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96" windowHeight="6396" tabRatio="892"/>
  </bookViews>
  <sheets>
    <sheet name="приложение 6.1 " sheetId="44" r:id="rId1"/>
    <sheet name="приложение 6.3" sheetId="46" r:id="rId2"/>
  </sheets>
  <definedNames>
    <definedName name="_xlnm._FilterDatabase" localSheetId="0" hidden="1">'приложение 6.1 '!$A$10:$I$708</definedName>
    <definedName name="_xlnm._FilterDatabase" localSheetId="1" hidden="1">'приложение 6.3'!$A$7:$B$340</definedName>
    <definedName name="БД_КЛ">#REF!</definedName>
    <definedName name="_xlnm.Print_Titles" localSheetId="0">'приложение 6.1 '!$7:$9</definedName>
    <definedName name="_xlnm.Print_Titles" localSheetId="1">'приложение 6.3'!$7:$10</definedName>
    <definedName name="Марка">#REF!</definedName>
    <definedName name="Марка_провода">#REF!</definedName>
    <definedName name="_xlnm.Print_Area" localSheetId="0">'приложение 6.1 '!$A$1:$M$717</definedName>
    <definedName name="_xlnm.Print_Area" localSheetId="1">'приложение 6.3'!$A$1:$G$358</definedName>
  </definedNames>
  <calcPr calcId="125725"/>
</workbook>
</file>

<file path=xl/calcChain.xml><?xml version="1.0" encoding="utf-8"?>
<calcChain xmlns="http://schemas.openxmlformats.org/spreadsheetml/2006/main">
  <c r="L13" i="44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12"/>
  <c r="L11" s="1"/>
  <c r="D335" i="46" l="1"/>
  <c r="E335"/>
  <c r="F335"/>
  <c r="C335"/>
  <c r="D337"/>
  <c r="C337"/>
  <c r="D339"/>
  <c r="C339"/>
  <c r="H502" i="44" l="1"/>
  <c r="K287"/>
  <c r="H557" l="1"/>
  <c r="K557"/>
  <c r="J544"/>
  <c r="H545"/>
  <c r="K545"/>
  <c r="G496"/>
  <c r="H496"/>
  <c r="J387"/>
  <c r="J388"/>
  <c r="H385"/>
  <c r="G385"/>
  <c r="H371"/>
  <c r="C369"/>
  <c r="C370"/>
  <c r="C368"/>
  <c r="I371" l="1"/>
  <c r="K346"/>
  <c r="H346"/>
  <c r="G346"/>
  <c r="I393" l="1"/>
  <c r="J337"/>
  <c r="I337"/>
  <c r="J338"/>
  <c r="I168"/>
  <c r="G625"/>
  <c r="D625"/>
  <c r="E625"/>
  <c r="E571" l="1"/>
  <c r="D571"/>
  <c r="F585"/>
  <c r="F594"/>
  <c r="E557" l="1"/>
  <c r="J557" s="1"/>
  <c r="D557"/>
  <c r="E545" l="1"/>
  <c r="J545" s="1"/>
  <c r="D545"/>
  <c r="I462" l="1"/>
  <c r="G457"/>
  <c r="E513"/>
  <c r="G513"/>
  <c r="D513"/>
  <c r="E496"/>
  <c r="D496"/>
  <c r="E489"/>
  <c r="G489"/>
  <c r="D489"/>
  <c r="E475"/>
  <c r="G475"/>
  <c r="D475"/>
  <c r="E457"/>
  <c r="D457"/>
  <c r="E440"/>
  <c r="G440"/>
  <c r="D440"/>
  <c r="E385"/>
  <c r="D385"/>
  <c r="G366"/>
  <c r="D366"/>
  <c r="E366"/>
  <c r="E346"/>
  <c r="D346"/>
  <c r="D300"/>
  <c r="E287"/>
  <c r="D208"/>
  <c r="D150"/>
  <c r="D98"/>
  <c r="D12"/>
  <c r="E55"/>
  <c r="G55"/>
  <c r="D55"/>
  <c r="E93"/>
  <c r="G93"/>
  <c r="D93"/>
  <c r="E98"/>
  <c r="G98"/>
  <c r="E112"/>
  <c r="G112"/>
  <c r="D112"/>
  <c r="E121"/>
  <c r="G121"/>
  <c r="C121"/>
  <c r="D121"/>
  <c r="E150"/>
  <c r="G150"/>
  <c r="E208"/>
  <c r="G208"/>
  <c r="E233"/>
  <c r="G233"/>
  <c r="D233"/>
  <c r="E249"/>
  <c r="G249"/>
  <c r="D249"/>
  <c r="G287"/>
  <c r="D287"/>
  <c r="G300"/>
  <c r="E300"/>
  <c r="J496" l="1"/>
  <c r="J287"/>
  <c r="J346"/>
  <c r="I489"/>
  <c r="J385"/>
  <c r="I300"/>
  <c r="I150"/>
  <c r="D11"/>
  <c r="E12"/>
  <c r="E11" s="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G45" s="1"/>
  <c r="F46"/>
  <c r="G46" s="1"/>
  <c r="F47"/>
  <c r="G47" s="1"/>
  <c r="F48"/>
  <c r="G48" s="1"/>
  <c r="F49"/>
  <c r="G49" s="1"/>
  <c r="F50"/>
  <c r="F51"/>
  <c r="F52"/>
  <c r="F53"/>
  <c r="F54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4"/>
  <c r="F95"/>
  <c r="F96"/>
  <c r="F97"/>
  <c r="F99"/>
  <c r="F100"/>
  <c r="F101"/>
  <c r="F102"/>
  <c r="F103"/>
  <c r="F104"/>
  <c r="F105"/>
  <c r="F106"/>
  <c r="F107"/>
  <c r="F108"/>
  <c r="F109"/>
  <c r="F110"/>
  <c r="F111"/>
  <c r="F113"/>
  <c r="F114"/>
  <c r="F115"/>
  <c r="F116"/>
  <c r="F117"/>
  <c r="F118"/>
  <c r="F119"/>
  <c r="F120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4"/>
  <c r="F235"/>
  <c r="F236"/>
  <c r="F237"/>
  <c r="F238"/>
  <c r="F239"/>
  <c r="F240"/>
  <c r="F241"/>
  <c r="F242"/>
  <c r="F243"/>
  <c r="F244"/>
  <c r="F245"/>
  <c r="F246"/>
  <c r="F247"/>
  <c r="F248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8"/>
  <c r="F289"/>
  <c r="F290"/>
  <c r="F291"/>
  <c r="F292"/>
  <c r="F293"/>
  <c r="F294"/>
  <c r="F295"/>
  <c r="F296"/>
  <c r="F297"/>
  <c r="F298"/>
  <c r="F299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1"/>
  <c r="F442"/>
  <c r="F443"/>
  <c r="F444"/>
  <c r="F445"/>
  <c r="F446"/>
  <c r="F447"/>
  <c r="F448"/>
  <c r="F449"/>
  <c r="F450"/>
  <c r="F451"/>
  <c r="F452"/>
  <c r="F453"/>
  <c r="F454"/>
  <c r="F455"/>
  <c r="F456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6"/>
  <c r="F477"/>
  <c r="F478"/>
  <c r="F479"/>
  <c r="F480"/>
  <c r="F481"/>
  <c r="F482"/>
  <c r="F483"/>
  <c r="F484"/>
  <c r="F485"/>
  <c r="F486"/>
  <c r="F487"/>
  <c r="F488"/>
  <c r="F490"/>
  <c r="F491"/>
  <c r="F492"/>
  <c r="F493"/>
  <c r="F494"/>
  <c r="F495"/>
  <c r="F497"/>
  <c r="F498"/>
  <c r="F499"/>
  <c r="F500"/>
  <c r="F501"/>
  <c r="F502"/>
  <c r="F503"/>
  <c r="F504"/>
  <c r="F505"/>
  <c r="F506"/>
  <c r="F507"/>
  <c r="F508"/>
  <c r="F509"/>
  <c r="F510"/>
  <c r="F511"/>
  <c r="F512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6"/>
  <c r="F547"/>
  <c r="F548"/>
  <c r="F549"/>
  <c r="F550"/>
  <c r="F551"/>
  <c r="F552"/>
  <c r="F553"/>
  <c r="F554"/>
  <c r="F555"/>
  <c r="F556"/>
  <c r="G556" s="1"/>
  <c r="G545" s="1"/>
  <c r="F558"/>
  <c r="F559"/>
  <c r="G559" s="1"/>
  <c r="F560"/>
  <c r="G560" s="1"/>
  <c r="F561"/>
  <c r="G561" s="1"/>
  <c r="F562"/>
  <c r="G562" s="1"/>
  <c r="F563"/>
  <c r="G563" s="1"/>
  <c r="F564"/>
  <c r="G564" s="1"/>
  <c r="F565"/>
  <c r="G565" s="1"/>
  <c r="F566"/>
  <c r="F567"/>
  <c r="G567" s="1"/>
  <c r="F568"/>
  <c r="G568" s="1"/>
  <c r="F569"/>
  <c r="G569" s="1"/>
  <c r="F570"/>
  <c r="G570" s="1"/>
  <c r="F572"/>
  <c r="F573"/>
  <c r="F574"/>
  <c r="F575"/>
  <c r="F576"/>
  <c r="F577"/>
  <c r="F578"/>
  <c r="F579"/>
  <c r="F580"/>
  <c r="F581"/>
  <c r="F582"/>
  <c r="F583"/>
  <c r="F584"/>
  <c r="F586"/>
  <c r="F587"/>
  <c r="F588"/>
  <c r="F589"/>
  <c r="F590"/>
  <c r="F591"/>
  <c r="F592"/>
  <c r="F593"/>
  <c r="F595"/>
  <c r="F596"/>
  <c r="F597"/>
  <c r="F598"/>
  <c r="F599"/>
  <c r="F600"/>
  <c r="F601"/>
  <c r="F602"/>
  <c r="G602" s="1"/>
  <c r="F603"/>
  <c r="G603" s="1"/>
  <c r="F604"/>
  <c r="G604" s="1"/>
  <c r="F605"/>
  <c r="G605" s="1"/>
  <c r="F606"/>
  <c r="G606" s="1"/>
  <c r="F607"/>
  <c r="G607" s="1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I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I51"/>
  <c r="J51"/>
  <c r="I52"/>
  <c r="J52"/>
  <c r="I53"/>
  <c r="J53"/>
  <c r="I54"/>
  <c r="J54"/>
  <c r="J55"/>
  <c r="I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I88"/>
  <c r="J88"/>
  <c r="I89"/>
  <c r="J89"/>
  <c r="I90"/>
  <c r="J90"/>
  <c r="I91"/>
  <c r="J91"/>
  <c r="I92"/>
  <c r="J92"/>
  <c r="J93"/>
  <c r="I94"/>
  <c r="I95"/>
  <c r="J95"/>
  <c r="I96"/>
  <c r="I97"/>
  <c r="J97"/>
  <c r="J98"/>
  <c r="I99"/>
  <c r="I100"/>
  <c r="J100"/>
  <c r="I101"/>
  <c r="J101"/>
  <c r="I102"/>
  <c r="J102"/>
  <c r="I103"/>
  <c r="J103"/>
  <c r="I104"/>
  <c r="I105"/>
  <c r="J105"/>
  <c r="I106"/>
  <c r="J106"/>
  <c r="I107"/>
  <c r="J107"/>
  <c r="I108"/>
  <c r="J108"/>
  <c r="I109"/>
  <c r="J109"/>
  <c r="I110"/>
  <c r="J110"/>
  <c r="I111"/>
  <c r="J111"/>
  <c r="J112"/>
  <c r="I113"/>
  <c r="I114"/>
  <c r="J114"/>
  <c r="I115"/>
  <c r="J115"/>
  <c r="I116"/>
  <c r="J116"/>
  <c r="I117"/>
  <c r="J117"/>
  <c r="I118"/>
  <c r="I119"/>
  <c r="J119"/>
  <c r="I120"/>
  <c r="J120"/>
  <c r="J121"/>
  <c r="I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I143"/>
  <c r="J143"/>
  <c r="I144"/>
  <c r="J144"/>
  <c r="I145"/>
  <c r="J145"/>
  <c r="I146"/>
  <c r="J146"/>
  <c r="I147"/>
  <c r="J147"/>
  <c r="I148"/>
  <c r="J148"/>
  <c r="I149"/>
  <c r="J149"/>
  <c r="J150"/>
  <c r="I151"/>
  <c r="I152"/>
  <c r="J152"/>
  <c r="I153"/>
  <c r="J153"/>
  <c r="I154"/>
  <c r="J154"/>
  <c r="I155"/>
  <c r="J155"/>
  <c r="I156"/>
  <c r="J156"/>
  <c r="I157"/>
  <c r="J157"/>
  <c r="I158"/>
  <c r="J158"/>
  <c r="I159"/>
  <c r="J159"/>
  <c r="I163"/>
  <c r="J163"/>
  <c r="I164"/>
  <c r="J164"/>
  <c r="I165"/>
  <c r="J165"/>
  <c r="I166"/>
  <c r="J166"/>
  <c r="J168"/>
  <c r="I169"/>
  <c r="J169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7"/>
  <c r="J187"/>
  <c r="I189"/>
  <c r="J189"/>
  <c r="I190"/>
  <c r="J190"/>
  <c r="I191"/>
  <c r="J191"/>
  <c r="I192"/>
  <c r="J192"/>
  <c r="I193"/>
  <c r="J193"/>
  <c r="I194"/>
  <c r="I195"/>
  <c r="J195"/>
  <c r="J196"/>
  <c r="I197"/>
  <c r="J197"/>
  <c r="I198"/>
  <c r="J198"/>
  <c r="I199"/>
  <c r="J199"/>
  <c r="I200"/>
  <c r="J200"/>
  <c r="I201"/>
  <c r="J201"/>
  <c r="I202"/>
  <c r="J202"/>
  <c r="I203"/>
  <c r="J203"/>
  <c r="I204"/>
  <c r="J204"/>
  <c r="I205"/>
  <c r="J205"/>
  <c r="I206"/>
  <c r="J206"/>
  <c r="I207"/>
  <c r="J207"/>
  <c r="J208"/>
  <c r="I209"/>
  <c r="I210"/>
  <c r="J210"/>
  <c r="I211"/>
  <c r="J211"/>
  <c r="I212"/>
  <c r="J212"/>
  <c r="I213"/>
  <c r="J213"/>
  <c r="I214"/>
  <c r="J214"/>
  <c r="I215"/>
  <c r="J215"/>
  <c r="I216"/>
  <c r="J216"/>
  <c r="I217"/>
  <c r="J217"/>
  <c r="I218"/>
  <c r="J218"/>
  <c r="I219"/>
  <c r="J219"/>
  <c r="I220"/>
  <c r="I221"/>
  <c r="J221"/>
  <c r="I222"/>
  <c r="J222"/>
  <c r="I223"/>
  <c r="J223"/>
  <c r="I224"/>
  <c r="J224"/>
  <c r="I225"/>
  <c r="J225"/>
  <c r="I226"/>
  <c r="J226"/>
  <c r="I227"/>
  <c r="I228"/>
  <c r="J228"/>
  <c r="I229"/>
  <c r="J229"/>
  <c r="I230"/>
  <c r="J230"/>
  <c r="I231"/>
  <c r="J231"/>
  <c r="I232"/>
  <c r="J232"/>
  <c r="I233"/>
  <c r="J233"/>
  <c r="I234"/>
  <c r="I235"/>
  <c r="J235"/>
  <c r="I236"/>
  <c r="J236"/>
  <c r="I237"/>
  <c r="J237"/>
  <c r="I238"/>
  <c r="J238"/>
  <c r="I239"/>
  <c r="J239"/>
  <c r="I240"/>
  <c r="J240"/>
  <c r="I241"/>
  <c r="J241"/>
  <c r="I242"/>
  <c r="J242"/>
  <c r="I243"/>
  <c r="J243"/>
  <c r="I244"/>
  <c r="J244"/>
  <c r="I245"/>
  <c r="J245"/>
  <c r="I246"/>
  <c r="J246"/>
  <c r="I247"/>
  <c r="J247"/>
  <c r="I248"/>
  <c r="J248"/>
  <c r="J249"/>
  <c r="I250"/>
  <c r="I251"/>
  <c r="J251"/>
  <c r="I252"/>
  <c r="J252"/>
  <c r="I253"/>
  <c r="J253"/>
  <c r="I254"/>
  <c r="J254"/>
  <c r="I255"/>
  <c r="J255"/>
  <c r="I256"/>
  <c r="J256"/>
  <c r="I257"/>
  <c r="J257"/>
  <c r="I258"/>
  <c r="J258"/>
  <c r="I259"/>
  <c r="J259"/>
  <c r="I260"/>
  <c r="J260"/>
  <c r="I261"/>
  <c r="J261"/>
  <c r="I262"/>
  <c r="J262"/>
  <c r="I263"/>
  <c r="J263"/>
  <c r="I264"/>
  <c r="J264"/>
  <c r="I265"/>
  <c r="J265"/>
  <c r="I266"/>
  <c r="J266"/>
  <c r="I267"/>
  <c r="J267"/>
  <c r="I268"/>
  <c r="J268"/>
  <c r="I269"/>
  <c r="I270"/>
  <c r="J270"/>
  <c r="I271"/>
  <c r="J271"/>
  <c r="I272"/>
  <c r="J272"/>
  <c r="I273"/>
  <c r="J273"/>
  <c r="I274"/>
  <c r="J274"/>
  <c r="I275"/>
  <c r="J275"/>
  <c r="I276"/>
  <c r="J276"/>
  <c r="I277"/>
  <c r="J277"/>
  <c r="I278"/>
  <c r="J278"/>
  <c r="I279"/>
  <c r="J279"/>
  <c r="I280"/>
  <c r="J280"/>
  <c r="I281"/>
  <c r="J281"/>
  <c r="I282"/>
  <c r="J282"/>
  <c r="I283"/>
  <c r="J283"/>
  <c r="I284"/>
  <c r="J284"/>
  <c r="I285"/>
  <c r="J285"/>
  <c r="I286"/>
  <c r="J286"/>
  <c r="I288"/>
  <c r="I289"/>
  <c r="J289"/>
  <c r="I290"/>
  <c r="J290"/>
  <c r="I291"/>
  <c r="J291"/>
  <c r="I292"/>
  <c r="J292"/>
  <c r="I293"/>
  <c r="J293"/>
  <c r="I294"/>
  <c r="J294"/>
  <c r="I295"/>
  <c r="J295"/>
  <c r="I296"/>
  <c r="J296"/>
  <c r="I297"/>
  <c r="J297"/>
  <c r="I298"/>
  <c r="I299"/>
  <c r="J299"/>
  <c r="J300"/>
  <c r="I301"/>
  <c r="I302"/>
  <c r="J302"/>
  <c r="I303"/>
  <c r="J303"/>
  <c r="I304"/>
  <c r="J304"/>
  <c r="I305"/>
  <c r="J305"/>
  <c r="I306"/>
  <c r="J306"/>
  <c r="I307"/>
  <c r="J307"/>
  <c r="I308"/>
  <c r="J308"/>
  <c r="I309"/>
  <c r="J309"/>
  <c r="I310"/>
  <c r="J310"/>
  <c r="I311"/>
  <c r="J311"/>
  <c r="I312"/>
  <c r="J312"/>
  <c r="I313"/>
  <c r="J313"/>
  <c r="I314"/>
  <c r="J314"/>
  <c r="I315"/>
  <c r="J315"/>
  <c r="I316"/>
  <c r="J316"/>
  <c r="I317"/>
  <c r="J317"/>
  <c r="I318"/>
  <c r="J318"/>
  <c r="I319"/>
  <c r="J319"/>
  <c r="I320"/>
  <c r="J320"/>
  <c r="I322"/>
  <c r="J322"/>
  <c r="I323"/>
  <c r="J323"/>
  <c r="I324"/>
  <c r="J324"/>
  <c r="I325"/>
  <c r="J325"/>
  <c r="I326"/>
  <c r="J326"/>
  <c r="I327"/>
  <c r="J327"/>
  <c r="I328"/>
  <c r="J328"/>
  <c r="I329"/>
  <c r="J329"/>
  <c r="I330"/>
  <c r="J330"/>
  <c r="I331"/>
  <c r="J331"/>
  <c r="I332"/>
  <c r="J332"/>
  <c r="I333"/>
  <c r="J333"/>
  <c r="I334"/>
  <c r="J334"/>
  <c r="I335"/>
  <c r="J335"/>
  <c r="I336"/>
  <c r="J336"/>
  <c r="I338"/>
  <c r="I339"/>
  <c r="J339"/>
  <c r="I340"/>
  <c r="J340"/>
  <c r="I341"/>
  <c r="I342"/>
  <c r="J342"/>
  <c r="I343"/>
  <c r="J343"/>
  <c r="I344"/>
  <c r="J344"/>
  <c r="I345"/>
  <c r="J345"/>
  <c r="I347"/>
  <c r="I348"/>
  <c r="J348"/>
  <c r="I349"/>
  <c r="J349"/>
  <c r="I350"/>
  <c r="J350"/>
  <c r="I351"/>
  <c r="J351"/>
  <c r="I352"/>
  <c r="J352"/>
  <c r="I353"/>
  <c r="J353"/>
  <c r="I354"/>
  <c r="J354"/>
  <c r="I355"/>
  <c r="J355"/>
  <c r="I356"/>
  <c r="J356"/>
  <c r="I357"/>
  <c r="J357"/>
  <c r="I358"/>
  <c r="J358"/>
  <c r="I359"/>
  <c r="J359"/>
  <c r="I360"/>
  <c r="J360"/>
  <c r="I361"/>
  <c r="I362"/>
  <c r="J362"/>
  <c r="I363"/>
  <c r="J363"/>
  <c r="I364"/>
  <c r="J364"/>
  <c r="I365"/>
  <c r="J365"/>
  <c r="J366"/>
  <c r="I367"/>
  <c r="I368"/>
  <c r="J368"/>
  <c r="I369"/>
  <c r="J369"/>
  <c r="I370"/>
  <c r="J370"/>
  <c r="J371"/>
  <c r="I372"/>
  <c r="J372"/>
  <c r="I373"/>
  <c r="J373"/>
  <c r="I374"/>
  <c r="J374"/>
  <c r="I375"/>
  <c r="J375"/>
  <c r="I376"/>
  <c r="J376"/>
  <c r="I377"/>
  <c r="J377"/>
  <c r="I378"/>
  <c r="J378"/>
  <c r="I379"/>
  <c r="J379"/>
  <c r="I380"/>
  <c r="I381"/>
  <c r="J381"/>
  <c r="I382"/>
  <c r="J382"/>
  <c r="I383"/>
  <c r="J383"/>
  <c r="I384"/>
  <c r="J384"/>
  <c r="I386"/>
  <c r="I387"/>
  <c r="I388"/>
  <c r="I389"/>
  <c r="J389"/>
  <c r="I390"/>
  <c r="J390"/>
  <c r="I391"/>
  <c r="J391"/>
  <c r="I392"/>
  <c r="J392"/>
  <c r="J393"/>
  <c r="I394"/>
  <c r="J394"/>
  <c r="I395"/>
  <c r="J395"/>
  <c r="I396"/>
  <c r="J396"/>
  <c r="I397"/>
  <c r="J397"/>
  <c r="I398"/>
  <c r="J398"/>
  <c r="I399"/>
  <c r="J399"/>
  <c r="I400"/>
  <c r="J400"/>
  <c r="I401"/>
  <c r="J401"/>
  <c r="I402"/>
  <c r="J402"/>
  <c r="I403"/>
  <c r="J403"/>
  <c r="I404"/>
  <c r="J404"/>
  <c r="I405"/>
  <c r="J405"/>
  <c r="I406"/>
  <c r="J406"/>
  <c r="I407"/>
  <c r="J407"/>
  <c r="I408"/>
  <c r="J408"/>
  <c r="I409"/>
  <c r="J409"/>
  <c r="I410"/>
  <c r="J410"/>
  <c r="I411"/>
  <c r="J411"/>
  <c r="I412"/>
  <c r="J412"/>
  <c r="I413"/>
  <c r="J413"/>
  <c r="I414"/>
  <c r="J414"/>
  <c r="I415"/>
  <c r="J415"/>
  <c r="I416"/>
  <c r="J416"/>
  <c r="I417"/>
  <c r="J417"/>
  <c r="I418"/>
  <c r="J418"/>
  <c r="I419"/>
  <c r="J419"/>
  <c r="I420"/>
  <c r="I421"/>
  <c r="J421"/>
  <c r="I422"/>
  <c r="J422"/>
  <c r="I423"/>
  <c r="J423"/>
  <c r="I424"/>
  <c r="J424"/>
  <c r="I425"/>
  <c r="J425"/>
  <c r="I426"/>
  <c r="J426"/>
  <c r="I427"/>
  <c r="J427"/>
  <c r="I428"/>
  <c r="J428"/>
  <c r="I429"/>
  <c r="J429"/>
  <c r="I430"/>
  <c r="J430"/>
  <c r="I431"/>
  <c r="J431"/>
  <c r="I432"/>
  <c r="J432"/>
  <c r="I433"/>
  <c r="J433"/>
  <c r="I434"/>
  <c r="K434" s="1"/>
  <c r="K385" s="1"/>
  <c r="J434"/>
  <c r="I435"/>
  <c r="J435"/>
  <c r="I436"/>
  <c r="J436"/>
  <c r="I437"/>
  <c r="J437"/>
  <c r="I438"/>
  <c r="J438"/>
  <c r="I439"/>
  <c r="J439"/>
  <c r="J440"/>
  <c r="I441"/>
  <c r="I442"/>
  <c r="J442"/>
  <c r="I443"/>
  <c r="J443"/>
  <c r="I444"/>
  <c r="J444"/>
  <c r="I445"/>
  <c r="J445"/>
  <c r="I446"/>
  <c r="J446"/>
  <c r="I447"/>
  <c r="J447"/>
  <c r="I448"/>
  <c r="J448"/>
  <c r="I449"/>
  <c r="J449"/>
  <c r="I450"/>
  <c r="I451"/>
  <c r="J451"/>
  <c r="I452"/>
  <c r="J452"/>
  <c r="I453"/>
  <c r="J453"/>
  <c r="I454"/>
  <c r="J454"/>
  <c r="I455"/>
  <c r="J455"/>
  <c r="I456"/>
  <c r="J456"/>
  <c r="J457"/>
  <c r="I458"/>
  <c r="I459"/>
  <c r="J459"/>
  <c r="I460"/>
  <c r="J460"/>
  <c r="I461"/>
  <c r="J461"/>
  <c r="J462"/>
  <c r="I463"/>
  <c r="J463"/>
  <c r="I464"/>
  <c r="J464"/>
  <c r="I465"/>
  <c r="J465"/>
  <c r="I466"/>
  <c r="J466"/>
  <c r="I467"/>
  <c r="J467"/>
  <c r="I468"/>
  <c r="J468"/>
  <c r="I469"/>
  <c r="J469"/>
  <c r="I470"/>
  <c r="J470"/>
  <c r="I471"/>
  <c r="J471"/>
  <c r="I472"/>
  <c r="J472"/>
  <c r="I473"/>
  <c r="J473"/>
  <c r="I474"/>
  <c r="J474"/>
  <c r="I475"/>
  <c r="J475"/>
  <c r="I476"/>
  <c r="I477"/>
  <c r="J477"/>
  <c r="I478"/>
  <c r="J478"/>
  <c r="I479"/>
  <c r="J479"/>
  <c r="I480"/>
  <c r="J480"/>
  <c r="I481"/>
  <c r="J481"/>
  <c r="I482"/>
  <c r="J482"/>
  <c r="I483"/>
  <c r="J483"/>
  <c r="I484"/>
  <c r="J484"/>
  <c r="I485"/>
  <c r="I486"/>
  <c r="J486"/>
  <c r="I487"/>
  <c r="J487"/>
  <c r="I488"/>
  <c r="J488"/>
  <c r="J489"/>
  <c r="I490"/>
  <c r="I491"/>
  <c r="J491"/>
  <c r="I492"/>
  <c r="J492"/>
  <c r="I493"/>
  <c r="I494"/>
  <c r="J494"/>
  <c r="I497"/>
  <c r="I498"/>
  <c r="J498"/>
  <c r="I499"/>
  <c r="J499"/>
  <c r="I500"/>
  <c r="J500"/>
  <c r="I501"/>
  <c r="J501"/>
  <c r="I503"/>
  <c r="J503"/>
  <c r="I504"/>
  <c r="J504"/>
  <c r="I505"/>
  <c r="J505"/>
  <c r="I506"/>
  <c r="J506"/>
  <c r="I507"/>
  <c r="J507"/>
  <c r="I508"/>
  <c r="J508"/>
  <c r="I509"/>
  <c r="J509"/>
  <c r="I510"/>
  <c r="J510"/>
  <c r="I511"/>
  <c r="J511"/>
  <c r="I512"/>
  <c r="J512"/>
  <c r="J513"/>
  <c r="I514"/>
  <c r="I515"/>
  <c r="J515"/>
  <c r="I516"/>
  <c r="J516"/>
  <c r="I517"/>
  <c r="J517"/>
  <c r="I518"/>
  <c r="J518"/>
  <c r="I519"/>
  <c r="J519"/>
  <c r="I520"/>
  <c r="J520"/>
  <c r="I521"/>
  <c r="J521"/>
  <c r="I522"/>
  <c r="J522"/>
  <c r="I523"/>
  <c r="J523"/>
  <c r="I524"/>
  <c r="J524"/>
  <c r="I525"/>
  <c r="J525"/>
  <c r="I526"/>
  <c r="J526"/>
  <c r="I527"/>
  <c r="J527"/>
  <c r="I528"/>
  <c r="J528"/>
  <c r="I529"/>
  <c r="J529"/>
  <c r="I530"/>
  <c r="J530"/>
  <c r="I531"/>
  <c r="J531"/>
  <c r="I532"/>
  <c r="J532"/>
  <c r="I533"/>
  <c r="J533"/>
  <c r="I534"/>
  <c r="I535"/>
  <c r="J535"/>
  <c r="I536"/>
  <c r="J536"/>
  <c r="I537"/>
  <c r="J537"/>
  <c r="I538"/>
  <c r="I539"/>
  <c r="J539"/>
  <c r="I540"/>
  <c r="J540"/>
  <c r="I541"/>
  <c r="J541"/>
  <c r="I542"/>
  <c r="J542"/>
  <c r="I543"/>
  <c r="I544"/>
  <c r="I546"/>
  <c r="I547"/>
  <c r="J547"/>
  <c r="I548"/>
  <c r="J548"/>
  <c r="I549"/>
  <c r="J549"/>
  <c r="I550"/>
  <c r="J550"/>
  <c r="I551"/>
  <c r="J551"/>
  <c r="I552"/>
  <c r="J552"/>
  <c r="I553"/>
  <c r="J553"/>
  <c r="I554"/>
  <c r="J554"/>
  <c r="I555"/>
  <c r="I556"/>
  <c r="J556"/>
  <c r="I558"/>
  <c r="I559"/>
  <c r="J559"/>
  <c r="I560"/>
  <c r="J560"/>
  <c r="I561"/>
  <c r="J561"/>
  <c r="I562"/>
  <c r="J562"/>
  <c r="I563"/>
  <c r="J563"/>
  <c r="I564"/>
  <c r="J564"/>
  <c r="I565"/>
  <c r="J565"/>
  <c r="I566"/>
  <c r="J566"/>
  <c r="I567"/>
  <c r="J567"/>
  <c r="I568"/>
  <c r="J568"/>
  <c r="I569"/>
  <c r="J569"/>
  <c r="I570"/>
  <c r="J570"/>
  <c r="J571"/>
  <c r="I572"/>
  <c r="I573"/>
  <c r="J573"/>
  <c r="I574"/>
  <c r="J574"/>
  <c r="I575"/>
  <c r="J575"/>
  <c r="I576"/>
  <c r="J576"/>
  <c r="I577"/>
  <c r="J577"/>
  <c r="I578"/>
  <c r="J578"/>
  <c r="I579"/>
  <c r="J579"/>
  <c r="I580"/>
  <c r="J580"/>
  <c r="I581"/>
  <c r="J581"/>
  <c r="I582"/>
  <c r="J582"/>
  <c r="I583"/>
  <c r="J583"/>
  <c r="I584"/>
  <c r="J584"/>
  <c r="I585"/>
  <c r="J585"/>
  <c r="I586"/>
  <c r="J586"/>
  <c r="I587"/>
  <c r="J587"/>
  <c r="I588"/>
  <c r="J588"/>
  <c r="I589"/>
  <c r="J589"/>
  <c r="I590"/>
  <c r="J590"/>
  <c r="I591"/>
  <c r="J591"/>
  <c r="I592"/>
  <c r="J592"/>
  <c r="I593"/>
  <c r="J593"/>
  <c r="I594"/>
  <c r="J594"/>
  <c r="I595"/>
  <c r="J595"/>
  <c r="I596"/>
  <c r="J596"/>
  <c r="I597"/>
  <c r="J597"/>
  <c r="I598"/>
  <c r="J598"/>
  <c r="I599"/>
  <c r="J599"/>
  <c r="I600"/>
  <c r="J600"/>
  <c r="I601"/>
  <c r="I602"/>
  <c r="J602"/>
  <c r="I603"/>
  <c r="J603"/>
  <c r="I604"/>
  <c r="J604"/>
  <c r="I605"/>
  <c r="J605"/>
  <c r="I606"/>
  <c r="J606"/>
  <c r="I607"/>
  <c r="J607"/>
  <c r="I608"/>
  <c r="J608"/>
  <c r="I609"/>
  <c r="J609"/>
  <c r="I610"/>
  <c r="J610"/>
  <c r="I611"/>
  <c r="J611"/>
  <c r="I612"/>
  <c r="J612"/>
  <c r="I613"/>
  <c r="J613"/>
  <c r="I614"/>
  <c r="J614"/>
  <c r="I615"/>
  <c r="J615"/>
  <c r="I616"/>
  <c r="J616"/>
  <c r="I617"/>
  <c r="J617"/>
  <c r="I618"/>
  <c r="J618"/>
  <c r="I619"/>
  <c r="J619"/>
  <c r="I620"/>
  <c r="J620"/>
  <c r="I621"/>
  <c r="J621"/>
  <c r="I622"/>
  <c r="J622"/>
  <c r="I623"/>
  <c r="J623"/>
  <c r="I624"/>
  <c r="J624"/>
  <c r="J625"/>
  <c r="I626"/>
  <c r="J626"/>
  <c r="I627"/>
  <c r="J627"/>
  <c r="I628"/>
  <c r="J628"/>
  <c r="I629"/>
  <c r="J629"/>
  <c r="I630"/>
  <c r="J630"/>
  <c r="I631"/>
  <c r="J631"/>
  <c r="I632"/>
  <c r="J632"/>
  <c r="I633"/>
  <c r="J633"/>
  <c r="I634"/>
  <c r="J634"/>
  <c r="I635"/>
  <c r="J635"/>
  <c r="I636"/>
  <c r="J636"/>
  <c r="I637"/>
  <c r="J637"/>
  <c r="I638"/>
  <c r="J638"/>
  <c r="I639"/>
  <c r="J639"/>
  <c r="I640"/>
  <c r="J640"/>
  <c r="I641"/>
  <c r="J641"/>
  <c r="I642"/>
  <c r="J642"/>
  <c r="I643"/>
  <c r="J643"/>
  <c r="I644"/>
  <c r="I645"/>
  <c r="I646"/>
  <c r="J646"/>
  <c r="I647"/>
  <c r="J647"/>
  <c r="I648"/>
  <c r="J648"/>
  <c r="I649"/>
  <c r="J649"/>
  <c r="I650"/>
  <c r="J650"/>
  <c r="I651"/>
  <c r="J651"/>
  <c r="I652"/>
  <c r="J652"/>
  <c r="I653"/>
  <c r="J653"/>
  <c r="I654"/>
  <c r="J654"/>
  <c r="I655"/>
  <c r="J655"/>
  <c r="I656"/>
  <c r="J656"/>
  <c r="I657"/>
  <c r="J657"/>
  <c r="I658"/>
  <c r="J658"/>
  <c r="I659"/>
  <c r="J659"/>
  <c r="I660"/>
  <c r="J660"/>
  <c r="I661"/>
  <c r="J661"/>
  <c r="I662"/>
  <c r="J662"/>
  <c r="I663"/>
  <c r="J663"/>
  <c r="I664"/>
  <c r="J664"/>
  <c r="I665"/>
  <c r="J665"/>
  <c r="I666"/>
  <c r="J666"/>
  <c r="I667"/>
  <c r="J667"/>
  <c r="I668"/>
  <c r="J668"/>
  <c r="I669"/>
  <c r="J669"/>
  <c r="I670"/>
  <c r="J670"/>
  <c r="I671"/>
  <c r="J671"/>
  <c r="I672"/>
  <c r="J672"/>
  <c r="I673"/>
  <c r="J673"/>
  <c r="I674"/>
  <c r="J674"/>
  <c r="I675"/>
  <c r="J675"/>
  <c r="I676"/>
  <c r="J676"/>
  <c r="I677"/>
  <c r="J677"/>
  <c r="I678"/>
  <c r="J678"/>
  <c r="I679"/>
  <c r="J679"/>
  <c r="I680"/>
  <c r="J680"/>
  <c r="I681"/>
  <c r="J681"/>
  <c r="I682"/>
  <c r="J682"/>
  <c r="I683"/>
  <c r="J683"/>
  <c r="I684"/>
  <c r="J684"/>
  <c r="I685"/>
  <c r="J685"/>
  <c r="I686"/>
  <c r="J686"/>
  <c r="I687"/>
  <c r="J687"/>
  <c r="I688"/>
  <c r="J688"/>
  <c r="I689"/>
  <c r="J689"/>
  <c r="I690"/>
  <c r="J690"/>
  <c r="I691"/>
  <c r="J691"/>
  <c r="I692"/>
  <c r="J692"/>
  <c r="I693"/>
  <c r="J693"/>
  <c r="I694"/>
  <c r="J694"/>
  <c r="I695"/>
  <c r="J695"/>
  <c r="I696"/>
  <c r="J696"/>
  <c r="I697"/>
  <c r="J697"/>
  <c r="I698"/>
  <c r="J698"/>
  <c r="I699"/>
  <c r="J699"/>
  <c r="I700"/>
  <c r="J700"/>
  <c r="I701"/>
  <c r="J701"/>
  <c r="I702"/>
  <c r="J702"/>
  <c r="I703"/>
  <c r="J703"/>
  <c r="I704"/>
  <c r="J704"/>
  <c r="I705"/>
  <c r="J705"/>
  <c r="I706"/>
  <c r="J706"/>
  <c r="I707"/>
  <c r="J707"/>
  <c r="I708"/>
  <c r="J708"/>
  <c r="C14"/>
  <c r="I557" l="1"/>
  <c r="I545"/>
  <c r="I496"/>
  <c r="F557"/>
  <c r="F496"/>
  <c r="I385"/>
  <c r="I346"/>
  <c r="G557"/>
  <c r="G12"/>
  <c r="F93"/>
  <c r="I12"/>
  <c r="G571"/>
  <c r="F112"/>
  <c r="F12"/>
  <c r="I625"/>
  <c r="F571"/>
  <c r="F150"/>
  <c r="F121"/>
  <c r="I513"/>
  <c r="I457"/>
  <c r="I287"/>
  <c r="F545"/>
  <c r="F457"/>
  <c r="F440"/>
  <c r="F287"/>
  <c r="I440"/>
  <c r="I112"/>
  <c r="F513"/>
  <c r="F475"/>
  <c r="F366"/>
  <c r="F233"/>
  <c r="F208"/>
  <c r="F55"/>
  <c r="I93"/>
  <c r="I366"/>
  <c r="I249"/>
  <c r="I208"/>
  <c r="F385"/>
  <c r="F249"/>
  <c r="I121"/>
  <c r="I98"/>
  <c r="I55"/>
  <c r="F300"/>
  <c r="I571"/>
  <c r="F625"/>
  <c r="F489"/>
  <c r="F346"/>
  <c r="F98"/>
  <c r="J11"/>
  <c r="J12"/>
  <c r="I11" l="1"/>
  <c r="G11"/>
  <c r="F11"/>
  <c r="B10" l="1"/>
  <c r="C10" s="1"/>
  <c r="D10" s="1"/>
  <c r="E10" s="1"/>
  <c r="F10" s="1"/>
  <c r="G10" s="1"/>
  <c r="H10" s="1"/>
  <c r="I10" s="1"/>
  <c r="J10" s="1"/>
  <c r="K10" s="1"/>
  <c r="L10" s="1"/>
  <c r="M10" s="1"/>
  <c r="K631" l="1"/>
  <c r="K639"/>
  <c r="K644"/>
  <c r="K646"/>
  <c r="K655"/>
  <c r="K678"/>
  <c r="K681"/>
  <c r="K703"/>
  <c r="K705"/>
  <c r="C705"/>
  <c r="K707"/>
  <c r="C707"/>
  <c r="K489" l="1"/>
  <c r="C489"/>
  <c r="K440"/>
  <c r="K300"/>
  <c r="K249"/>
  <c r="K55"/>
  <c r="K98" l="1"/>
  <c r="K233"/>
  <c r="K571" l="1"/>
  <c r="C513"/>
  <c r="C496"/>
  <c r="C475"/>
  <c r="K524" l="1"/>
  <c r="K528"/>
  <c r="K523"/>
  <c r="K525"/>
  <c r="K527"/>
  <c r="K522"/>
  <c r="K526"/>
  <c r="K486"/>
  <c r="K475" s="1"/>
  <c r="K513" l="1"/>
  <c r="K500"/>
  <c r="K501"/>
  <c r="K496" l="1"/>
  <c r="C346"/>
  <c r="K457" l="1"/>
  <c r="K384"/>
  <c r="K373" l="1"/>
  <c r="K372"/>
  <c r="K366" l="1"/>
  <c r="K208"/>
  <c r="C208"/>
  <c r="C249" l="1"/>
  <c r="K121" l="1"/>
  <c r="C16" l="1"/>
  <c r="C19"/>
  <c r="C18"/>
  <c r="C20"/>
  <c r="C17"/>
  <c r="C21"/>
  <c r="K625"/>
  <c r="K624" s="1"/>
  <c r="C22"/>
  <c r="C15"/>
  <c r="K12" l="1"/>
  <c r="K11" s="1"/>
</calcChain>
</file>

<file path=xl/sharedStrings.xml><?xml version="1.0" encoding="utf-8"?>
<sst xmlns="http://schemas.openxmlformats.org/spreadsheetml/2006/main" count="2943" uniqueCount="1649">
  <si>
    <t>№ п/п</t>
  </si>
  <si>
    <t>№№</t>
  </si>
  <si>
    <t>Причины отклонений</t>
  </si>
  <si>
    <t>всего</t>
  </si>
  <si>
    <t>план</t>
  </si>
  <si>
    <t>факт</t>
  </si>
  <si>
    <t>Наименование объекта</t>
  </si>
  <si>
    <t>Ввод мощностей</t>
  </si>
  <si>
    <t>Наименование проекта</t>
  </si>
  <si>
    <t>Вывод мощностей</t>
  </si>
  <si>
    <t>уточнения стоимости по результатам утвержденной ПСД</t>
  </si>
  <si>
    <t>в том числе за счет</t>
  </si>
  <si>
    <t>%</t>
  </si>
  <si>
    <t>план**</t>
  </si>
  <si>
    <t>факт***</t>
  </si>
  <si>
    <t>к приказу Минэнерго России</t>
  </si>
  <si>
    <t>1.2</t>
  </si>
  <si>
    <t>1.1.</t>
  </si>
  <si>
    <t>Техническое перевооружение и реконструкция</t>
  </si>
  <si>
    <t>1.</t>
  </si>
  <si>
    <t>филиал "Энергосеть г. Анжеро-Судженск"</t>
  </si>
  <si>
    <t>1.2.</t>
  </si>
  <si>
    <t>2.1.</t>
  </si>
  <si>
    <t>2.2.</t>
  </si>
  <si>
    <t>2.3.</t>
  </si>
  <si>
    <t>2.</t>
  </si>
  <si>
    <t>2.4.</t>
  </si>
  <si>
    <t>2.5.</t>
  </si>
  <si>
    <t>4.1.</t>
  </si>
  <si>
    <t>4.2.</t>
  </si>
  <si>
    <t>4.3.</t>
  </si>
  <si>
    <t>4.4.</t>
  </si>
  <si>
    <t>4.5.</t>
  </si>
  <si>
    <t>4.6.</t>
  </si>
  <si>
    <t>1.3.</t>
  </si>
  <si>
    <t>1.4.</t>
  </si>
  <si>
    <t>1.5.</t>
  </si>
  <si>
    <t>1.6.</t>
  </si>
  <si>
    <t>млн. рублей</t>
  </si>
  <si>
    <t>1.1</t>
  </si>
  <si>
    <t>1.3</t>
  </si>
  <si>
    <t>1.4</t>
  </si>
  <si>
    <t>0,25 МВА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</si>
  <si>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</si>
  <si>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</si>
  <si>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</si>
  <si>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</si>
  <si>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</si>
  <si>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</si>
  <si>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</si>
  <si>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</si>
  <si>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 xml:space="preserve">Реконструкция  РП-6 инв. № 00000978 (замена оборудования) </t>
  </si>
  <si>
    <t>Реконструкция РП-2  инв.№ 00001373</t>
  </si>
  <si>
    <t xml:space="preserve">Реконструкция РП-8 инв.№ 00000983. </t>
  </si>
  <si>
    <t>Реконструкция ТП/ст-031 инв.№ 00001403 (диспетчерское наименование ТП-31)</t>
  </si>
  <si>
    <t>Реконструкция ТП/ст-042 инв.№ 00001410 (диспетчерское наименование ТП-42)</t>
  </si>
  <si>
    <t>Реконструкция ТП/ст-043 инв.№ 00001582 (диспетчерское наименование ТП-43)</t>
  </si>
  <si>
    <t>Реконструкция ТП/ст-044 инв.№ 00001411 (диспетчерское наименование ТП-44)</t>
  </si>
  <si>
    <t>Реконструкция ТП/СТ-054 инв.№ 00001390 (диспетчерское наименование ТП-54)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</si>
  <si>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</si>
  <si>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</si>
  <si>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</si>
  <si>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</si>
  <si>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</si>
  <si>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</si>
  <si>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</si>
  <si>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</si>
  <si>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</si>
  <si>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</si>
  <si>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</si>
  <si>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</si>
  <si>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</si>
  <si>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</si>
  <si>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</si>
  <si>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</si>
  <si>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</si>
  <si>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</si>
  <si>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</si>
  <si>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</si>
  <si>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</si>
  <si>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</si>
  <si>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</si>
  <si>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</si>
  <si>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</si>
  <si>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</si>
  <si>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</si>
  <si>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</si>
  <si>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Новое строительство</t>
  </si>
  <si>
    <t>0,1 МВА</t>
  </si>
  <si>
    <t>0,16 МВА</t>
  </si>
  <si>
    <t>1.5</t>
  </si>
  <si>
    <t>1.11</t>
  </si>
  <si>
    <t>0,168 км</t>
  </si>
  <si>
    <t>Реконструкция "В/В воздушные передаточные устройства ВЛ-6кВ Ф.323": монтаж одной цепи ВЛИ-0,4 кВ по существующим опорам ВЛ-6 кВ от ВРУ-0,4кВ КТП № 119 до опоры № 15 ВЛ-6 кВ Ф.323.</t>
  </si>
  <si>
    <t xml:space="preserve">Реконструкция  РП-9 инв.№ 00000984. </t>
  </si>
  <si>
    <t>Реконструкция РП-7  (замена оборудования)</t>
  </si>
  <si>
    <t>Реконструкция  ТП-113</t>
  </si>
  <si>
    <t xml:space="preserve">Реконструкция ТП-115 </t>
  </si>
  <si>
    <t>Реконструкция ТП/ст-122</t>
  </si>
  <si>
    <t>Реконструкция  ТП/ст-124</t>
  </si>
  <si>
    <t xml:space="preserve">Реконструкция ТП-164 </t>
  </si>
  <si>
    <t>Реконструкция  ТП-17</t>
  </si>
  <si>
    <t>Реконструкция  ТП-37</t>
  </si>
  <si>
    <t xml:space="preserve">Реконструкция ТП-59. </t>
  </si>
  <si>
    <t xml:space="preserve">Реконструкция  ТП-82. </t>
  </si>
  <si>
    <t xml:space="preserve">Реконструкция  ТП-118. </t>
  </si>
  <si>
    <t xml:space="preserve">Реконструкция  ТП-161. </t>
  </si>
  <si>
    <t xml:space="preserve">Реконструкция ТП-174. </t>
  </si>
  <si>
    <t xml:space="preserve">Реконструкция  ТП-170. </t>
  </si>
  <si>
    <t xml:space="preserve">Реконструкция  ТП-200. </t>
  </si>
  <si>
    <t>Реконструкция  ТП-108</t>
  </si>
  <si>
    <t xml:space="preserve">Реконструкция  ТП-132. </t>
  </si>
  <si>
    <t>Реконструкция  ф. 6-15-АГ  (КЛ-6 кВ от ПС 110/35/6 "Анжерская " до РП-7( два кабеля))</t>
  </si>
  <si>
    <t xml:space="preserve">ИТП с погодным регулированием по адресу г. Анжеро-Судженск, пер.Электрический, 2 </t>
  </si>
  <si>
    <t>ИТП с погодным регулированием здания диспетчерской по адресу г. Анжеро-Судженск, пер.Электрический, 4</t>
  </si>
  <si>
    <t xml:space="preserve">ИТП с погодным регулированием здания гаража по адресу г. Анжеро-Судженск, пер.Электрический,4 </t>
  </si>
  <si>
    <t>МФУ Kyocera FS-C8525</t>
  </si>
  <si>
    <t>Реконструкция «В/В воздушные передаточные устройства Ф.6-21-ДГ (был Ф.6-1-ДГ) инв. № 00000842»: монтаж одной цепи ВЛИ-0,4 кВ Ф-0,4-3 КТП № 101 по существующим опорам ВЛ-6 кВ от опоры № 27 до опоры № 34 Ф-6-21-ДГ в г. Анжеро-Судженске»</t>
  </si>
  <si>
    <t>1.2.1</t>
  </si>
  <si>
    <t>Строительство: трансформаторная подстанция ТП-267</t>
  </si>
  <si>
    <t>1.2.2</t>
  </si>
  <si>
    <t>Строительство: трансформаторная подстанция ТП-268</t>
  </si>
  <si>
    <t>1.2.3</t>
  </si>
  <si>
    <t>Строительство: воздушная линия электропередачи ВЛ-6кВ от отпайки ф. 6-19-ФГ  к к.ш. №40 до  ТП-267</t>
  </si>
  <si>
    <t>1.2.4</t>
  </si>
  <si>
    <t>Строительство: воздушная линия электропередачи ВЛ-6кВ отпайка от ф. 6-6-РТС до ТП-268</t>
  </si>
  <si>
    <t>Объем финансирования
 2016 год</t>
  </si>
  <si>
    <t>20 яч</t>
  </si>
  <si>
    <t>17 яч</t>
  </si>
  <si>
    <t>13 яч</t>
  </si>
  <si>
    <t>1 шт</t>
  </si>
  <si>
    <t>0,2 км</t>
  </si>
  <si>
    <t xml:space="preserve">0,1 МВА </t>
  </si>
  <si>
    <t>1 шт.</t>
  </si>
  <si>
    <t>уточнения стоимости по результа там закупоч ных процедур</t>
  </si>
  <si>
    <t>Усиление существующих сетей</t>
  </si>
  <si>
    <t>"Реконструкция РП 10 кВ № 1-КВ (РП-1-КВ) в Восточном жилом районе": монтаж ячейки типа КСО</t>
  </si>
  <si>
    <t>Прибор СЕ-601</t>
  </si>
  <si>
    <t>Зонд LS-М</t>
  </si>
  <si>
    <t>0,100 МВА</t>
  </si>
  <si>
    <t>1,420 МВА</t>
  </si>
  <si>
    <t xml:space="preserve">"Реконструкция ВЛ-10 кВ Ф-10-7-УН": монтаж одной цепи ВЛЗ-10кВ проводом СИП-3 от опоры № 1 до концевой опоры Ф10-7-УН в г. Анжеро-Судженск </t>
  </si>
  <si>
    <t xml:space="preserve">"Реконструкция ВЛ-10 кВ Ф-10-6-УН": монтаж одной цепи ВЛЗ-10кВ проводом СИП-3 от опоры № 1 до концевой опоры Ф-10-6-УН в г. Анжеро-Судженск </t>
  </si>
  <si>
    <t>Гидромолот для экскаватора-погрузчика</t>
  </si>
  <si>
    <t xml:space="preserve">Сварочный бензогенератор  </t>
  </si>
  <si>
    <t>2 яч</t>
  </si>
  <si>
    <t>2</t>
  </si>
  <si>
    <t>Филиал "Энергосеть г.Белово"</t>
  </si>
  <si>
    <t xml:space="preserve">Техническое перевооружение  и реконструкция </t>
  </si>
  <si>
    <t>Реконструкция КТП№ 244 инв.№ 5320(4962) ул.Радужная,12 замена на КТПП и замена трансформатора</t>
  </si>
  <si>
    <t>Реконструкция КТП-360 ул.Весенняя,12 пгт.Бачатски</t>
  </si>
  <si>
    <t>Реконструкция КТП-369 ул.Молодежная,64 пгт.Бачатский</t>
  </si>
  <si>
    <t>Реконструкция ТП №10 инв.№ 5180(1812)</t>
  </si>
  <si>
    <t>Реконструкция КТП№59 инв.№ 5068(97771</t>
  </si>
  <si>
    <t xml:space="preserve">РеконструкцияТП№600 инв.№5328 (2370) </t>
  </si>
  <si>
    <t>1.7.</t>
  </si>
  <si>
    <t>Реконструкция  ТП-35  ул.Каховская,38</t>
  </si>
  <si>
    <t>1.8.</t>
  </si>
  <si>
    <t xml:space="preserve">Реконструкция ТП-11 ул.Пролетарская,210 </t>
  </si>
  <si>
    <t>1.9.</t>
  </si>
  <si>
    <t>Реконструкция  РП-9 ул.Советская,56</t>
  </si>
  <si>
    <t>1.10.</t>
  </si>
  <si>
    <t>Реконструкция. Здание распределительной подстанции №8, Кемеровская область, г.Белово, пгт.Грамотеино, ул.Профсоюзная</t>
  </si>
  <si>
    <t>Реконструкция МТП №207 ул. Космодемьянской</t>
  </si>
  <si>
    <t>1.12.</t>
  </si>
  <si>
    <t>Реконструкция  КТП №1 ул.Пятигорская</t>
  </si>
  <si>
    <t>1.13.</t>
  </si>
  <si>
    <t>Реконструкция  КТП №43   ул.Красная</t>
  </si>
  <si>
    <t>1.14.</t>
  </si>
  <si>
    <t>Реконструкция КТП № 255</t>
  </si>
  <si>
    <t>1.15.</t>
  </si>
  <si>
    <t>Реконструкция ТП №760  ул.Киевская</t>
  </si>
  <si>
    <t>1.16.</t>
  </si>
  <si>
    <t>Реконструкция ТП № -584 ул.Колмогоровская  замена оборудования</t>
  </si>
  <si>
    <t>1.17.</t>
  </si>
  <si>
    <t>Реконструкция ТП №585 ул.Светлая  замена оборудования</t>
  </si>
  <si>
    <t>1.18.</t>
  </si>
  <si>
    <t>Реконструкция ТП №779  ул.Тухачевского  замена оборудования</t>
  </si>
  <si>
    <t>1.19.</t>
  </si>
  <si>
    <t>Реконструкция РП-12 на территории  ж/д больницы замена оборудования</t>
  </si>
  <si>
    <t>1.20.</t>
  </si>
  <si>
    <t>Реконструкция ТП-619 ул.Энгельса замена оборудования</t>
  </si>
  <si>
    <t>1.21.</t>
  </si>
  <si>
    <t>Автомобиль CHEVROLET NIVA</t>
  </si>
  <si>
    <t>1.22.</t>
  </si>
  <si>
    <t>Автомобиль грузопассажирский полноприводный</t>
  </si>
  <si>
    <t>1.23.</t>
  </si>
  <si>
    <t xml:space="preserve">Бурильно-крановая машина БМ-205Д </t>
  </si>
  <si>
    <t>1.24.</t>
  </si>
  <si>
    <t>Система учета электроэнергии с возможностью дистанционного снятия показаний</t>
  </si>
  <si>
    <t>1.25.</t>
  </si>
  <si>
    <t>Таль электр. с тележкой</t>
  </si>
  <si>
    <t>1.26.</t>
  </si>
  <si>
    <t>Технологический канал связи (ВОЛС) филиала "Энергосеть г.Белово"</t>
  </si>
  <si>
    <t>1.27.</t>
  </si>
  <si>
    <t>Плоттер Image Prograf</t>
  </si>
  <si>
    <t>1.28.</t>
  </si>
  <si>
    <t>Стек коммутаторов</t>
  </si>
  <si>
    <t>1.29.</t>
  </si>
  <si>
    <t>1.30.</t>
  </si>
  <si>
    <t>Экскаватор-погрузчик импортного производства с навесным оборудованием (гидромолот, гидробур)</t>
  </si>
  <si>
    <t>Строительство  ПС 35/10 кВ "Парковая"</t>
  </si>
  <si>
    <t xml:space="preserve">Реклоузер на ВЛ-6 кВ  ф.6-8-тц на опоре № 25-А      </t>
  </si>
  <si>
    <t>ВЛ-10 от ПС 35-10 "Парковая" до ТП-95 г.Белово</t>
  </si>
  <si>
    <t xml:space="preserve"> Строительство: кабельная линия 10 кВ от  ПС 35/10 кВ "Парковая"до КСП-1.РП-11. РП-12</t>
  </si>
  <si>
    <t xml:space="preserve"> Строительство: кабельный переключательный пункт КСП-1</t>
  </si>
  <si>
    <t>3.</t>
  </si>
  <si>
    <t>филиал "Энергосеть п.г.т.Белогорск"</t>
  </si>
  <si>
    <t>3.1.1.</t>
  </si>
  <si>
    <t>Устройство системы погодного регулирования ул. Юбилейная, 10А</t>
  </si>
  <si>
    <t>3.2.1.</t>
  </si>
  <si>
    <t>Здание нежилое по адресу пгт.Белогорск, ул. Юбилейная, 10Г</t>
  </si>
  <si>
    <t>Филиал "Энергосеть г.Гурьевска"</t>
  </si>
  <si>
    <t>4.1.1.</t>
  </si>
  <si>
    <t>Здание распределительной подстанции  , инв№0000035</t>
  </si>
  <si>
    <t>4.1.2.</t>
  </si>
  <si>
    <t>Технологический канал связи (ВОЛС) г. Гурьевск</t>
  </si>
  <si>
    <t>4.1.3.</t>
  </si>
  <si>
    <t xml:space="preserve">Система  контроля доступа по адресу : г. Гурьевск ул. Лермонтова , 9  </t>
  </si>
  <si>
    <t>4.1.4.</t>
  </si>
  <si>
    <t>Энергомера СЕ-601</t>
  </si>
  <si>
    <t>4.2.1.</t>
  </si>
  <si>
    <t xml:space="preserve">Строительство "Сооружение электротехническое: трансформаторная подстанция ТП №556  </t>
  </si>
  <si>
    <t>4.2.2.</t>
  </si>
  <si>
    <t>Строительство "Сооружение электротехническое: трансформаторная подстанция КТП № 520А  ул.Советская г.Салаир"</t>
  </si>
  <si>
    <t>4.2.3.</t>
  </si>
  <si>
    <t xml:space="preserve">Строительство «Сооружение линейное электротехническое: ЛЭП-6кВ от опоры №23 ф. 6-31-Г до КТП № 520А ул. Советская, г. Салаир».  </t>
  </si>
  <si>
    <t>4.2.4.</t>
  </si>
  <si>
    <t>Строительство "Сооружение линейное электротехническое: ВЛ-10кВ от ТП-131  ф.10-5-П до ТП-114 ф.10-13-Г"</t>
  </si>
  <si>
    <t>4.2.5.</t>
  </si>
  <si>
    <t xml:space="preserve">Реклоузер ф. 10-5П , ф. 10-13-Г  п. Барнаульский </t>
  </si>
  <si>
    <t>4.2.6.</t>
  </si>
  <si>
    <t xml:space="preserve">Реклоузер ф. 10-5П , ф. 10-13-Г  п. Каменный 45А </t>
  </si>
  <si>
    <t>4.2.7.</t>
  </si>
  <si>
    <t xml:space="preserve">Сооружение электротехническое: :трансформаторная подстанция  ТП-№138 ул. Марковского г. Гурьевск </t>
  </si>
  <si>
    <t>Реконструкция ВЛ на деревянных опорах , инв№00000367 , г. Гурьевск, г. Салаир: монтаж дополнительной цепи СИП на ВЛ-0,4кВ от ТП-7 до опоры, установленной на границе земельного участка по ул. Ленина ,54А ,г. Гурьевск</t>
  </si>
  <si>
    <t>1.11.</t>
  </si>
  <si>
    <t xml:space="preserve">Реконструкция ТП-42А , инв № 000679 : установка  КТП 400кВа  г. Гурьевск </t>
  </si>
  <si>
    <t>Реконструкция ТП-39 инв.№0000617 в части  отходящих фидеров :монтаж одной цепи ВЛИ-0,4кВ проводом СИП-2 по существующим опорам  от РУ-0,4кВ ТП№39 -10/0,4кВ до концевой опоры  , установленной на границе земельного участка магазина по ул. Кирова 52/1 г. Гурьевск</t>
  </si>
  <si>
    <t>Реконструкция ЛЭП-0,4кВ от ТП-34 до ВРУ-0,4кВ  ж\д по ул. Савельева 2 г. Гурьевск:монтаж 2 цепей ВЛИ-0,4кВ проводом СИП-2 от РУ-0,4кВ ТП-34 до оп№7</t>
  </si>
  <si>
    <t xml:space="preserve">Реконструкция ТП-34 , инв№000030 : монтаж 2КТПН-10/0,4кВ тупикового типа с установкой трансформаторов 2х250кВа </t>
  </si>
  <si>
    <t>Реконструкция ТП-94 и отходящей ВЛ-0,4кВ ф.милиция. Инв№0000630 :монтаж одной цепи ВЛИ-0,4кВ от РУ-0,4кВ ТП-94-6/0,4кВ до опоры №4 взамен существующей</t>
  </si>
  <si>
    <t>Реконструкция ЛЭПф. 10-13-А:монтаж  одной (доп) цепи ВЛИ-0,4кВ с установкой допол. Опор от МТП№46-10/0,4кВ  до оп.№130 ВЛ-10кВ ф. 10-13-А</t>
  </si>
  <si>
    <t>5.</t>
  </si>
  <si>
    <t>филиал "Энергосеть Ижморского района"</t>
  </si>
  <si>
    <t>1</t>
  </si>
  <si>
    <t>5.1.1.</t>
  </si>
  <si>
    <t>Реконструкция ТП-040 инв №:00001189 (диспетчерское наименованиеТП 3-2 ул. Вокзальная, 20а)</t>
  </si>
  <si>
    <t>5.1.2.</t>
  </si>
  <si>
    <t>Реконструкция ТП-016  (диспетчерское наименованиеТП 1-6 ул. Микрорайон, 7в)</t>
  </si>
  <si>
    <t>5.1.3.</t>
  </si>
  <si>
    <t>5.1.4</t>
  </si>
  <si>
    <t>5.2.1.</t>
  </si>
  <si>
    <t>5.2.2.</t>
  </si>
  <si>
    <t>Сооружение электротехническое: реклоузер № 4</t>
  </si>
  <si>
    <t>Филиал "Энергосеть г.Калтана"</t>
  </si>
  <si>
    <t>6.1.1</t>
  </si>
  <si>
    <t>Реконструкция КТПН-Ш-4 в р-не ж/дома ул.Руставели 15, г.Калтан, п.Шушталеп</t>
  </si>
  <si>
    <t>6.1.2</t>
  </si>
  <si>
    <t>Реконструкция МТП-М-4  в р-не ж/дома ул.Набережная,2, г.Калтан, п.Малышев Лог</t>
  </si>
  <si>
    <t>6.1.3</t>
  </si>
  <si>
    <t>Реконструкция ТП-К-6  в р-не ж/дома пр.Мира 65 А, г.Калтан</t>
  </si>
  <si>
    <t>6.1.4</t>
  </si>
  <si>
    <t>Реконструкция  ТП-П-1, , в р-не ж/дома ул.Дзержинского,50,  г.Калтан</t>
  </si>
  <si>
    <t>6.1.5</t>
  </si>
  <si>
    <t>Реконструкция ТП-163 в р-не жилого дома №25 по ул.60 лет Октября, п.Малиновка</t>
  </si>
  <si>
    <t>6.1.6</t>
  </si>
  <si>
    <t xml:space="preserve">Реконструкция ТП-149 в р-не ж/дома ул. 60 лет Октября,21а, п.Малиновка </t>
  </si>
  <si>
    <t>6.1.7</t>
  </si>
  <si>
    <t>Реконструкция  ТП-К-7, в р-не ж/дома ул.Комсомольская,13, г.Калтан</t>
  </si>
  <si>
    <t>6.1.8</t>
  </si>
  <si>
    <t>Реконструкция  ТП-К-3,в р-не ул.Комсомольская,67, г.Калтан</t>
  </si>
  <si>
    <t>6.1.9</t>
  </si>
  <si>
    <t xml:space="preserve">Реконструкция  ТП-К-4, в р-не ул.Комсомольская,75, г.Калтан </t>
  </si>
  <si>
    <t>6.1.10</t>
  </si>
  <si>
    <t xml:space="preserve">Реконструкция ТП-К-2, в р-не ул.Комсомольская,59, г.Калтан </t>
  </si>
  <si>
    <t>6.1.11</t>
  </si>
  <si>
    <t>Реконструкция  ТП № 160  в р-не ж/дома ул.Весенняя,22, п. Малиновка</t>
  </si>
  <si>
    <t>6.1.12</t>
  </si>
  <si>
    <t>Реконструкция  ТП № 161 в р-не ж/дома ул.Весенняя,30,  п. Малиновка</t>
  </si>
  <si>
    <t>6.1.13</t>
  </si>
  <si>
    <t>Реконструкция  ТП-102 в р-не ж/дома ул.Угольная,1, п.Малиновка</t>
  </si>
  <si>
    <t>6.1.14</t>
  </si>
  <si>
    <t>6.1.15</t>
  </si>
  <si>
    <t xml:space="preserve">Сварочный  бензогенератор </t>
  </si>
  <si>
    <t>6.1.17</t>
  </si>
  <si>
    <t>6.1.16</t>
  </si>
  <si>
    <t>Система видеонаблюдения по адресу: г. Калтан, ул. Совхозная,14</t>
  </si>
  <si>
    <t>6.1.18</t>
  </si>
  <si>
    <t>Цифровой аппарат  АИМ-90А</t>
  </si>
  <si>
    <t>6.1.19</t>
  </si>
  <si>
    <t>6.2.1</t>
  </si>
  <si>
    <t>Сооружение электротехническое: трансформаторная подстанция № К-24  (КТП-К-24) , г.Калтан</t>
  </si>
  <si>
    <t>6.2.2</t>
  </si>
  <si>
    <t>Сооружение электротехническое: трансформаторная подстанция №М-9 (ТП-М-9), г.Калтан</t>
  </si>
  <si>
    <t>6.2.3</t>
  </si>
  <si>
    <t>Сооружение линейное электротехническое: воздушная линия электропередач 6 кВ (ВЛЭП-6 кВ) от фидера "6-9-П" до ТП №М-9 в г.Калтан</t>
  </si>
  <si>
    <t>6.2.4</t>
  </si>
  <si>
    <t>Строительство: трансформаторная подстанция №Ш-8(ТП № Ш-8) в районе ул.Почтовая,18, г.Калтан</t>
  </si>
  <si>
    <t>6.2.5</t>
  </si>
  <si>
    <t>Строительство: воздушная линия электропередач 6 кВ (ВЛЭП-6 кВ) от фидера "6-9-Ж" до ТП №Ш-8 в г.Калтан</t>
  </si>
  <si>
    <t>6.2.6</t>
  </si>
  <si>
    <t>Строительство: трансформаторная подстанция № К-23  (КТП-К-23) , г.Калтан</t>
  </si>
  <si>
    <t>6.2.7</t>
  </si>
  <si>
    <t xml:space="preserve">Строительство: трансформаторная подстанция № М-12  </t>
  </si>
  <si>
    <t>7.</t>
  </si>
  <si>
    <t>филиал "Энергосеть г. Киселевск"</t>
  </si>
  <si>
    <t>7.1.1</t>
  </si>
  <si>
    <t>Реконструкция ТП-23 литера А, ул.Забайкальская, д.3 т</t>
  </si>
  <si>
    <t>7.1.2</t>
  </si>
  <si>
    <t>Реконструкция ТП-27 литера А, ул.Стандартная, д.27</t>
  </si>
  <si>
    <t>7.1.3</t>
  </si>
  <si>
    <t>Реконструкция ТП-52 литера А,  инв.№ 00000531</t>
  </si>
  <si>
    <t>7.1.4</t>
  </si>
  <si>
    <t>Реконструкция ТП-59 литера А,  инв.№ 00000541</t>
  </si>
  <si>
    <t>7.1.5</t>
  </si>
  <si>
    <t>Реконструкция ТП-73 литера Б,  инв.№ 00000732</t>
  </si>
  <si>
    <t>7.1.6</t>
  </si>
  <si>
    <t>Реконструкция ТП-105 литера А,  инв.№ 00000627</t>
  </si>
  <si>
    <t>7.1.7</t>
  </si>
  <si>
    <t>Реконструкция ТП-112 литера А,  инв.№ 00000563</t>
  </si>
  <si>
    <t>7.1.8</t>
  </si>
  <si>
    <t>Реконструкция ТП-130 литера А,  инв.№ 00000733</t>
  </si>
  <si>
    <t>7.1.9</t>
  </si>
  <si>
    <t>Реконструкция ТП-143 литера А,  инв.№ 00000553</t>
  </si>
  <si>
    <t>7.1.10</t>
  </si>
  <si>
    <t>Реконструкция ТП-171 литера А,  инв.№ 00000625</t>
  </si>
  <si>
    <t>7.1.11</t>
  </si>
  <si>
    <t>Реконструкция ТП-178 литера А,  инв.№ 00000601</t>
  </si>
  <si>
    <t>7.1.12</t>
  </si>
  <si>
    <t>Реконструкция ТП-179 литера Б,  инв.№ 00000724</t>
  </si>
  <si>
    <t>7.1.13</t>
  </si>
  <si>
    <t>Реконструкция ТП-203 литера А,  инв.№ 00000571</t>
  </si>
  <si>
    <t>7.1.14</t>
  </si>
  <si>
    <t>Реконструкция ТП-246 литера Б,  инв.№ 00000755</t>
  </si>
  <si>
    <t>7.1.15</t>
  </si>
  <si>
    <t>Реконструкция ТП-207, литера А, инв.№ 00000701</t>
  </si>
  <si>
    <t>7.1.16</t>
  </si>
  <si>
    <t>Реконструкция ТП-206, литера А, инв.№ 00000577</t>
  </si>
  <si>
    <t>7.1.17</t>
  </si>
  <si>
    <t>Реконструкция. Нежилое здание домик подст. базы №7(диспетчерское наименование ТП-173)</t>
  </si>
  <si>
    <t>7.1.18</t>
  </si>
  <si>
    <t>Реконструкция ТП-98 литера А, инв.№ 00000633</t>
  </si>
  <si>
    <t>7.1.19</t>
  </si>
  <si>
    <t>Реконструкция ТП-166 литера А, инв.№ 00000555</t>
  </si>
  <si>
    <t>7.1.20</t>
  </si>
  <si>
    <t xml:space="preserve">Реконструкция  ТП-72 </t>
  </si>
  <si>
    <t>7.1.21</t>
  </si>
  <si>
    <t>Реконструкция  ТП-100</t>
  </si>
  <si>
    <t>7.1.22</t>
  </si>
  <si>
    <t>Реконструкция  ТП-114</t>
  </si>
  <si>
    <t>7.1.23</t>
  </si>
  <si>
    <t>Реконструкция  ТП-116</t>
  </si>
  <si>
    <t>7.1.24</t>
  </si>
  <si>
    <t>Реконструкция  ТП-129</t>
  </si>
  <si>
    <t>7.1.25</t>
  </si>
  <si>
    <t>Реконструкция ТП-174, ул.Дружбы,д.11</t>
  </si>
  <si>
    <t>7.1.26</t>
  </si>
  <si>
    <t>Реконструкция  ТП-180</t>
  </si>
  <si>
    <t>7.1.27</t>
  </si>
  <si>
    <t>Реконструкция  ТП-181</t>
  </si>
  <si>
    <t>7.1.28</t>
  </si>
  <si>
    <t>Реконструкция  ТП-182</t>
  </si>
  <si>
    <t>7.1.29</t>
  </si>
  <si>
    <t>Реконструкция  ТП-208</t>
  </si>
  <si>
    <t>7.1.30</t>
  </si>
  <si>
    <t>Реконструкция  ТП-214</t>
  </si>
  <si>
    <t>7.1.31</t>
  </si>
  <si>
    <t>Реконструкция  ТП-216</t>
  </si>
  <si>
    <t>7.1.32</t>
  </si>
  <si>
    <t>Реконструкция  ТП-232</t>
  </si>
  <si>
    <t>7.1.33</t>
  </si>
  <si>
    <t>Реконструкция  ТП-235</t>
  </si>
  <si>
    <t>7.1.34</t>
  </si>
  <si>
    <t>Микроавтобус Газель</t>
  </si>
  <si>
    <t>7.1.35</t>
  </si>
  <si>
    <t>Автомобиль грузопассажирский полноприводный (УАЗ)</t>
  </si>
  <si>
    <t>7.1.36</t>
  </si>
  <si>
    <t>Грузовой автомобиль ГАЗ</t>
  </si>
  <si>
    <t>7.1.37</t>
  </si>
  <si>
    <t>7.1.38</t>
  </si>
  <si>
    <t>Стенд высоковольтный стационарный СВС-50-Ц</t>
  </si>
  <si>
    <t>7.1.39</t>
  </si>
  <si>
    <t>Стенд механических испытаний (вертикальная модель)</t>
  </si>
  <si>
    <t>7.1.40</t>
  </si>
  <si>
    <t xml:space="preserve">АТС </t>
  </si>
  <si>
    <t>7.1.41</t>
  </si>
  <si>
    <t>7.1.42</t>
  </si>
  <si>
    <t>7.2.1</t>
  </si>
  <si>
    <t>Сооружение электротехническое: трансформаторная подстанция №300 (ТП-300), г. Киселевск</t>
  </si>
  <si>
    <t>7.2.2</t>
  </si>
  <si>
    <t>Сооружение электротехническое: трансформаторная подстанция  №301 (ТП-301), г.Киселевск</t>
  </si>
  <si>
    <t>7.2.3</t>
  </si>
  <si>
    <t>Сооружение  линейное электротехническое: воздушная линия электропередач ВЛ-6 кВ от опоры №15 ф.7 от ЦРП-5 до ТП-300, г.Киселевск</t>
  </si>
  <si>
    <t>7.2.4</t>
  </si>
  <si>
    <t>Сооружение  линейное электротехническое: воздушная линия электропередач  ВЛ-6 кВ от опоры №15 ф.12 от ЦРП-5 до ТП-301, г.Киселевск</t>
  </si>
  <si>
    <t>7.2.5</t>
  </si>
  <si>
    <t>Сооружение  линейное электротехническое: воздушная линия элетропередач ВЛ-0,4 кВ от ТП-300, г.Киселевск</t>
  </si>
  <si>
    <t>7.2.6</t>
  </si>
  <si>
    <t>Сооружение  линейное электротехническое: воздушная линия электропередач ВЛ-0,4 кВ от ТП-301, г.Киселевск</t>
  </si>
  <si>
    <t>7.2.7</t>
  </si>
  <si>
    <t>Строительство: трансформаторная подстанция ТП-303</t>
  </si>
  <si>
    <t>7.2.8</t>
  </si>
  <si>
    <t>Строительство: воздушная линия ВЛ-6 кВ до ТП-303</t>
  </si>
  <si>
    <t>7.2.9</t>
  </si>
  <si>
    <t>Строительство: воздушная линия ВЛ-0,4 кВ от ТП-303</t>
  </si>
  <si>
    <t>7.2.10</t>
  </si>
  <si>
    <t>Строительство: воздушная линия ВЛ-6 кВ до ТП-305</t>
  </si>
  <si>
    <t>7.2.11</t>
  </si>
  <si>
    <t>Строительство: воздушная линия ВЛ-0,4 кВ от ТП-305</t>
  </si>
  <si>
    <t>7.2.12</t>
  </si>
  <si>
    <t>Строительство: трансформаторная подстанция МТП-100-6-04 (ТП-453), г.Киселевск</t>
  </si>
  <si>
    <t>7.2.13</t>
  </si>
  <si>
    <t>Строительство: трансформаторная подстанция ТП-305</t>
  </si>
  <si>
    <t>Филиал "Энергосеть г. Киселевск"</t>
  </si>
  <si>
    <t>7.1</t>
  </si>
  <si>
    <t>Реконструкция ВЛ на ж/б опорах, инв.№:00000007: монтаж двух цепей ВЛИ-0.4 кВ по существующим опорам от  РУ-0.4 кВ ТП №185 до опоры № 5/1 в г.Киселевске</t>
  </si>
  <si>
    <t>7.2</t>
  </si>
  <si>
    <t>Реконструкция ТП-111 литера А г.Киселевск инв. №00000629: монтаж линейной панели ЩО-70 в г.Киселевске</t>
  </si>
  <si>
    <t>7.3</t>
  </si>
  <si>
    <t>Реконструкция ВЛ на ж/б опорах, инв.№:00000007: (монтаж одной  цепи ВЛИ-0,4 кВ по существующим опорам ВЛ-6 кВ Ф-6-10-Г (Ф-2-10-Г) от РУ-0.4 кВ КТП № 487-6/0.4 кВ до опоры № 59 ВЛ-6 кВ Ф-6-10-Г (Ф-2-10-Г)) в г.Киселевске</t>
  </si>
  <si>
    <t>7.4</t>
  </si>
  <si>
    <t>Реконструкция сооружения линейного электротехнического: воздушая линия электропередач ВЛИ-0,4 кВ от ТП № 183 до ВРУ-0,4 кВ  жилого дома в квартале "А", район "Черкасов Камень", г.Киселевск: монтаж двух цепей ВЛИ-0,4 кВ от РУ-0,4 кВ ТП № 183 до опоры № 7 в г.Киселевске</t>
  </si>
  <si>
    <t>Филиал "Энергосеть Крапивинского района"</t>
  </si>
  <si>
    <t>8.1</t>
  </si>
  <si>
    <t>8.1.2</t>
  </si>
  <si>
    <t>Реконструкция МТП № 342по ул. Энергетиков в пгт Крапивинский</t>
  </si>
  <si>
    <t>8.1.3</t>
  </si>
  <si>
    <t>Реконструкция МТП № 051 по ул. Иманская в пгт Крапивинский</t>
  </si>
  <si>
    <t>8.1.4</t>
  </si>
  <si>
    <t>Реконструкция ТП № 1 пгт. Зеленогорский</t>
  </si>
  <si>
    <t>8.1.5</t>
  </si>
  <si>
    <t xml:space="preserve"> Реконструкция ПС "Пионерная 110/10 кВ"</t>
  </si>
  <si>
    <t>8.1.6</t>
  </si>
  <si>
    <t>Бурильное оборудование (шнек) для экскаватора-погрузчика</t>
  </si>
  <si>
    <t>8.1.7</t>
  </si>
  <si>
    <t>Прибор Сатурн М</t>
  </si>
  <si>
    <t>8.1.8</t>
  </si>
  <si>
    <t>Легковой автомобиль (УАЗ Хантер)</t>
  </si>
  <si>
    <t>8.1.9</t>
  </si>
  <si>
    <t>Тепловизор Testo-875-1i</t>
  </si>
  <si>
    <t>8.1.10</t>
  </si>
  <si>
    <t>Многофункциональноу устройство МФУ Kyocera</t>
  </si>
  <si>
    <t>8.1.11</t>
  </si>
  <si>
    <t>Технологический канал связи (ВОЛС) филиала "Энергосеть Крапивинского района"</t>
  </si>
  <si>
    <t>8.2</t>
  </si>
  <si>
    <t>8.2.1</t>
  </si>
  <si>
    <t>Сооружение электротехническое: трансформаторная подстанция ТП-461, ул. Рекордная</t>
  </si>
  <si>
    <t>8.2.2</t>
  </si>
  <si>
    <t>Сооружение электротехническое: трансформаторная подстанция КТП-81 ул Пятаковича, пгт. Крапивинский</t>
  </si>
  <si>
    <t>8.2.3</t>
  </si>
  <si>
    <t>Сооружение электротехническое: трансформаторная подстанция КТП-82 ул. Квартальная, пгт. Крапивинский</t>
  </si>
  <si>
    <t>8.2.4</t>
  </si>
  <si>
    <t xml:space="preserve"> Сооружение линейное  электротехническое: воздушная линия электропередач ВЛЗ-10 кВ до ТП-461 по ул. Рекордная</t>
  </si>
  <si>
    <t>8.2.5</t>
  </si>
  <si>
    <t>Сооружение линейное  электротехническое: воздушная линия электропередач ВЛЗ-10 кВ до ТП-81 по ул. Пятаковича впгт. Крапивинский</t>
  </si>
  <si>
    <t>8.2.6</t>
  </si>
  <si>
    <t xml:space="preserve"> Сооружение линейное  электротехническое: воздушная линия электропередач ВЛЗ-10 кВ до ТП-82 по ул. Квартальная впгт. Крапивинский</t>
  </si>
  <si>
    <t>8.2.7</t>
  </si>
  <si>
    <t xml:space="preserve"> Реклоузер №4 на Ф10-11-ВП-1</t>
  </si>
  <si>
    <t>8.2.8</t>
  </si>
  <si>
    <t>Реклоузер № 7   Ф10-16-КР, пгт. Крапивинский</t>
  </si>
  <si>
    <t>8.2.9</t>
  </si>
  <si>
    <t>Реклоузер № 8   Ф10-8-КФ, пгт. Крапивинский</t>
  </si>
  <si>
    <t>8.2.10</t>
  </si>
  <si>
    <t xml:space="preserve"> Строительство: ВЛ-10 кВ до КТП № 462 по ул Пятаковича  в пгт Крапивинский.</t>
  </si>
  <si>
    <t>8.2.11</t>
  </si>
  <si>
    <t xml:space="preserve"> Строительство: трансформаторная подстанция № 462 по ул Пятаковича в пгт. Крапивинский</t>
  </si>
  <si>
    <t>8.2.12</t>
  </si>
  <si>
    <t>Сооружение линейное  электротехническое: воздушная линия электропередач ВЛ-10 кВ до ТП-342 по ул. Энергетиков в пгт. Крапивинский</t>
  </si>
  <si>
    <t>9.</t>
  </si>
  <si>
    <t>филиал "Энергосеть г. Мариинск"</t>
  </si>
  <si>
    <t>9.1.1</t>
  </si>
  <si>
    <t>Реконструкция КТП-28</t>
  </si>
  <si>
    <t>9.1.2</t>
  </si>
  <si>
    <t>Реконструкция КТП-38</t>
  </si>
  <si>
    <t>9.1.3</t>
  </si>
  <si>
    <t>Реконструкция ТП-29</t>
  </si>
  <si>
    <t>9.1.4</t>
  </si>
  <si>
    <t>Реконструкция ТП-23</t>
  </si>
  <si>
    <t>9.1.5</t>
  </si>
  <si>
    <t>Реконструкция ТП-44</t>
  </si>
  <si>
    <t>9.1.6</t>
  </si>
  <si>
    <t>Реконструкция КТП-81</t>
  </si>
  <si>
    <t>9.1.7</t>
  </si>
  <si>
    <t>Реконструкция ТП-19</t>
  </si>
  <si>
    <t>9.1.8</t>
  </si>
  <si>
    <t>Реконструкция ТП-31</t>
  </si>
  <si>
    <t>9.1.9</t>
  </si>
  <si>
    <t>Реконструкция ВЛ-10 кВ Ф-10-15М от опоры №4 до РУ-10 кВ ТП-131</t>
  </si>
  <si>
    <t>9.1.10</t>
  </si>
  <si>
    <t>Генератор EB 6,5/400-W220R</t>
  </si>
  <si>
    <t>9.1.11</t>
  </si>
  <si>
    <t>Гидравлический бур JCB</t>
  </si>
  <si>
    <t>9.1.12</t>
  </si>
  <si>
    <t>9.1.13</t>
  </si>
  <si>
    <t>Прибор Энергомера СЕ-601</t>
  </si>
  <si>
    <t>9.1.14</t>
  </si>
  <si>
    <t>10.</t>
  </si>
  <si>
    <t>филиал "Энергосеть г. Осинники"</t>
  </si>
  <si>
    <t>10.1.1</t>
  </si>
  <si>
    <t xml:space="preserve">Реконструкция ТП-76 </t>
  </si>
  <si>
    <t>10.1.2</t>
  </si>
  <si>
    <t>Реконструкция ТП-176 инв.№: 00001529</t>
  </si>
  <si>
    <t>10.1.3</t>
  </si>
  <si>
    <t>Реконструкция РП-7</t>
  </si>
  <si>
    <t>10.1.4</t>
  </si>
  <si>
    <t>Реконструкция ТП-10</t>
  </si>
  <si>
    <t>10.1.5</t>
  </si>
  <si>
    <t xml:space="preserve">Реконструкция ТП-27 </t>
  </si>
  <si>
    <t>10.1.6</t>
  </si>
  <si>
    <t xml:space="preserve">Реконструкция ТП-42 </t>
  </si>
  <si>
    <t>10.1.7</t>
  </si>
  <si>
    <t>Реконструкция ТП-119</t>
  </si>
  <si>
    <t>10.1.8</t>
  </si>
  <si>
    <t xml:space="preserve">Реконструкция ТП-131 </t>
  </si>
  <si>
    <t>10.1.9</t>
  </si>
  <si>
    <t>Реконструкция ТП-136</t>
  </si>
  <si>
    <t>10.1.10</t>
  </si>
  <si>
    <t>Самосвал на базе ГАЗ</t>
  </si>
  <si>
    <t>10.1.11</t>
  </si>
  <si>
    <t>Cистема видеонаблюдения по адресу: г.Осинники, пер.Комсомольский,11А</t>
  </si>
  <si>
    <t>10.1.12</t>
  </si>
  <si>
    <t xml:space="preserve">Технологический канал связи (ВОЛС) </t>
  </si>
  <si>
    <t>10.1.13</t>
  </si>
  <si>
    <t>10.1.14</t>
  </si>
  <si>
    <t>10.1.15</t>
  </si>
  <si>
    <t>Реконструкция здания гаража (2 блока) по адресу 
г.Осинники  пер. Комсомольский, 11а</t>
  </si>
  <si>
    <t>10.1.16</t>
  </si>
  <si>
    <t>10.1.17</t>
  </si>
  <si>
    <t xml:space="preserve">Гидробур для экскаватора-погрузчика </t>
  </si>
  <si>
    <t>10.1.18</t>
  </si>
  <si>
    <t>Бурильно-крановая машина БМ-205Д</t>
  </si>
  <si>
    <t>10.1.19</t>
  </si>
  <si>
    <t>Реконструкция комплектной трансформаторной подстанции  №23 (КТП№23) в г.Осинники: монтаж панелей ЩО-70</t>
  </si>
  <si>
    <t>10.2.1</t>
  </si>
  <si>
    <t xml:space="preserve"> Сооружение электротехническое: 
ПС 35/6 кВ «Осинниковская-городская»</t>
  </si>
  <si>
    <t>10.2.2</t>
  </si>
  <si>
    <t>Сооружение электротехническое : трансформаторная подстанция ТП- 105 (1х100 кВА), г.Осинники</t>
  </si>
  <si>
    <t>10.2.3</t>
  </si>
  <si>
    <t>Сооружение линейное электротехническое: воздушная линия электропередач ЛЭП-6 кВ от Ф-6-11-Ф  до  ТП-105.</t>
  </si>
  <si>
    <t>10.2.4</t>
  </si>
  <si>
    <t>Сооружение линейное электротехническое: кабельная линия электропередач ЛЭП-6 кВ  Ф-6-7-Ц от ТП-118 до ТП-119.</t>
  </si>
  <si>
    <t>10.2.5</t>
  </si>
  <si>
    <t>Сооружение линейное электротехническое:
кабельная линия электропередач 6 кВ (КЛ-6 кВ) от ПС 35/6 кВ  «Осинниковская- городская» Ф-6-1-Г  до ЦРП-2А, г.Осинники</t>
  </si>
  <si>
    <t>10.2.6</t>
  </si>
  <si>
    <t>Сооружение линейное электротехническое:
кабельная линия электропередач 6 кВ (КЛ-6 кВ) от ПС 35/6 кВ  «Осинниковская- городская» Ф-6-2-Г  до ЦРП-2А, г.Осинники</t>
  </si>
  <si>
    <t>10.2.7</t>
  </si>
  <si>
    <t>Сооружение линейное электротехническое:
кабельная линия электропередач 6 кВ (КЛ-6 кВ) от ПС 35/6 «Осинниковская-городская» до   Ф-6-1-Н, г.Осинники</t>
  </si>
  <si>
    <t>10.2.8</t>
  </si>
  <si>
    <t>Сооружение линейное электротехническое:
кабельная линия электропередач 6 кВ (КЛ-6 кВ) от ПС 35/6 «Осинниковская-городская» до   Ф-6-2-Н, г.Осинники</t>
  </si>
  <si>
    <t>10.2.9</t>
  </si>
  <si>
    <t>Сооружение линейное электротехническое: воздушная линия электропередач ВЛ-0,4 кВ от ТП-105</t>
  </si>
  <si>
    <t>10.2.10</t>
  </si>
  <si>
    <t xml:space="preserve"> Реклоузер  Ф-6-8-Т  ( R-76), г.Осинники.</t>
  </si>
  <si>
    <t>10.2.11</t>
  </si>
  <si>
    <t>Реклоузер  Ф-6-11-Ф , Ф-6-15-А  (R-КЛ-29), г.Осинники</t>
  </si>
  <si>
    <t>10.2.12</t>
  </si>
  <si>
    <t>Сооружение электротехническое: ЯКНО   Ф-6-8-Т , г.Осинники</t>
  </si>
  <si>
    <t>10.2.13</t>
  </si>
  <si>
    <t>Сооружение электротехническое: ЯКНО   Ф-6-11-Ф , г.Осинники</t>
  </si>
  <si>
    <t>10.2.14</t>
  </si>
  <si>
    <t>Сооружение электротехническое: Реклоузер Ф-6-10-О
(R-10), г.Осинники</t>
  </si>
  <si>
    <t>10.2.15</t>
  </si>
  <si>
    <t>Сооружение электротехническое: Реклоузер Ф-6-4-С
(R-9), г.Осинники</t>
  </si>
  <si>
    <t>10.2.16</t>
  </si>
  <si>
    <t>Строительство: кабельная линия электропередач
ЛЭП-6 кВ (два кабеля) Ф-6-9-М от ТП-153 до ТП-154</t>
  </si>
  <si>
    <t>10.2.17</t>
  </si>
  <si>
    <t>Строительство: кабельная линия электропередач 
ЛЭП-6 кВ (два кабеля) Ф-6-9-М от ТП-154 до ТП-158</t>
  </si>
  <si>
    <t>11</t>
  </si>
  <si>
    <t>Филиал "Энергосеть г.Полысаево"</t>
  </si>
  <si>
    <t>11.1.1</t>
  </si>
  <si>
    <t xml:space="preserve"> Воздушно-кабельная ЛЭП Ф6-18ГР от ПС-3 (прот.3450), инв. №00001290</t>
  </si>
  <si>
    <t>11.1.2</t>
  </si>
  <si>
    <t>Реконструкция. Трансформаторная подстанция -29 (ул.Волжская, 13а) №2145, инв. № 00001249.</t>
  </si>
  <si>
    <t>11.1.3</t>
  </si>
  <si>
    <t>Реконструкция. Трансформаторная подстанция - 17 (ул.Крупской, 112) №2169, инв. №00001272.</t>
  </si>
  <si>
    <t>11.1.4</t>
  </si>
  <si>
    <t>Реконструкция. Трансформаторная подстанция - 16,  ул.Космонавтов 65 (замена оборудования)</t>
  </si>
  <si>
    <t>11.1.5</t>
  </si>
  <si>
    <t>Реконструкция. Трансформаторная подстанция - 79, ул.Белгородская, 24 (замена оборудования)</t>
  </si>
  <si>
    <t>11.1.6</t>
  </si>
  <si>
    <t>Видеонаблюдение на ПС "Повысительная"</t>
  </si>
  <si>
    <t>11.1.7</t>
  </si>
  <si>
    <t>11.1.8</t>
  </si>
  <si>
    <t>11.1.9</t>
  </si>
  <si>
    <t>Тепловизор</t>
  </si>
  <si>
    <t>11.2.1</t>
  </si>
  <si>
    <t>11.1.</t>
  </si>
  <si>
    <t>Реконструкция воздушной ЛЭП 0,4 кВ от ТП-51 (прот. 3937м на дер.опорах). инв №00000311 (монтаж дополнительной цепи ВЛИ-0,4 кВ от РУ-0,4 кВ ТП-51 Ф-0,4-1 до опоры №4 ВЛ-6 кВ  Ф-6-19 ПС №12 35/6 кВ). г.Полысаево. Р№590 от 22.10.2015г; Дог№12-92/15 от 19.06.2015г;</t>
  </si>
  <si>
    <t>11.2</t>
  </si>
  <si>
    <t>Реконструкция воздушной ЛЭП-6 кВ от ПС-12 Ф6-19, инв.№00000349 (монтаж дополнительной цепи ВЛИ-0,4 кВ по существующим опорам ВЛ-6 кВ от опоры №4 ВЛ-6 кВ  Ф-6-19 ПС №12 35/6 кВ до опоры №2 ВЛ-6 кВ Ф-6-19 ПС №12 35/6 кВ). г.Полысаево. Р№590 от 22.10.2015г; Дог№12-92/15 от 19.06.2015г;</t>
  </si>
  <si>
    <t>11.3</t>
  </si>
  <si>
    <t>«Реконструкция воздушной ЛЭП-0,4 кВ от ТП-79: монтаж одной цепи ВЛЗ-6 кВ (совместная подвеска) по существующим опорам от опоры № 21/9 Ф-6-19-БЫТ до опоры № 80 ВЛИ-0,4 кВ ТП 79-6/0,4» Р.№411 от 31.07.15г; Дог.№01-177/15 и Дог.№01-178/15 от 29.06.15г</t>
  </si>
  <si>
    <t>11.1.15</t>
  </si>
  <si>
    <t>«Реконструкция воздушной ЛЭП 0,4 кВ от ТП-52: монтаж одной цепи ВЛЗ-6 кВ (совместная подвеска) по существующим опорам от опоры № 80 ВЛИ-0,4 кВ ТП 79-6/0,4 до РУ-6 кВ КТП № 52-6/0,4 кВ» Р.№411 от 31.07.15г; Дог.№01-177/15 и Дог.№01-178/15 от 29.06.15г</t>
  </si>
  <si>
    <t>11.1.18</t>
  </si>
  <si>
    <t>«Реконструкция КТПН-52 инв. № 1098/4: монтаж 2КТПН-6/0,4 кВ проходного типа с установкой трансформаторов 2х400 кВА».Р.№411 от 31.07.15г; Дог.№01-177/15 и Дог.№01-178/15 от 29.06.15г</t>
  </si>
  <si>
    <t>11.1.17</t>
  </si>
  <si>
    <t>«Реконструкция воздушной ЛЭП 6 кВ Ф6-4Б от ПС-10: монтаж двух цепей ВЛИ-0,4 кВ по существующим опорам от РУ-0,4 кВ КТП № 52-6/0,4 кВ до опоры № 50 Ф-6-4-Б» Р.№411 от 31.07.15г; Дог.№01-177/15 и Дог.№01-178/15 от 29.06.15г</t>
  </si>
  <si>
    <t>11.1.16</t>
  </si>
  <si>
    <t>"Реконструкция сооружения электротехнического: линия электропередач 0,4 кВ (ЛЭП-0,4 кВ) от ТП-41 до ВРУ здания индивидуальной жилой застройки (монтаж дополнительной цепи ВЛЗ-10 кВ по существующим опорам ЛЭП-0,4 кВ от опоры №8 Ф-10-13-135 ПС 35/10 кВ ППШ до опоры № 8 ВЛИ-0,4 кВ ТП № 41 -10-0,4 кВ) ,  г.Полысаево" Р №79 от 15.02.16; Дог № 12-268/15 от 30.12.15г.</t>
  </si>
  <si>
    <t>11.1.13</t>
  </si>
  <si>
    <t>"Реконструкция сооружения линейного электротехнического: воздушно-кабельная ЛЭП 0,4 кВ от ТП№56 до ВРУ 0,4 кВ здания по ул.Токорева, 8(монтаж двух дополнительных цепей ВЛИ-0,4 кВ по существующим опорам ЛЭП-0,4 кВ от РУ-0,4 кВ ТП №56 с.ш. №1,2 до опоры №5 ТП№56, установленной на границе земельного участка Дома культуры, расположенного по ул.Токарева, 6а), г.Полысаево" Дог№01-248/15 от 04.09.2015г; Р№№553 от 07.10.2015г.</t>
  </si>
  <si>
    <t>12</t>
  </si>
  <si>
    <t>Филиал "Энергосеть г. Прокопьевск"</t>
  </si>
  <si>
    <t>12.1.1</t>
  </si>
  <si>
    <t xml:space="preserve">Оборудование: столбовая трансформаторная подстанция ТП № 641 </t>
  </si>
  <si>
    <t>12.1.2</t>
  </si>
  <si>
    <t xml:space="preserve">Оборудование: комплектной трансформаторной подстанции ТП № 340 </t>
  </si>
  <si>
    <t>12.1.3</t>
  </si>
  <si>
    <t>Оборудование: столбовая трансформаторная подстанция ТП № 205</t>
  </si>
  <si>
    <t>12.1.4</t>
  </si>
  <si>
    <t>Оборудование: столбовая трансформаторная подстанция ТП № 269</t>
  </si>
  <si>
    <t>12.1.5</t>
  </si>
  <si>
    <t>Оборудование: столбовая трансформаторная подстанция ТП № 411</t>
  </si>
  <si>
    <t>12.1.6</t>
  </si>
  <si>
    <t>Оборудование здания трансформаторной подстанции ТП № 135</t>
  </si>
  <si>
    <t>12.1.7</t>
  </si>
  <si>
    <t>Оборудование здания трансформаторной подстанции ТП № 221</t>
  </si>
  <si>
    <t>12.1.8</t>
  </si>
  <si>
    <t>Оборудование здания трансформаторной подстанции ТП №228</t>
  </si>
  <si>
    <t>12.1.9</t>
  </si>
  <si>
    <t>Оборудование здания трансформаторной подстанции ТП №278</t>
  </si>
  <si>
    <t>12.1.10</t>
  </si>
  <si>
    <t>Оборудование здания трансформаторной подстанции ТП № 315</t>
  </si>
  <si>
    <t>12.1.11</t>
  </si>
  <si>
    <t>Оборудование здания трансформаторной подстанции ТП № 595</t>
  </si>
  <si>
    <t>12.1.12</t>
  </si>
  <si>
    <t>Оборудование здания трансформаторной подстанции ТП № 643</t>
  </si>
  <si>
    <t>12.1.13</t>
  </si>
  <si>
    <t xml:space="preserve">Оборудование здания трансформаторной подстанции ТП № 662 </t>
  </si>
  <si>
    <t>12.1.14</t>
  </si>
  <si>
    <t xml:space="preserve">Оборудование здания трансформаторной подстанции ТП № 102 </t>
  </si>
  <si>
    <t>12.1.15</t>
  </si>
  <si>
    <t xml:space="preserve">Оборудование здания трансформаторной подстанции ТП № 107 </t>
  </si>
  <si>
    <t>12.1.16</t>
  </si>
  <si>
    <t xml:space="preserve">Оборудование здания трансформаторной подстанции ТП № 110 </t>
  </si>
  <si>
    <t>12.1.17</t>
  </si>
  <si>
    <t xml:space="preserve">Оборудование здания трансформаторной подстанции ТП № 536 </t>
  </si>
  <si>
    <t>12.1.18</t>
  </si>
  <si>
    <t>Оборудование здания трансформаторной подстанции ТП № 761</t>
  </si>
  <si>
    <t>12.1.19</t>
  </si>
  <si>
    <t>Оборудование здания трансформаторной подстанции ТП № 917</t>
  </si>
  <si>
    <t>12.1.20</t>
  </si>
  <si>
    <t>Оборудование здания распределительной подстанции РП № 14</t>
  </si>
  <si>
    <t>12.1.21</t>
  </si>
  <si>
    <t>Реконструкция ТП № 206 ул.Боксерная</t>
  </si>
  <si>
    <t>12.1.22</t>
  </si>
  <si>
    <t>Реконструкция ТП № 111 ул.Коммунальная</t>
  </si>
  <si>
    <t>12.1.23</t>
  </si>
  <si>
    <t>Реконструкция ТП № 143 ул.Российская</t>
  </si>
  <si>
    <t>12.1.24</t>
  </si>
  <si>
    <t>Реконструкция ТП № 222 ул.Кучина</t>
  </si>
  <si>
    <t>12.1.25</t>
  </si>
  <si>
    <t>Реконструкция ТП № 258 ул.Стартовая</t>
  </si>
  <si>
    <t>12.1.26</t>
  </si>
  <si>
    <t>Реконструкция ТП № 265</t>
  </si>
  <si>
    <t>12.1.27</t>
  </si>
  <si>
    <t>Реконструкция ТП № 566 ул.Крупской</t>
  </si>
  <si>
    <t>12.1.28</t>
  </si>
  <si>
    <t>Реконструкция ТП № 576 пер.Заводской</t>
  </si>
  <si>
    <t>12.1.29</t>
  </si>
  <si>
    <t>Реконструкция ТП № 592 ул.Подольская</t>
  </si>
  <si>
    <t>12.1.30</t>
  </si>
  <si>
    <t>Реконструкция ТП № 599 ул.Шишкина</t>
  </si>
  <si>
    <t>12.1.31</t>
  </si>
  <si>
    <t>Реконструкция ТП № 644 ул.Каспийская</t>
  </si>
  <si>
    <t>12.1.32</t>
  </si>
  <si>
    <t>Реконструкция ТП № 645 ул.Онежская</t>
  </si>
  <si>
    <t>12.1.33</t>
  </si>
  <si>
    <t>Реконструкция ТП № 743 ул.Петренко</t>
  </si>
  <si>
    <t>12.1.34</t>
  </si>
  <si>
    <t xml:space="preserve">Реконструкция РП-15 , ул.Институтская, 2 </t>
  </si>
  <si>
    <t>12.1.35</t>
  </si>
  <si>
    <t>Реконструкция РП-8 Смышляево</t>
  </si>
  <si>
    <t>12.1.36</t>
  </si>
  <si>
    <t>Микроавтобус 8-9 посадочных мест</t>
  </si>
  <si>
    <t>12.1.37</t>
  </si>
  <si>
    <t>12.1.38</t>
  </si>
  <si>
    <t>Энергомонитор 3.3 Т1С</t>
  </si>
  <si>
    <t>12.1.39</t>
  </si>
  <si>
    <t>12.1.40</t>
  </si>
  <si>
    <t>Реконструкция оборудования: комплектная трансформаторная подстанция ТП № 441 (замена силового трансформатора мощностью 100кВА на новый силовой трансформатор мощностью 160кВА), г.Прокопьевск</t>
  </si>
  <si>
    <t>12.1.41</t>
  </si>
  <si>
    <t>Реконструкция воздушно-кабельной ЛЭП-0,4кВ от ТП-652 (монтаж одной цепи ВЛИ-0,4кВ взамен существующего провода по существующим ж/б опорам от опоры № 1 ВЛИ-0,4кВ ТП-652 6/0,4кВ ул.Солидарная до опоры № 12 ВЛИ-0,4кВ ТП-652 6/0,4кВ ул.Солидарная, расположенной на границе земельного участка жилого дома по ул.Правды, 28), г.Прокопьевск</t>
  </si>
  <si>
    <t>12.1.42</t>
  </si>
  <si>
    <t>Реконструкция ТП-216, инв. №1-15569, лит.В (монтаж камер КСО и панелей ЩО), г.Прокопьевск (Д 01-218/15 от 04.08.2015г; Р 497 от 10.09.2015г)</t>
  </si>
  <si>
    <t>12.1.43</t>
  </si>
  <si>
    <t>Реконструкция сооружения линейного электротехнического: воздушно-кабельная ЛЭП-10 кВ ф.10-23-С с п/ст "Коммунальная" (монтаж дополнительной цепи ВЛИ-0,4 кВ Ф-0,4-6/1 ТП-732 по существующим опорам ВЛ-10 кВ от опоры № 2 Ф-10-7-М10, Ф-10-18-М10 п/ст "Коммунальная" до опоры № 3 ВЛ-10 кВ Ф-10-23-С п/ст "Коммунальная"), г. Прокопьевск</t>
  </si>
  <si>
    <t>12.1.44</t>
  </si>
  <si>
    <t>Реконструкция нежилого здания ТП-434, инв.№1-15746, лит."В" (монтаж 2КТПН 6/0,4кВ в замен существующей кирпичной ТП с установкой двух силовых трансформаторов мощностью 630кВА) г. Прокопьевск (Д 01-179/15 от 29.06.2015г; Р 431 от 13.08.2015г)</t>
  </si>
  <si>
    <t>12.1.45</t>
  </si>
  <si>
    <t>Реконструкция воздушно-кабельной ЛЭП-0,4кВ от ТП-535 (монтаж двух цепей ВЛИ-0,4кВ по существующим опорам ВЛИ-0,4кВ от  РУ-0,4кВ ТП-553 6/0,4кВ до опоры № 45 ВЛ-6кВ Ф-6-29-Н ПС 110/35/6 кВ "Тырганская") г.Прокопьевск (Д 01-197/15 от 08.07.2015г; Р 560 от 09.10.2015г)</t>
  </si>
  <si>
    <t>12.1.46</t>
  </si>
  <si>
    <t>Реконструкция двухцепной воздушно-кабельной ЛЭП-6 кВ фидеры 6-6-Н, 6-29-Н от п/с " Тырганская" до ТП-754 (монтаж двух цепей ВЛИ+0,4 по существующим опорам ВЛ-6 кВ от опоры № 45 Ф-6-29-Н ПС 110/35/6 кВ "Тырганская" до № 9 ВЛИ-0,4 кВ ТП-589 6/0,4 кВ), г. Прокопьевск (Д 01-197/15 от 08.07.2015г; Р 560 от 09.10.2015г)</t>
  </si>
  <si>
    <t>12.1.47</t>
  </si>
  <si>
    <t>Реконструкция оборудования здания трансформаторной подстанции ТП № 583 (монтаж камер КСО), г.Прокопьевск (Д 01-160/15 от 17.06.2015г; Р 498 от 10.09.2015г)</t>
  </si>
  <si>
    <t>12.1.48</t>
  </si>
  <si>
    <t>Реконструкция оборудования здания трансформаторной подстанции ТП № 586 (монтаж камеры КСО), г.Прокопьевск (Д 01-160/15 от 17.06.2015г; Р 498 от 10.09.2015г)</t>
  </si>
  <si>
    <t>12.1.49</t>
  </si>
  <si>
    <t>Реконструкция нежилого здания ТП 544, инв. № 1-15787, лит.В (монтаж 2КТПН 6/0,4кВ в замен существующей кирпичной ТП с установкой двух силовых трансформаторов мощностью 400кВА), г.Прокопьевск (Д 01-298/14 от 22.10.2015г; Р 256 от 26.05.2015г)</t>
  </si>
  <si>
    <t>12.1.50</t>
  </si>
  <si>
    <t>Реконструкция сооружения линейного электротехнического: воздушно-кабельная ЛЭП-0,4 кВ от ТП-453 (монтаж одной цепи ВЛИ-0,4 кВ по существующим ж/б опорам ВЛИ-0,4 кВ от РУ-0,4 кВ ТП-473 6/0,4 кВ школа 12 до опоры № 12 М-1/1 ВЛИ-0,4 кВ), г. Прокопьевск (Д 01-309/15 от 05.11.2015г; Р 11 от 12.01.16г)</t>
  </si>
  <si>
    <t>12.1.51</t>
  </si>
  <si>
    <t>Реконструкция ВЛ-0,4кВ от ТП-441: монтаж одной цепи ВЛИ-0,4кВ по существующим опорам ВЛИ-0,4кВ от РУ-0,4кВ ТП-441 6/0,4кВ до опоры, установленной на границе земельного участка жилого дома, расположенного по ул.Запарковая, 48а, г.Прокопьевск (в составе основного средства линии электропередач (ЛЭП)-6кВ ф.6-8-П с п/ст "Красный Углекоп") (Д 01-118/15 от 07.05.2015г; Р 296 от 10.06.2015г)</t>
  </si>
  <si>
    <t>12.1.52</t>
  </si>
  <si>
    <t>Реконструкция нежилого здания ТП-659, инв. № 1-15634, лит.В (монтаж 2КТПН 6/0,4кВ с установкой силовых трансформаторов 2х400кВА в замен существующей одно трансформаторной кирпичной ТП), г. Прокопьевск (Д 01-291/14 от 20.10.2014г; Р 241 19.05.2015г)</t>
  </si>
  <si>
    <t>12.1.53</t>
  </si>
  <si>
    <t>Реконструкция сооружения линейного электротехнического: ВЛИ-0,4кВ от концевой опоры ВЛИ-0,4кВ рубильника № 2 ТП-494 до опоры, установленной на границе земельного участка жилого дома по ул.Центральная 71 (переустройство ВЛИ-0,4кВ в ВЛЗ-6кВ с заменой существующих опор ВЛИ-0,4кВ от опоры № 1 М-3 ТП-494 6/0,4кВ до опоры № 7 ВЛ-6кВ) п. Большой Керлегеш, г.Прокопьевск (Д 01-95/15 от 08.04.2015г; Р 305 от 16.06.2015г)</t>
  </si>
  <si>
    <t>12.1.54</t>
  </si>
  <si>
    <t>Реконструкция сооружения линейного электротехнического: воздушно-кабельная ЛЭП-0,4 кВ от ТП-536 (монтаж дополнительной цепи ВЛЗ-6 кВ по существующим опорам ВЛИ-0,4 кВ от опоры № 1 М-3/2 до опоры 4-М-2), г. Прокопьевск (Д 01-314/15 от 11.11.2015г, 01-312/15 от 10.11.2015г; Р 78 от 12.02.20106г)</t>
  </si>
  <si>
    <t>12.1.55</t>
  </si>
  <si>
    <t>Реконструкция воздушно-кабельной ЛЭП-6кВ ф. 13 от РП-7 до ТП-754(монтаж дополнительной цепи ВЛЗ-6 кВ от опоры № 31 ВЛ-6 кВ Ф-6-29 Н до опоры № 15 ВЛ-0,4 кВ ТП-553 6/0,4 кВ), г.Прокопьевск (Д 01-314/15 от 11.11.2015г, 01-312/15 от 10.11.2015г; Р 78 от 12.02.2016г)</t>
  </si>
  <si>
    <t>12.1.56</t>
  </si>
  <si>
    <t>Реконструкция оборудования здания трансформаторной подстанции ТП № 532 (замена силового трансформатора мощностью 400кВА на новый силовой трансформатор мощностью 630кВА, монтаж ячейки КСО и панели ЩО-70), г. Прокопьевск (Д 01-296/14 от 22.10.2015г; Р 334 от 29.06.2015г)</t>
  </si>
  <si>
    <t>12.1.57</t>
  </si>
  <si>
    <t>Реконструкция сооружения линейного электротехнического: воздушно-кабельная ЛЭП-6кВ ф.6-16-М с п/ст Зиминка (монтаж дополнительной цепи ВЛЗ-6 кВ от опоры № 9 ф.6-16-М с п/ст Зиминка до опоры № 9 (1)), г. Прокопьевск (Д 01-140/15 от 01.06.2015г; Р 361 от 06.07.2015г)</t>
  </si>
  <si>
    <t>12.2.1</t>
  </si>
  <si>
    <t>Сооружение электротехническое: реклоузер ф.6-50-С с п/ст "Красногорская", ул.Минеральная</t>
  </si>
  <si>
    <t>12.2.2</t>
  </si>
  <si>
    <t>Сооружение электротехническое: реклоузер ф.6-14-Ц с п/ст "Прокопьевская", ул.Минеральная</t>
  </si>
  <si>
    <t>12.2.3</t>
  </si>
  <si>
    <t>Строительство: трансформаторная подстанция 6/0,4кВ ТП-358 "ул.Краматорская"</t>
  </si>
  <si>
    <t>12.2.4</t>
  </si>
  <si>
    <t xml:space="preserve"> Строительство: воздушно-кабельная ЛЭП-6кВ от оп.6 ЛЭП-6кВ фидера 7 с п/ст № 34 до ТП-761</t>
  </si>
  <si>
    <t>12.2.5</t>
  </si>
  <si>
    <t>Сооружение линейное электротехническое: ВЛИ-0,4 кВ от РУ-0,4 кВ ТП-111 6/0,4 кВ до опоры № 1 М-2 ВЛИ-0,4 кВ ТП-110 6/0,4 кВ, г. Прокопьевск</t>
  </si>
  <si>
    <t>12.2.6</t>
  </si>
  <si>
    <t>Сооружение электротехническое: трансформаторная подстанция ТП-488 6/0,4 кВ "Морская", п. Большой Керлегеш, г. Прокопьевск (Д 01-95/15 от 08.04.2015г; Р 305 от 16.06.2015г)</t>
  </si>
  <si>
    <t>12.2.7</t>
  </si>
  <si>
    <t>Сооружение линейное электротехническое: КЛ-6 кВ от РУ-6 кВ ТП-586 6/0,4 кВ до РУ-6 кВ ТП-583 6/0,4 кВ, Прокопьевск (Д 01-160/15 от 17.06.2015г; Р 498 от 10.09.2015г)</t>
  </si>
  <si>
    <t>12.2.8</t>
  </si>
  <si>
    <t>Сооружение линейное электротехническое: ЛЭП-6 кВ от РУ-6 кВ ПС 110/6 кВ № 20 до РУ-6 кВ ТП-499 6/0,4 кВ, г. Прокопьевск (Д 01-345/15 от 24.11.2015г; Р 28 от 21.01.2016г)</t>
  </si>
  <si>
    <t>Филиал "Энергосеть р.п.Промышленная "</t>
  </si>
  <si>
    <t xml:space="preserve">Реконструкция </t>
  </si>
  <si>
    <t>13.1.1</t>
  </si>
  <si>
    <t>ВЛ на деревянных опорах, инв.№ 00000378 Промышленновский р. 197,569 км (Ф-10-6Л, вынос ВЛ из жилой зоны)</t>
  </si>
  <si>
    <t>13.1.2</t>
  </si>
  <si>
    <t>Реконструкция ТП №36</t>
  </si>
  <si>
    <t>13.1.3</t>
  </si>
  <si>
    <t>Реконструкция ТП №6</t>
  </si>
  <si>
    <t>13.1.4</t>
  </si>
  <si>
    <t>Реконструкция ТП №15</t>
  </si>
  <si>
    <t>13.1.5</t>
  </si>
  <si>
    <t xml:space="preserve">Реконструкция ТП №44 </t>
  </si>
  <si>
    <t>13.1.6</t>
  </si>
  <si>
    <t xml:space="preserve">Реконструкция ТП №194 </t>
  </si>
  <si>
    <t>13.1.7</t>
  </si>
  <si>
    <t xml:space="preserve">Реконструкция ТП №2  </t>
  </si>
  <si>
    <t>13.1.8</t>
  </si>
  <si>
    <t xml:space="preserve">Реконструкция ТП № 575 </t>
  </si>
  <si>
    <t>13.1.9</t>
  </si>
  <si>
    <t xml:space="preserve">Реконструкция ТП № 501 </t>
  </si>
  <si>
    <t>13.1.10</t>
  </si>
  <si>
    <t xml:space="preserve">Реконструкция ТП № 540 </t>
  </si>
  <si>
    <t>13.1.11</t>
  </si>
  <si>
    <t xml:space="preserve">Генератор сварочный </t>
  </si>
  <si>
    <t>13.1.12</t>
  </si>
  <si>
    <t>13.1.13</t>
  </si>
  <si>
    <t xml:space="preserve">ВЛЗ-10кВ от оп.№51.1 ВЛ-10кВ Ф-10-7Рп до РУ-10 ТП №34-10/0,4 </t>
  </si>
  <si>
    <t>13.1.14</t>
  </si>
  <si>
    <t>Реконструкция ТП №34 160кВА:монтаж панелей типа ЩО-70</t>
  </si>
  <si>
    <t>13.1.15</t>
  </si>
  <si>
    <t>АТС филиала "Энергосеть пгт Промышленная"</t>
  </si>
  <si>
    <t>Капитальное строительство</t>
  </si>
  <si>
    <t>13.2.1</t>
  </si>
  <si>
    <t xml:space="preserve">Сооружение электротехническое : трансформаторная подстанция ТП-92
</t>
  </si>
  <si>
    <t>13.2.2</t>
  </si>
  <si>
    <t xml:space="preserve"> Сооружение электротехническое: трансформаторная подстанция № 32 (ТП № 32), пгт. Промышленная</t>
  </si>
  <si>
    <t>13.2.3</t>
  </si>
  <si>
    <t>Строительство ВЛ-10 кВ от Ф-10-3Т до ТП-461, ТП-481, ТП-226, опоры №4 и опоры №75 Ф-10-6П ст. Падунская</t>
  </si>
  <si>
    <t>13.2.4</t>
  </si>
  <si>
    <t>Реклоузер на ВЛ-10 кВ Ф-10-4П в пгт. Промышленная</t>
  </si>
  <si>
    <t>13.</t>
  </si>
  <si>
    <t>14.</t>
  </si>
  <si>
    <t>филиал "Энергосеть г. Тайга"</t>
  </si>
  <si>
    <t>14.1.1</t>
  </si>
  <si>
    <t>Реконструкция ВЛ 6 кВ на ж/б опорах в КЛ (Ф-603 по территории д/с №7 по ул.Маслова)</t>
  </si>
  <si>
    <t>14.1.2</t>
  </si>
  <si>
    <t>Реконструкция ВЛ 6 кВ на ж/б опорах в КЛ (Ф-605 по территории д/с №7 по ул.Маслова)</t>
  </si>
  <si>
    <t>14.1.3</t>
  </si>
  <si>
    <t xml:space="preserve">Реконструкция ТП-48, Лермонтова 14а (инв.№:00000387, инв.№00000347) </t>
  </si>
  <si>
    <t>14.1.4</t>
  </si>
  <si>
    <t>ТП, Таежная, 11е, инв.№ 100250 (РПЦК) (замена оборудования)</t>
  </si>
  <si>
    <t>14.1.5</t>
  </si>
  <si>
    <t xml:space="preserve">Реконструкция КТП-43 </t>
  </si>
  <si>
    <t>14.1.6</t>
  </si>
  <si>
    <t>14.1.7</t>
  </si>
  <si>
    <t>Реконструкция наружного водоснабжения</t>
  </si>
  <si>
    <t>14.1.8</t>
  </si>
  <si>
    <t>«Технологический канал связи (ВОЛС)</t>
  </si>
  <si>
    <t>14.1.9</t>
  </si>
  <si>
    <t>14.1.10</t>
  </si>
  <si>
    <t>Токовые клещи АТК-4001</t>
  </si>
  <si>
    <t>14.1.11</t>
  </si>
  <si>
    <t>Насос шнековый</t>
  </si>
  <si>
    <t>14.1.12</t>
  </si>
  <si>
    <t>14.2.1</t>
  </si>
  <si>
    <t>Реклоузер на ВЛ-6кВ Ф-701 по ул. Восточной</t>
  </si>
  <si>
    <t>14.2.2</t>
  </si>
  <si>
    <t>Реклоузер на ВЛ-6кВ Ф-604 по ул. Овчинникова</t>
  </si>
  <si>
    <t>14.2.3</t>
  </si>
  <si>
    <t>Реклоузер на ВЛ-6кВ Ф-602 по ул. Добролюбова</t>
  </si>
  <si>
    <t>14.2.4</t>
  </si>
  <si>
    <t>Реклоузер на ВЛ-6кВ Ф-605 по ул. 40лет Октября</t>
  </si>
  <si>
    <t>14.1</t>
  </si>
  <si>
    <t>"Реконструкция ВЛЗ-6кВ от опоры №248 ВЛ-6кВ Ф-707 до РУ-6кВ КТП№59 садоводческого некоммерческого товарищества Яя Водокачка, г. Тайга: монтаж дополнительной цепи ВЛИ-0,4кВ (с установкой дополнительных опор) от РУ-0,4кВ ТП№59-6/0,4кВ до опоры №248/1"</t>
  </si>
  <si>
    <t>15</t>
  </si>
  <si>
    <t>Филиал "Энергосеть г. Таштагол"</t>
  </si>
  <si>
    <t>15.1.1</t>
  </si>
  <si>
    <t>Реконструкция. Сооружение электро-техническое: КТП-401 "Подутесная", пгт. Мундыбаш (КТП-401 "Подутесная"</t>
  </si>
  <si>
    <t>15.1.2</t>
  </si>
  <si>
    <t xml:space="preserve">Реконструкция.  КТП-15 "Трактовая", комплектная, один трансформатор, ул. Трактовая, г. Таштагол.   </t>
  </si>
  <si>
    <t>15.1.3</t>
  </si>
  <si>
    <t>Реконструкция.  ТП-27 Ленина", закрытая, один трансформатор, ул. Ленина, г. Таштагол.</t>
  </si>
  <si>
    <t>15.1.4</t>
  </si>
  <si>
    <t>Реконструкция  Сооружение электро-техническое: КТП-6/0,4 кВ №413 "Больница", (КТП-413 "Больница"), пгт. Мундыбаш</t>
  </si>
  <si>
    <t>15.1.5</t>
  </si>
  <si>
    <t xml:space="preserve">Реконструкция. КТП-142 "ППКД", комплектная ТП, однотрансформаторная.  </t>
  </si>
  <si>
    <t>15.1.6</t>
  </si>
  <si>
    <t xml:space="preserve"> Воздушная линия 6 кВ пгт. Мундыбаш, (ВЛ-6 кВ ф. №6-7-"Ц").  Реконструкция.</t>
  </si>
  <si>
    <t>15.1.7</t>
  </si>
  <si>
    <t>Реконструкция внешнего электроснабжения комплекса: в части линии электропередачи воздушной 6 кВ от ПС 35/6 кВ "Каритшал" до 2 КТПГ-1000-6/0,4 кВ КТП-172 "GD-8 LEITNER" (от опоры №26 до КТП-172 "GD-8 LEITNER" )</t>
  </si>
  <si>
    <t>15.1.8</t>
  </si>
  <si>
    <t xml:space="preserve"> Реконструкция.   Распределительная кабельная сеть  от ЦРП-1 горнолыжного комплекса п. Шерегеш (КЛ 6 кВ до гост. "КузГТУ").</t>
  </si>
  <si>
    <t>15.1.10</t>
  </si>
  <si>
    <t xml:space="preserve"> Реконструкция.  Распределительная кабельная сеть от ЦРП-1 горнолыжного комплекса п. Шерегеш, (КЛ 6 кВ до гост. "Берлога").</t>
  </si>
  <si>
    <t>15.1.11</t>
  </si>
  <si>
    <t>Реконструкция.   Распределительная кабельная сеть от ЦРП-1 горнолыжного комплекса п. Шерегеш, (КЛ 6 кВ до гост. "Ледниковывй период", "Зима").</t>
  </si>
  <si>
    <t>15.1.12</t>
  </si>
  <si>
    <t xml:space="preserve"> Реконструкция.  Кабельная линия 0,4 кВ от ТП-130 до жилых домов: №2; 3; 4; 5, ул. Дзержинского, пгт. Шерегещ.  </t>
  </si>
  <si>
    <t>15.1.13</t>
  </si>
  <si>
    <t xml:space="preserve">Реконструкция.   Сооружение электротехническое: ТП-6/0,4 кВ  №414 "Ленина-17", пгт. Мундыбаш, (ТП-414 "Ленина-17").    </t>
  </si>
  <si>
    <t>15.1.14</t>
  </si>
  <si>
    <t xml:space="preserve">Реконструкция. ТП-32 "Поспелова, закрытая, два трансформатора,  г. Таштагол,ул. Поспелова.   </t>
  </si>
  <si>
    <t>15.1.15</t>
  </si>
  <si>
    <t xml:space="preserve">Реконструкция.   ЦРП-1 "Усть -Шалым", с ТП-31,  г. Таштагол. </t>
  </si>
  <si>
    <t>15.1.16</t>
  </si>
  <si>
    <t>Реконструкция.  Сооружение электротехническое: ТП-6/0,4 кВ №417 "Ленина-19", пгт. Мундыбаш".</t>
  </si>
  <si>
    <t>15.1.17</t>
  </si>
  <si>
    <t>Реконструкция ТП-203 "Ленина,12 "п.Каз</t>
  </si>
  <si>
    <t>15.1.18</t>
  </si>
  <si>
    <t>Реконструкция.  ТП-79, (ТП-79 "Автобаза", ул. Советская №26/2, г.   Таштагол).</t>
  </si>
  <si>
    <t>15.1.19</t>
  </si>
  <si>
    <t xml:space="preserve">Реконструкция.  ТП-80, (ТП-57 "Склады, ул. трактовая, №80-А, г. Таштагол).  </t>
  </si>
  <si>
    <t>15.1.20</t>
  </si>
  <si>
    <t>Реконструкция  КТП-51 "Бельково",  г. Таштагол.</t>
  </si>
  <si>
    <t>15.1.21</t>
  </si>
  <si>
    <t>Реконструкция КТП-38 "Коммунальная",    г. Таштагол.</t>
  </si>
  <si>
    <t>15.1.22</t>
  </si>
  <si>
    <t xml:space="preserve"> Реконструкция КТП-36 "ВГСЧ",  г. Таштагол.</t>
  </si>
  <si>
    <t>15.1.23</t>
  </si>
  <si>
    <t>Автомобиль  (Нива Шевроле)</t>
  </si>
  <si>
    <t>15.1.24</t>
  </si>
  <si>
    <t>Грузопассажирский полноприводный автомобиль</t>
  </si>
  <si>
    <t>15.1.25</t>
  </si>
  <si>
    <t>Система видеонаблюдения по адресу: г. Таштагол, ул. Энергетиков, 1</t>
  </si>
  <si>
    <t>15.1.26</t>
  </si>
  <si>
    <t>15.1.27</t>
  </si>
  <si>
    <t>Диспетчерская видеостена</t>
  </si>
  <si>
    <t>15.1.28</t>
  </si>
  <si>
    <t xml:space="preserve">Аппарат испытания диэлектриков, цифровой   АИД-70 Ц. </t>
  </si>
  <si>
    <t>15.1.29</t>
  </si>
  <si>
    <t>Измеритель напряжения прикосновения и параметров устройств защитного отключения  (УЗО) MRP-200  "Sonel".</t>
  </si>
  <si>
    <t>15.1.30</t>
  </si>
  <si>
    <t>Стойка серверная</t>
  </si>
  <si>
    <t>15.1.31</t>
  </si>
  <si>
    <t>Промышленный инвертор</t>
  </si>
  <si>
    <t>15.1.32</t>
  </si>
  <si>
    <t xml:space="preserve">Прицеп тракторный </t>
  </si>
  <si>
    <t>15.1.33</t>
  </si>
  <si>
    <t xml:space="preserve">Навесное оборудование ПФ-08 </t>
  </si>
  <si>
    <t>15.1.34</t>
  </si>
  <si>
    <t>Сетевое хранилище</t>
  </si>
  <si>
    <t>15.2.1</t>
  </si>
  <si>
    <t>Сооружение электротехничское: распределительный  пункт 6 кВ №9 "Октябрьский" (РП-9 "Октябрьский"), пгт. Мундыбаш</t>
  </si>
  <si>
    <t>15.2.2</t>
  </si>
  <si>
    <t>Сооружение электротехничское: ЦРТП- 6 кВ №8 "Юбилейная",  г. Таштагол.</t>
  </si>
  <si>
    <t>15.2.3</t>
  </si>
  <si>
    <t>Сооружение электротехническое: комплектная  трансформаторная подстан-ция 10/0,4 кВ №85-А "Комарова,2" (КТП-85-А "Комарова-2"), п. Базанча, Таштагольский  район.</t>
  </si>
  <si>
    <t>15.2.4</t>
  </si>
  <si>
    <t>Сооружение электротехническое: ТП-6/0,4 кВ "Дальняя", г. Таштагол.</t>
  </si>
  <si>
    <t>15.2.5</t>
  </si>
  <si>
    <t>Сооружение электротехническое: трансформаторная подстанция 6/0,4 кВ "Алтайская"  (СТП-"Алтайская"), г. Таштагол.</t>
  </si>
  <si>
    <t>15.2.6</t>
  </si>
  <si>
    <t>Сооружение линейное электротехническое: воздушная линия электропередачи 6 кВ (ВЛ-6 кВ) от ТП-88 до ТП-"Дальняя", г. Таштагол.</t>
  </si>
  <si>
    <t>15.2.7</t>
  </si>
  <si>
    <t xml:space="preserve">Сооружение линейное  электротехническое:  воздушная линия электропередач (ВЛ-6 кВ)  от ЦРТП-8 "Юбилейная" до СТП-"Алтайская", г. Таштагол. </t>
  </si>
  <si>
    <t>15.2.8</t>
  </si>
  <si>
    <t xml:space="preserve">Сооружение линейное электротехническое: двух цепная ЛЭП-6 кВ до врезки в существующие линии фидеров 6 кВ №6-32-"Т-1" и №6-33-"Т-2", с вакуумными выключателями на отпаечной опоре, пгт. Мундыбаш. </t>
  </si>
  <si>
    <t>15.2.9</t>
  </si>
  <si>
    <t xml:space="preserve">Сооружение линейное электротехническое: ЛЭП-6 кВ от ТП-216 "ЦРП" до ТП-203, пгт. Каз. </t>
  </si>
  <si>
    <t>15.2.10</t>
  </si>
  <si>
    <t>Сооружение линейное электротехническое: ЛЭП-6 кВ  от  ЦРТП-6 кВ №8 "Юбилейная"  до КТП-142 "ППКД",  сектор "А",  пгт. Шерегеш.</t>
  </si>
  <si>
    <t>15.2.11</t>
  </si>
  <si>
    <t>Сооружение линейное электротехническое: ЛЭП- 6 кВот  ЦРТП-6 кВ №8 "Юбилейная" до КСП-4, сектор "А", пгт. Шерегеш.</t>
  </si>
  <si>
    <t>15.2.12</t>
  </si>
  <si>
    <t>Соорружение линейное  электротехническое: кабельная линия электропередачи 6 кВ (КЛ-6 кВ) от ЗРУ-6 кВ ПС-110/6 кВ "Мундыбашская" до РП-9 "Октябрьский", пгт. Мундыбаш.</t>
  </si>
  <si>
    <t>15.2.13</t>
  </si>
  <si>
    <t xml:space="preserve"> Сооружение линейное электротехническое:  кабельная линия электропередач (КЛ-6 кВ) от  ЦРТП-6 кВ  "Восточная" до КТП-"Айс",   СТК "Шерегеш", пгт. Шерегеш.</t>
  </si>
  <si>
    <t>15.2.14</t>
  </si>
  <si>
    <t>Сооружение линейное электротехническое:  кабельная линия электропередач  (КЛ-6 кВ) от  КТП-161 "Туристическая" до КТП-"Гостевой дом",   СТК "Шерегеш", пгт. Шерегеш.</t>
  </si>
  <si>
    <t>15.2.15</t>
  </si>
  <si>
    <t>Сооружение линейное электротехническое:  ЛЭП-6 кВ от РП-6 кВ "Горный" до КСП-1, КСП-2, сектор "А", пгт. Шерегеш.</t>
  </si>
  <si>
    <t>15.2.16</t>
  </si>
  <si>
    <t>Сооружение линейное электротехничес-кое:  ВЛ-0,4 кВ по ул. Д. Каменушка от ТП-88 "Подснежник", г. Таштагол.</t>
  </si>
  <si>
    <t>15.2.17</t>
  </si>
  <si>
    <t>Строительство: ЛЭП-6 кВ от КТП-419 "Дзержинского" до КТП-420 "Тельбес-2",  в п. Тельбес,  пгт. Мундыбаш.</t>
  </si>
  <si>
    <t>15.2.18</t>
  </si>
  <si>
    <t>Строительство: трансформаторная подстанция  ТП- "Менделеева",   мкр. Шалым, г. Таштагол.</t>
  </si>
  <si>
    <t>15.2.19</t>
  </si>
  <si>
    <t xml:space="preserve">Строительство: трансформаторная подстанция ТП-"Свердлова",  г. Таштагол. </t>
  </si>
  <si>
    <t>15.1</t>
  </si>
  <si>
    <t>Реконструкция двухцепной ВЛ-6 кВ фидеров №6-39-«Усть-Шалым» и №6-44-«Очистные сооружения» от ПС-110/35/6 кВ «Таштагольская» до опоры №52 с ответвлениями на КСП-1 и ТП-«Насосная  №4»: монтаж двух цепей ВЛЗ-6 кВ от опоры №1 до РУ-6 кВ ТП №50 №2-й микрорайон» в г. Таштагол</t>
  </si>
  <si>
    <t>Рек-ия ВЛ-6кВ от п/ст 110/35/6, протяж.12,1км, реестр.№6.1025(ВЛ-6кВ ф-6-21"Поселок-3"):монтаж ВЛЗ-6кВ от оп№12</t>
  </si>
  <si>
    <t xml:space="preserve"> Рек-ия двух трансформаторной подстанции 6/0,4 кВ №301"ул.Почтовая",п.Темир:монтаж лин. панелей,ячеек КСО,тран400</t>
  </si>
  <si>
    <t>15.1.35</t>
  </si>
  <si>
    <t>Реконструкция сооружения электротехнического: РП-6 кВ ЦРП Восточная, пгт. Шерегеш (монтаж панели ЩО)</t>
  </si>
  <si>
    <t>Реконструкция ТП-131 «Больница», п. Шерегеш, ул. Советская: монтаж линейных панелей, монтаж трансформатора 400 кВА</t>
  </si>
  <si>
    <t>д16-154/15  Рек-ия ВЛ-0,4 по ул.Островского,г.Таштагол: монтаж одной цепи ВЛИ-0,4кВ с заменой деревянных опор на ж/б от РУ-0,4кВ КТП №56</t>
  </si>
  <si>
    <t>Рек-ия ВЛ-0,4кВ по ул.Береговая,п.Чугунаш:монтаж цепи ВЛИ-0,4кВ от РУ-0,4кВ МТП№39"Школа" до оп№3 Ф-0,4-3"ул.Береговая,ул.</t>
  </si>
  <si>
    <t xml:space="preserve"> Рек-ия ВЛ-0,4кВ по ул.Кирова,г.Таштагол:(монтаж доп.цепи ВЛИ-0,4кВ по сущ.опорам ВЛ-6кВ Ф-6-9-РТС от опоры №17 до опоры№15</t>
  </si>
  <si>
    <t>15.1.38</t>
  </si>
  <si>
    <t>Д 16-227/15 17.07.15 Р 459/15 Рек-я ВЛ-6кВ Ф6-45,6-6-"Спорткомплекс","Фильтровальная",инв.ЦОО 18501 пгт Шерегеш:монтаж цепи ВЛИ-0,4 по сущ.оп.ВЛ-6</t>
  </si>
  <si>
    <t>Рек-ия ВЛ 6кВ ф6-43, 6-47"Насосная","4-ый ключ,инв.ЦОО 18493, пгт.Шерегеш: мотаж цепи ВЛИ-0,4кВ по сущ.оп.ВЛ 6кВ в пгт.Ше"</t>
  </si>
  <si>
    <t>д16-255/15 Реконструкция ВЛ-0,4кВ по ул.Островского,г.Таштагол:монтаж цепи ВЛИ-0,4кВ с заменой существующих опор от опоры№24-3 Ф-0,4-</t>
  </si>
  <si>
    <t>Реконструкция ВЛ-0,4кВ по ул.Заречная,г.Таштагол:монтаж цепи ВЛИ-0,4кВ по сущ.опорам отРУ-0,4кВ КТП№97"Кочура-2"до оп№84</t>
  </si>
  <si>
    <t>Рек-ияВЛ-0,4кВп.Сокол протяж.0,5км:монтажцепиВЛИ-0,4 по сущ.оп. от оп.№47 до оп.устан. на гр.з/у ж/д по ул.Береговая,1-а в</t>
  </si>
  <si>
    <t>Рек-ия ВЛ-0,4кВ п.Шалым, ул.Урицкого(монтаж цепи ВЛЗ-6кВ с замен.сущ.опор ВЛИ-0,4кВ от РУ-6кВ ТП№108 6/0,4кВ до оп №25 ВЛИ)</t>
  </si>
  <si>
    <t>Рек-ия ВЛ-0,4кВ по сущ-им опорам ВЛИ-0,4кВ от оп№14 Ф-0,4-0/1 ТП №88/6/0,4кВ"Подснежник" до опоры №35 ВЛИ-0,4кВ)г.Таштагол</t>
  </si>
  <si>
    <t>Реконструкция воздушной линии 0,4 кВ пгт. Темиртау, п. Сухаринка, п. Кедровка, протяженностью 39,043 км: монтаж двух цепей ВЛИ-0,4 кВ с заменой опор от РУ-0,4 кВ с заменой опор от РУ-0,4 кВ ЗТП № 301 "ул. Почтовая" до опоры № 11 в пгт. Темиртау</t>
  </si>
  <si>
    <t xml:space="preserve"> Реконструкция ЛЭП-6кВ от заправ.станции Алтайского прииска до КТП пос.Солнечный на Спасских лугах,инв№куми 127: монтаж ВЛ-0,4кВ по</t>
  </si>
  <si>
    <t>15.1.36</t>
  </si>
  <si>
    <t>Рек-ия 2-х трансформаторная подстанция (ТП-6/0,4кВ) по ул.Дзержинского,пгт.Шерегеш: монтаж силовых трансформаторов 400кВА</t>
  </si>
  <si>
    <t>15.1.37</t>
  </si>
  <si>
    <t xml:space="preserve">Д 16-226/15 17.07.15 Р 485/15 Рек-я ВЛ-6 Ф6-45,6-6-"Спорткомплекс","Фильтровальная",инв.ЦОО 18501:монтаж цепи ВЛИ-0,4 по сущ.оп.ВЛ-6 от оп.№61 до </t>
  </si>
  <si>
    <t>16.</t>
  </si>
  <si>
    <t>филиал "Энергосеть Тисульского района""</t>
  </si>
  <si>
    <t>16.1.1</t>
  </si>
  <si>
    <t>Трансформаторная подстанция ТП-10/0,4 кВ №П-67 (1х250 кВА), ул.Калинина,67, пгт.Тисуль (реконструкция)</t>
  </si>
  <si>
    <t>16.1.2</t>
  </si>
  <si>
    <t>П/с Берикульская 35/6 кВ ЛЭП 6 кВ, инв.№:00001419 (реконструкция)</t>
  </si>
  <si>
    <t>16.1.3</t>
  </si>
  <si>
    <t>ТП 35/6 кВ ЛЭП-6 кВ, пгт. Комсомольск, инв.№:00001404 (ПС "Комсомольская 35/6 кВ") (реконструкция)</t>
  </si>
  <si>
    <t>16.1.4</t>
  </si>
  <si>
    <t>Реконструкция ТП-8 ,  пгт. Комсомольск</t>
  </si>
  <si>
    <t>16.1.5</t>
  </si>
  <si>
    <t>Реконструкция ТП-9 пгт. Комсомольск</t>
  </si>
  <si>
    <t>16.1.6</t>
  </si>
  <si>
    <t>РеконструкцияТП-12 пгт. Комсомольск</t>
  </si>
  <si>
    <t>16.1.7</t>
  </si>
  <si>
    <t>16.1.8</t>
  </si>
  <si>
    <t>Прибор Энергомера СЕ 601</t>
  </si>
  <si>
    <t>16.2.1</t>
  </si>
  <si>
    <t>Реклоузер 10кВ Ф-10-7-В</t>
  </si>
  <si>
    <t>16.2.2</t>
  </si>
  <si>
    <t>Строительство: трансформаторная подстанция ТП №7 , ул.Заречная пгт.Комсомольск</t>
  </si>
  <si>
    <t>16.2.3</t>
  </si>
  <si>
    <t>Строительство: трансформаторная подстанция ТП №19, пгт.Комсомольск</t>
  </si>
  <si>
    <t>16.2.4</t>
  </si>
  <si>
    <t>Строительство: трансформаторная подстанция ТП №К-11, ул.Пролетарская, пгт.Тисуль</t>
  </si>
  <si>
    <t>16.2.5</t>
  </si>
  <si>
    <t>Строительство: трансформаторная подстанция ТП №К-22, пгт.Тисуль</t>
  </si>
  <si>
    <t>16.2.6</t>
  </si>
  <si>
    <t>Строительство: линия электропередачи 6 кВ (ЛЭП-6 кВ) Ф-6-5-В до ТП№ 19, пгт.Комсомольск.</t>
  </si>
  <si>
    <t>17.</t>
  </si>
  <si>
    <t>филиал "Энергосеть г. Топки"</t>
  </si>
  <si>
    <t>17.2.1</t>
  </si>
  <si>
    <t xml:space="preserve">Реконструкция ТП-15 </t>
  </si>
  <si>
    <t>17.2.2</t>
  </si>
  <si>
    <t xml:space="preserve">Реконструкция. Оборудование ТП-27 (смонтир) </t>
  </si>
  <si>
    <t>17.2.3</t>
  </si>
  <si>
    <t>Реконструкция. Оборудование ТП-25</t>
  </si>
  <si>
    <t>17.2.4</t>
  </si>
  <si>
    <t xml:space="preserve">Реконструкция ТП-21  </t>
  </si>
  <si>
    <t>17.2.5</t>
  </si>
  <si>
    <t>Реконструкция КТПН инв. № 80262: монтаж КТПН-10/0,4 тупикового типа с установкой трансформатора 400 кВА по ул. Революция, д. 38, г. Топки</t>
  </si>
  <si>
    <t>17.2.6</t>
  </si>
  <si>
    <t xml:space="preserve"> Реконструкция ТП-8  </t>
  </si>
  <si>
    <t>17.2.7</t>
  </si>
  <si>
    <t xml:space="preserve"> Реконструкция ТП-18 </t>
  </si>
  <si>
    <t>17.2.8</t>
  </si>
  <si>
    <t xml:space="preserve"> Реконструкция ТП-28 (замена оборудования) </t>
  </si>
  <si>
    <t>17.2.9</t>
  </si>
  <si>
    <t xml:space="preserve"> Реконструкция ТП-29 (замена оборудования) </t>
  </si>
  <si>
    <t>17.2.10</t>
  </si>
  <si>
    <t>Реконструкция  КТПН-12 (10/0,4 кВ-250 кВА) г.Топки ул.40 лет Октября 61а</t>
  </si>
  <si>
    <t>17.2.11</t>
  </si>
  <si>
    <t>Гидравлический молот на экскаватор-погрузчик KOMATSU WB 97 S</t>
  </si>
  <si>
    <t>17.2.12</t>
  </si>
  <si>
    <t xml:space="preserve">Вибротрамбовка </t>
  </si>
  <si>
    <t>17.2.13</t>
  </si>
  <si>
    <t>17.2.14</t>
  </si>
  <si>
    <t>Индивидуальный тепловой пункт с погодным регулированием здания (административного литер А)</t>
  </si>
  <si>
    <t>17.2.15</t>
  </si>
  <si>
    <t>Индивидуальный тепловой пункт с погодным регулированием здания (административного литер В. В1-В9)</t>
  </si>
  <si>
    <t>17.2.16</t>
  </si>
  <si>
    <t>Генератор трассоисковый</t>
  </si>
  <si>
    <t>17.2.17</t>
  </si>
  <si>
    <t>Технологический канал связи (ВОЛС) филиала "Энергосеть г. Топки"</t>
  </si>
  <si>
    <t>18.</t>
  </si>
  <si>
    <t>филиал "Энергосеть пгт. Тяжинский"</t>
  </si>
  <si>
    <t>18.1.1</t>
  </si>
  <si>
    <t>Реконструкция: воздушная линия электропередач 0,4кВ (ВЛ-0,4кВ) от ТП №69 по ул. Красноармейская в с. Ступишино</t>
  </si>
  <si>
    <t>18.1.2</t>
  </si>
  <si>
    <t>Реконструкция: воздушная линия электропередач 0,4кВ (ВЛ-0,4кВ) от ТП №208 по ул. Советская, ул. Горького, ул. Ленина в пгт. Тяжинский</t>
  </si>
  <si>
    <t>18.1.3</t>
  </si>
  <si>
    <t>Реконструкция. «Здание трансформаторной подстанции  №206 (ТП №206, 2х400 кВа)» в пгт.Тяжинский</t>
  </si>
  <si>
    <t>18.1.4</t>
  </si>
  <si>
    <t>Реконструкция. «Здание трансформаторной подстанции  №207 (ТП №207, 1х160 кВа)» в пгт.Тяжинский</t>
  </si>
  <si>
    <t>18.1.5</t>
  </si>
  <si>
    <t>Реконструкция. «Здание трансформаторной подстанции  № 208 (ТП №208, 1х100кВа, 1х160кВа)» в пгт.Тяжинский</t>
  </si>
  <si>
    <t>18.1.6</t>
  </si>
  <si>
    <t>Реконструкция: воздушная линия электропередач 0,4 кВ (ВЛ-0,4 кВ) от ТП № 173 по ул. Вокзальная, пер.Сибирский в пгт.Тяжинский</t>
  </si>
  <si>
    <t>18.1.7</t>
  </si>
  <si>
    <t>Производственная площадка с щебеночным покрытием, пгт.Итатский, ул.Советская, 43</t>
  </si>
  <si>
    <t>18.1.8</t>
  </si>
  <si>
    <t xml:space="preserve">Мнемосхема </t>
  </si>
  <si>
    <t>18.2.1</t>
  </si>
  <si>
    <t xml:space="preserve"> Реклоузер №4 на ВЛ-10кВ Ф 10-7-А"</t>
  </si>
  <si>
    <t>18.2.2</t>
  </si>
  <si>
    <t xml:space="preserve">"Сооружение линейное электротехническое: воздушная линия электропередач 10 кВ (ВЛ-10 кВ) Ф 10-9-МК в пгт. Тяжинский </t>
  </si>
  <si>
    <t>18.2.3</t>
  </si>
  <si>
    <t>Строительство здания диспетчерского пункта в пгт. Тяжинский ул. Радищева, 99 (в том числе погодное регулирование)</t>
  </si>
  <si>
    <t>19.</t>
  </si>
  <si>
    <t>филиал "Энергосеть Чебулинского района"</t>
  </si>
  <si>
    <t>19.1.1</t>
  </si>
  <si>
    <t>Многофункциональное устройство Kyosera FS-C8525 MFP Полноцветное А4/А3</t>
  </si>
  <si>
    <t>19.2.1</t>
  </si>
  <si>
    <t>Реконструкция ворот в откатные на территории филиала</t>
  </si>
  <si>
    <t>19.2.2</t>
  </si>
  <si>
    <t>Реконструкция ВЛ на деревянных опрах инв. № 00000381: монтаж одной цепи (ВЛИ-0,4 кВ проводом СИП-2 по существуюшим опорам от РУ-0,4 кВ КТП № 145 10/0,4 кВ до ВРУ жилого дома</t>
  </si>
  <si>
    <t>19.3.1.</t>
  </si>
  <si>
    <t>Строительство Сооружение электротехническое: трансформаторная подстанция (ТП-Ч-418п), ул. Новая, пгт. Верх-Чебула</t>
  </si>
  <si>
    <t>19.3.2.</t>
  </si>
  <si>
    <t>Строительство Сооружение линейное электротехническое: воздушная линия электропередач (ВЛ-10 кВ) отпайка от фидера 10-5-Ч (опора №6) до ТП-Ч-418п, пгт. Верх-Чебула</t>
  </si>
  <si>
    <t>20.</t>
  </si>
  <si>
    <t>филиал "Энергосеть г. Юрга"</t>
  </si>
  <si>
    <t>20.1.1</t>
  </si>
  <si>
    <t>Реконструкция. Здание ТП-47 кв 12, инв.№62035</t>
  </si>
  <si>
    <t>20.1.2</t>
  </si>
  <si>
    <t xml:space="preserve">Реконструкция. Оборудование ТП-3, инв.№б1242;  г. Юрга </t>
  </si>
  <si>
    <t>20.1.3</t>
  </si>
  <si>
    <t xml:space="preserve">Реконструкция. Оборудование ТП-55, инв.№61143;  г. Юрга </t>
  </si>
  <si>
    <t>20.1.4</t>
  </si>
  <si>
    <t xml:space="preserve">Реконструкция. Оборудование ТП-11, инв.№61013; г. Юрга </t>
  </si>
  <si>
    <t>20.1.5</t>
  </si>
  <si>
    <t xml:space="preserve">Реконструкция. Подстанция  "Западная" </t>
  </si>
  <si>
    <t>20.1.6</t>
  </si>
  <si>
    <t xml:space="preserve"> Реконструкция  ТП-7  (замена оборудования)</t>
  </si>
  <si>
    <t>20.1.7</t>
  </si>
  <si>
    <t xml:space="preserve"> Реконструкция ТП-168 </t>
  </si>
  <si>
    <t>20.1.8</t>
  </si>
  <si>
    <t xml:space="preserve"> Реконструкция ТП-60 (замена оборудования)</t>
  </si>
  <si>
    <t>20.1.9</t>
  </si>
  <si>
    <t xml:space="preserve"> Реконструкция ТП-46 (замена оборудования)</t>
  </si>
  <si>
    <t>20.1.10</t>
  </si>
  <si>
    <t>УАЗ Хантер</t>
  </si>
  <si>
    <t>20.1.11</t>
  </si>
  <si>
    <t>Видеонаблюдение</t>
  </si>
  <si>
    <t>20.1.12</t>
  </si>
  <si>
    <t>20.1.13</t>
  </si>
  <si>
    <t>Сервер</t>
  </si>
  <si>
    <t>20.1.14</t>
  </si>
  <si>
    <t>20.1.15</t>
  </si>
  <si>
    <t>филиал "Энергосеть р.п. Яшкино"</t>
  </si>
  <si>
    <t>Реконструкция ТП-27 ,</t>
  </si>
  <si>
    <t xml:space="preserve">Реконструкция ТП-4 </t>
  </si>
  <si>
    <t>Реконструкция ТП-37 (160кВА), 1-этажный, лит. А, пгтЯшкино, ул.Советская,  55а</t>
  </si>
  <si>
    <t>Реконструкция. Здание трансформаторной подстанции № 22, пгт Яшкино</t>
  </si>
  <si>
    <t xml:space="preserve">Реконструкция ТП-12 </t>
  </si>
  <si>
    <t xml:space="preserve">Реконструкция ТП-48 </t>
  </si>
  <si>
    <t>Реконструкция ВЛ-6кВ от ТП-13 до ТП-20 Ф 6-0-0</t>
  </si>
  <si>
    <t>Реконструкция  ВЛ-6кВ Ф 6-21-Н и Ф 6-12-Н</t>
  </si>
  <si>
    <t>Реконструкция ТП-51</t>
  </si>
  <si>
    <t>Реконструкция ТП-55</t>
  </si>
  <si>
    <t>Реконструкция ТП-56</t>
  </si>
  <si>
    <t>Реконструкция ВЛ-6кВ Ф 6-25-О от ТП-16 до ТП-47</t>
  </si>
  <si>
    <t>Роторная косилка</t>
  </si>
  <si>
    <t>Навесное оборудование ПФ-08 со съемным отвалом ОБ-05</t>
  </si>
  <si>
    <t>Установка ИТП и системы погодного регулирования  ул.Больничная,16</t>
  </si>
  <si>
    <t xml:space="preserve">Трассоискатель “Успех АГ-528.60” </t>
  </si>
  <si>
    <t>Аппарат испытания масла АИМ-90А</t>
  </si>
  <si>
    <t xml:space="preserve">
Реклоузер ВЛ 6кВ Ф 6-21-Н 
</t>
  </si>
  <si>
    <t xml:space="preserve">
Реклоузер ВЛ 6кВ Ф 6-12-Н
</t>
  </si>
  <si>
    <t>Реконструкция ЛЭП-0,4 кВ от ТП № 46. Кемеровская область, пгт. Яшкино: монтаж двух цепей ВЛИ-0,4кВ (взамен существующей) от РУ-0,4кВ КТП №46-6/0,4кВ до опоры №5</t>
  </si>
  <si>
    <t>21.</t>
  </si>
  <si>
    <t>21.1.1</t>
  </si>
  <si>
    <t>21.1.2</t>
  </si>
  <si>
    <t>21.1.3</t>
  </si>
  <si>
    <t>21.1.4</t>
  </si>
  <si>
    <t>21.1.5</t>
  </si>
  <si>
    <t>21.1.6</t>
  </si>
  <si>
    <t>21.1.7</t>
  </si>
  <si>
    <t>21.1.8</t>
  </si>
  <si>
    <t>21.1.9</t>
  </si>
  <si>
    <t>21.1.10</t>
  </si>
  <si>
    <t>21.1.11</t>
  </si>
  <si>
    <t>21.1.12</t>
  </si>
  <si>
    <t>21.1.13</t>
  </si>
  <si>
    <t>21.1.14</t>
  </si>
  <si>
    <t>21.1.15</t>
  </si>
  <si>
    <t>21.1.16</t>
  </si>
  <si>
    <t>21.1.17</t>
  </si>
  <si>
    <t>21.1.18</t>
  </si>
  <si>
    <t>21.1.19</t>
  </si>
  <si>
    <t>21.2.1</t>
  </si>
  <si>
    <t>21.2.2</t>
  </si>
  <si>
    <t>21.1</t>
  </si>
  <si>
    <t>22.</t>
  </si>
  <si>
    <t>филиал "Энергосеть р.п. Яя"</t>
  </si>
  <si>
    <t xml:space="preserve"> </t>
  </si>
  <si>
    <t>АТС</t>
  </si>
  <si>
    <t>Новое строительство*****</t>
  </si>
  <si>
    <t>Сооружение электротехническое: Реклоузер на ВЛ-10 кВ Ф 10-7-Г</t>
  </si>
  <si>
    <t>Филиал "Энергосеть г.Кемерово"</t>
  </si>
  <si>
    <t>23.1</t>
  </si>
  <si>
    <t>23.1.1</t>
  </si>
  <si>
    <t>Принтер для маркировки PRINTJET  ADVANCED 230V, устройство маркерами, металл.шильд. и др. комплект.</t>
  </si>
  <si>
    <t>23.1.2</t>
  </si>
  <si>
    <t>Станок для обработки шин SH  600 Platinum, устройство поперечной гибки, устройство осевой гибки</t>
  </si>
  <si>
    <t>23.1.3</t>
  </si>
  <si>
    <t>Листогибочный пресс с ЧПУ  Yawei РВН 110-3100</t>
  </si>
  <si>
    <t>23.1.4</t>
  </si>
  <si>
    <t>Автоматическая маркировочная машинка Letatwin LM-390A/PC CE</t>
  </si>
  <si>
    <t>23.1.5</t>
  </si>
  <si>
    <t>Токарно-винторезный станок CU325</t>
  </si>
  <si>
    <t>23.1.6</t>
  </si>
  <si>
    <t>Электрический отбойный молоток Bosch GHS 16-30</t>
  </si>
  <si>
    <t>23.1.7</t>
  </si>
  <si>
    <t>Аппарат испытания диэлектриков                     АИД-70 М</t>
  </si>
  <si>
    <t>23.1.8</t>
  </si>
  <si>
    <t>23.2</t>
  </si>
  <si>
    <t>23.2.3</t>
  </si>
  <si>
    <t xml:space="preserve">Площадка производственная с щебоночным покрытием по адресу г.Кемерово, ул.Терешковой, 55Б </t>
  </si>
  <si>
    <t>24</t>
  </si>
  <si>
    <t>ГО</t>
  </si>
  <si>
    <t>24.1.1</t>
  </si>
  <si>
    <t>Автомобиль бортовой с крано манипуляторной установкой</t>
  </si>
  <si>
    <t>24.1.2</t>
  </si>
  <si>
    <t>Полуприцеп бортовой (13,6 метров)
с дополнительным баком и системой перекачки топлива</t>
  </si>
  <si>
    <t>24.1.3</t>
  </si>
  <si>
    <t>ГАЗЕЛЬ NEXT (фермер 5 мест, тент)</t>
  </si>
  <si>
    <t>24.1.4</t>
  </si>
  <si>
    <t>Самосвал КАМАЗ 65115</t>
  </si>
  <si>
    <t>24.1.5</t>
  </si>
  <si>
    <t>Гидромолот JCD HM380 с.н.2251634</t>
  </si>
  <si>
    <t>24.1.6</t>
  </si>
  <si>
    <t>Весы автомобильные АвтоПОСТ-МА 10/2/20</t>
  </si>
  <si>
    <t>24.1.7</t>
  </si>
  <si>
    <t xml:space="preserve">Серверная </t>
  </si>
  <si>
    <t>24.1.8</t>
  </si>
  <si>
    <t>Структурированная кабельная система</t>
  </si>
  <si>
    <t>24.1.9</t>
  </si>
  <si>
    <t xml:space="preserve">Газоанализатор Инфракар (4-х компонентный) </t>
  </si>
  <si>
    <t>24.1.10</t>
  </si>
  <si>
    <t>Высоковольтная СНЧ установка HVA-30 с зондом</t>
  </si>
  <si>
    <t>24.1.11</t>
  </si>
  <si>
    <t>Энергомонитор 3.3</t>
  </si>
  <si>
    <t>24.1.12</t>
  </si>
  <si>
    <t>Аппарат сварочный для п/э, п/п труб</t>
  </si>
  <si>
    <t>филиал "Энергосеть г.Новокузнецк"</t>
  </si>
  <si>
    <t>25.1.1</t>
  </si>
  <si>
    <t>25.1.2</t>
  </si>
  <si>
    <t>Автогидроподъемник с высотой подъема 22 метра</t>
  </si>
  <si>
    <t>25.1.3</t>
  </si>
  <si>
    <t>25.1.4</t>
  </si>
  <si>
    <t>Прицеп-роспуск</t>
  </si>
  <si>
    <t>25.1.5</t>
  </si>
  <si>
    <t xml:space="preserve">Автомобиль УАЗ-390995
            </t>
  </si>
  <si>
    <t>25.1.6</t>
  </si>
  <si>
    <t xml:space="preserve">Мастерская на шасси ГАЗ-33081
          </t>
  </si>
  <si>
    <t>25.1.7</t>
  </si>
  <si>
    <t>Экскаватор - погрузчик</t>
  </si>
  <si>
    <t>25.1.8</t>
  </si>
  <si>
    <t xml:space="preserve">Легковой автомобиль (Нива Шевроле)
            </t>
  </si>
  <si>
    <t>25.1.9</t>
  </si>
  <si>
    <t xml:space="preserve">Сварочный бензогенератор </t>
  </si>
  <si>
    <t>25.1.10</t>
  </si>
  <si>
    <t>Моечный аппарат</t>
  </si>
  <si>
    <t>25.1.11</t>
  </si>
  <si>
    <t xml:space="preserve">Виброплита </t>
  </si>
  <si>
    <t>25.1.12</t>
  </si>
  <si>
    <t>Вибротрамбовка</t>
  </si>
  <si>
    <t>25.1.13</t>
  </si>
  <si>
    <t>Нарезчик швов для бетона и асфальта</t>
  </si>
  <si>
    <t>25.1.14</t>
  </si>
  <si>
    <t>Электролаборатория (ГАЗ 33081)</t>
  </si>
  <si>
    <t>25.1.15</t>
  </si>
  <si>
    <t>Экскаватор  троншейный цепной</t>
  </si>
  <si>
    <t>25.1.16</t>
  </si>
  <si>
    <t>Минипогрузчик (колесный) импортного производства</t>
  </si>
  <si>
    <t>25.1.17</t>
  </si>
  <si>
    <t>Прицепной измельчитель сучьев</t>
  </si>
  <si>
    <t>25.1.18</t>
  </si>
  <si>
    <t>Энергомонитор</t>
  </si>
  <si>
    <t>25.1.19</t>
  </si>
  <si>
    <t>25.1.20</t>
  </si>
  <si>
    <t>25.1.21</t>
  </si>
  <si>
    <t>25.1.22</t>
  </si>
  <si>
    <t>25.1.23</t>
  </si>
  <si>
    <t>МФУ  (А3)</t>
  </si>
  <si>
    <t>25.1.24</t>
  </si>
  <si>
    <t>25.1.25</t>
  </si>
  <si>
    <t>Плоттер</t>
  </si>
  <si>
    <t>25.1.26</t>
  </si>
  <si>
    <t>Пожаро-охранная сигнализация</t>
  </si>
  <si>
    <t>25.1.27</t>
  </si>
  <si>
    <t>Радиосвязь</t>
  </si>
  <si>
    <t>25.1.28</t>
  </si>
  <si>
    <t>25.2.1</t>
  </si>
  <si>
    <t>Сооружение линейное электротехническое: воздушная линия электропередач (ВЛ-0,4 кВ) от ТП-58, г. Новокузнецк</t>
  </si>
  <si>
    <t>25.2.2</t>
  </si>
  <si>
    <t>Сооружение линейное электротехническое: воздушная линия электропередач (ВЛ-0,4 кВ) от ТП-26, г. Новокузнецк</t>
  </si>
  <si>
    <t>25.2.3</t>
  </si>
  <si>
    <t>Сооружение линейное электротехническое: воздушная линия электропередач (ВЛ-0,4 кВ) от ТП-102, г. Новокузнецк</t>
  </si>
  <si>
    <t>25.2.4</t>
  </si>
  <si>
    <t>Сооружение линейное электротехническое: воздушная линия электропередач (ВЛ-0,4 кВ) от ТП-36, г. Новокузнецк</t>
  </si>
  <si>
    <t>25.2.5</t>
  </si>
  <si>
    <t>Сооружение линейное электротехническое: воздушная линия электропередач (ВЛ-0,4 кВ) от ТП-178, г. Новокузнецк</t>
  </si>
  <si>
    <t>25.2.6</t>
  </si>
  <si>
    <t>Сооружение линейное электротехническое: воздушно-кабельная линия электропередачи 6 кВ от ПС 110/6 кВ ОП-19 до РП-34, г. Новокузнецк.</t>
  </si>
  <si>
    <t>25.2.7</t>
  </si>
  <si>
    <t xml:space="preserve">Сооружение линейное электротехническое: воздушная линия электропередач 0,4кВ (ВЛ-0,4кВ) от ТП-328, г. Новокузнецк </t>
  </si>
  <si>
    <t>25.2.8</t>
  </si>
  <si>
    <t xml:space="preserve">Сооружение линейное электротехническое: воздушная линия электропередач 0,4кВ (ВЛ-0,4кВ) от ТП-307, г. Новокузнецк </t>
  </si>
  <si>
    <t>25.2.9</t>
  </si>
  <si>
    <t xml:space="preserve">Сооружение линейное электротехническое: воздушная линия электропередач 0,4кВ (ВЛ-0,4кВ) от ТП-393, г. Новокузнецк </t>
  </si>
  <si>
    <t>25.2.10</t>
  </si>
  <si>
    <t xml:space="preserve">Сооружение линейное электротехническое: воздушная линия электропередач 0,4кВ (ВЛ-0,4кВ) от ТП-543, г. Новокузнецк </t>
  </si>
  <si>
    <t>25.2.11</t>
  </si>
  <si>
    <t>Сооружение линейное электротехническое: воздушная линия электропередач 0,4кВ (ВЛ-0,4кВ) от ТП-33, г. Новокузнецк</t>
  </si>
  <si>
    <t>25.2.12</t>
  </si>
  <si>
    <t>Сооружение линейное электротехническое: воздушная линия электропередач 0,4кВ (ВЛ-0,4кВ) от ТП-70, г. Новокузнецк</t>
  </si>
  <si>
    <t>25.2.13</t>
  </si>
  <si>
    <t>Сооружение электротехническое: трансформаторная подстанция "Большевик-1", г. Новокузнецк</t>
  </si>
  <si>
    <t>25.2.14</t>
  </si>
  <si>
    <t>Сооружение электротехническое: трансформаторная подстанция "Большевик-2", г. Новокузнецк</t>
  </si>
  <si>
    <t>25.2.15</t>
  </si>
  <si>
    <t>Сооружение электротехническое: трансформаторная подстанция "Большевик-3", г. Новокузнецк</t>
  </si>
  <si>
    <t>25.2.16</t>
  </si>
  <si>
    <t>Сооружение электротехническое: трансформаторная подстанция "Большевик-4", г. Новокузнецк</t>
  </si>
  <si>
    <t>25.2.17</t>
  </si>
  <si>
    <t>Сооружение линейное электротехническое: воздушная линия электропередач 6кВ (ВЛ-6кВ) до ТП "Большевик-1", "Большевик-2", "Большевик-3", "Большевик-4", г. Новокузнецк</t>
  </si>
  <si>
    <t>25.2.18</t>
  </si>
  <si>
    <t xml:space="preserve">Сооружение линейное электротехническое: воздушная линия электропередач 0,4кВ (ВЛ-0,4кВ) от ТП "Большевик-1", г.Новокузнецк </t>
  </si>
  <si>
    <t>25.2.19</t>
  </si>
  <si>
    <t xml:space="preserve">Сооружение линейное электротехническое: воздушная линия электропередач 0,4кВ (ВЛ-0,4кВ) от ТП "Большевик-2", г.Новокузнецк </t>
  </si>
  <si>
    <t>25.2.20</t>
  </si>
  <si>
    <t xml:space="preserve">Сооружение линейное электротехническое: воздушная линия электропередач 0,4кВ (ВЛ-0,4кВ) от ТП "Большевик-3", г. Новокузнецк </t>
  </si>
  <si>
    <t>25.2.21</t>
  </si>
  <si>
    <t xml:space="preserve">Сооружение линейное электротехническое: воздушная линия электропередач 0,4кВ (ВЛ-0,4кВ) от ТП "Большевик-4", г. Новокузнецк </t>
  </si>
  <si>
    <t>25.2.22</t>
  </si>
  <si>
    <t>Сооружение линейное электротехническое: воздушная линия электропередач 0,4кВ (ВЛ-0,4кВ) от ТП-108, г. Новокузнецк</t>
  </si>
  <si>
    <t>25.</t>
  </si>
  <si>
    <t>Всего по КЭнК</t>
  </si>
  <si>
    <t>филиал "Энергосеть г. Гурьевск</t>
  </si>
  <si>
    <t>4.</t>
  </si>
  <si>
    <t>Филиал "Энергосеть г. Осинники"</t>
  </si>
  <si>
    <t>Филиал "Энергосеть г. Полысаево"</t>
  </si>
  <si>
    <t>Филиал "Энергосеть г. Тайга"</t>
  </si>
  <si>
    <t>Филиал "Энергосеть пгт Промышленная"</t>
  </si>
  <si>
    <t>Филиал "Энергосеть г. Топки"</t>
  </si>
  <si>
    <t>Филиал "Энергосеть Чебулинского района"</t>
  </si>
  <si>
    <t>Филиал "Энергосеть  пгт Яшкино"</t>
  </si>
  <si>
    <t>7</t>
  </si>
  <si>
    <t>10</t>
  </si>
  <si>
    <t>21</t>
  </si>
  <si>
    <t>0,500 МВА/ 20 КСО/ 5 ЩО</t>
  </si>
  <si>
    <t>0,400 МВА</t>
  </si>
  <si>
    <t>20 МВА/17 КСО</t>
  </si>
  <si>
    <t>0,250 МВА</t>
  </si>
  <si>
    <t>6 КСО/ 7 ЩО</t>
  </si>
  <si>
    <t>3 КСО/ 2 ЩО</t>
  </si>
  <si>
    <t>18 КСО/ 8 ЩО</t>
  </si>
  <si>
    <t>0,265км</t>
  </si>
  <si>
    <t>0,4МВА</t>
  </si>
  <si>
    <t xml:space="preserve">Здание распределительной подстанции  , инв№0000035 г. Гурьевск  , ул. Обнорского </t>
  </si>
  <si>
    <t>17яч\3пан</t>
  </si>
  <si>
    <t>17яч/3пан</t>
  </si>
  <si>
    <t xml:space="preserve">Новое строительство </t>
  </si>
  <si>
    <t>0,25МВА</t>
  </si>
  <si>
    <t>0,295км</t>
  </si>
  <si>
    <t>1,223км</t>
  </si>
  <si>
    <t>0,1МВА</t>
  </si>
  <si>
    <t>2 яч/3пан</t>
  </si>
  <si>
    <t>2яч/2пан</t>
  </si>
  <si>
    <t>2яч/3пан</t>
  </si>
  <si>
    <t xml:space="preserve"> филиал "Энергосеть Ижморского района"</t>
  </si>
  <si>
    <t>КТП - 1 шт.</t>
  </si>
  <si>
    <t>6 яч /7 пан</t>
  </si>
  <si>
    <t>8 яч /7 пан</t>
  </si>
  <si>
    <t>7 яч /7 пан</t>
  </si>
  <si>
    <t xml:space="preserve"> Сооружение электротехническое: трансформаторная подстанция № К-24  (КТП-К-24) , г.Калтан</t>
  </si>
  <si>
    <t>0,258 км</t>
  </si>
  <si>
    <t>Филиал "Энергосеть г.Киселевска"</t>
  </si>
  <si>
    <t>Реконструкция ТП-23 литера А, ул.Забайкальская, д.3 т, инв.№ 00001318</t>
  </si>
  <si>
    <t>3 яч /3 пан</t>
  </si>
  <si>
    <t>Реконструкция  ТП-27 литера А, ул.Стандартная, д.27, инв.№ 00001322</t>
  </si>
  <si>
    <t>3 яч/ 2 пан</t>
  </si>
  <si>
    <t>Реконструкция  ТП-52 литера А,  инв.№ 00000531</t>
  </si>
  <si>
    <t>3 яч/ 3 пан</t>
  </si>
  <si>
    <t>Реконструкция  ТП-59 литера А,  инв.№ 00000541</t>
  </si>
  <si>
    <t>3 яч /2 пан</t>
  </si>
  <si>
    <t>Реконструкция  ТП-73 литера Б,  инв.№ 00000732</t>
  </si>
  <si>
    <t xml:space="preserve"> 4 яч /7 пан</t>
  </si>
  <si>
    <t>Реконструкция  ТП-105 литера А,  инв.№ 00000627</t>
  </si>
  <si>
    <t xml:space="preserve"> 6 яч /6 пан</t>
  </si>
  <si>
    <t>Реконструкция  ТП-112 литера А,  инв.№ 00000563</t>
  </si>
  <si>
    <t>1 яч</t>
  </si>
  <si>
    <t>Реконструкция  ТП-130 литера А,  инв.№ 00000537</t>
  </si>
  <si>
    <t>5 яч /6 пан</t>
  </si>
  <si>
    <t>Реконструкция  ТП-143 литера А,  инв.№ 00000553</t>
  </si>
  <si>
    <t>Реконструкция  ТП-171 литера А,  инв.№ 00000625</t>
  </si>
  <si>
    <t>4 яч /5 пан</t>
  </si>
  <si>
    <t>Реконструкция  ТП-178 литера А,  инв.№ 00000601</t>
  </si>
  <si>
    <t>4 яч /7 пан</t>
  </si>
  <si>
    <t>Реконструкция  ТП-179 литера Б,  инв.№ 00000724</t>
  </si>
  <si>
    <t>4 яч /6 пан</t>
  </si>
  <si>
    <t>7 яч /6 пан</t>
  </si>
  <si>
    <t>6 яч /5 пан</t>
  </si>
  <si>
    <t>Реконструкция нежилое здание домик подст. базы №7(диспетчерское наименование ТП-173)</t>
  </si>
  <si>
    <t>3 яч /6 пан</t>
  </si>
  <si>
    <t xml:space="preserve"> 5 яч /3 пан</t>
  </si>
  <si>
    <t>0,645 км</t>
  </si>
  <si>
    <t>0,077 км</t>
  </si>
  <si>
    <t>0,139 км</t>
  </si>
  <si>
    <t>0,160 км</t>
  </si>
  <si>
    <t>8.1.1</t>
  </si>
  <si>
    <t>8,2</t>
  </si>
  <si>
    <t>0,292км</t>
  </si>
  <si>
    <t>0,292КМ</t>
  </si>
  <si>
    <t>0,325км</t>
  </si>
  <si>
    <t>0,325КМ</t>
  </si>
  <si>
    <t>0,057км</t>
  </si>
  <si>
    <t>0,057КМ</t>
  </si>
  <si>
    <t>0,081км</t>
  </si>
  <si>
    <t>5 яч/ 9 пан.</t>
  </si>
  <si>
    <t xml:space="preserve"> 5 яч / 9 пан</t>
  </si>
  <si>
    <t>5 яч/3 пан.</t>
  </si>
  <si>
    <t xml:space="preserve"> 5 яч/ 3 пан</t>
  </si>
  <si>
    <t xml:space="preserve"> филиал "Энергосеть г. Мариинск" </t>
  </si>
  <si>
    <t>0,32 МВА</t>
  </si>
  <si>
    <t>0,5 МВА</t>
  </si>
  <si>
    <t>8 яч/ 7 пан</t>
  </si>
  <si>
    <t>7 яч/ 7 пан</t>
  </si>
  <si>
    <t>7 яч/7пан</t>
  </si>
  <si>
    <t>0,38 км</t>
  </si>
  <si>
    <t>2,12 км</t>
  </si>
  <si>
    <t>0,76 км</t>
  </si>
  <si>
    <t>0,77 км</t>
  </si>
  <si>
    <t>0,05 км</t>
  </si>
  <si>
    <t>0,06 км</t>
  </si>
  <si>
    <t>1ед.</t>
  </si>
  <si>
    <t xml:space="preserve"> филиал "Энергосеть г. Осинники" </t>
  </si>
  <si>
    <t>5,434 км</t>
  </si>
  <si>
    <t>5 яч / 7 пан</t>
  </si>
  <si>
    <t>5 яч /             7 пан</t>
  </si>
  <si>
    <t>4 яч / 5 пан</t>
  </si>
  <si>
    <t>4 яч /                      3 пан</t>
  </si>
  <si>
    <t>5 яч /                 3 пан</t>
  </si>
  <si>
    <t>КТПм-250кВА</t>
  </si>
  <si>
    <t>КТП-100кВА</t>
  </si>
  <si>
    <t>0,160 МВА</t>
  </si>
  <si>
    <t xml:space="preserve">0,25 МВА </t>
  </si>
  <si>
    <t>СТП2-250 - 1 шт</t>
  </si>
  <si>
    <t>5 яч / 6 пан</t>
  </si>
  <si>
    <t>3 яч / 3 пан</t>
  </si>
  <si>
    <t>6 яч / 5 пан</t>
  </si>
  <si>
    <t>6 яч / 6 пан</t>
  </si>
  <si>
    <t>3 яч / 1 пан</t>
  </si>
  <si>
    <t>7 яч / 5 пан</t>
  </si>
  <si>
    <t>3 яч / 2 пан</t>
  </si>
  <si>
    <t>4 яч</t>
  </si>
  <si>
    <t>6 яч / 7 пан</t>
  </si>
  <si>
    <t>7 пан</t>
  </si>
  <si>
    <t>9 яч / 7 пан</t>
  </si>
  <si>
    <t>9 яч / 5 пан</t>
  </si>
  <si>
    <t>Оборудование здания распределительной подстанции РП №14</t>
  </si>
  <si>
    <t>12 яч / 5 пан</t>
  </si>
  <si>
    <t>Филиал "Энергосеть г.Прокопьевск"</t>
  </si>
  <si>
    <t>1,54 км</t>
  </si>
  <si>
    <t>1яч/3пан</t>
  </si>
  <si>
    <t>13.1.16</t>
  </si>
  <si>
    <t>0,158 км</t>
  </si>
  <si>
    <t>13.1.17</t>
  </si>
  <si>
    <t>5 пан</t>
  </si>
  <si>
    <t>Сооружение электротехническое : трансформаторная подстанция ТП-92</t>
  </si>
  <si>
    <t>6,94 км/ 1 рек</t>
  </si>
  <si>
    <t>1 рекл</t>
  </si>
  <si>
    <t>0,195 км</t>
  </si>
  <si>
    <t>0,210 км</t>
  </si>
  <si>
    <t>0,175 км</t>
  </si>
  <si>
    <t>0,134 км</t>
  </si>
  <si>
    <t>0,084 км</t>
  </si>
  <si>
    <t>0,076 км</t>
  </si>
  <si>
    <t>6 яч</t>
  </si>
  <si>
    <t>5 яч</t>
  </si>
  <si>
    <t>14 яч</t>
  </si>
  <si>
    <t>29 яч</t>
  </si>
  <si>
    <t xml:space="preserve"> филиал "Энергосеть г. Анжеро-Судженск"</t>
  </si>
  <si>
    <t>0,8 МВА</t>
  </si>
  <si>
    <t>2,25 км</t>
  </si>
  <si>
    <t xml:space="preserve">2,25 км </t>
  </si>
  <si>
    <t>0,4 км</t>
  </si>
  <si>
    <t>0,8 км</t>
  </si>
  <si>
    <t>1,2 км</t>
  </si>
  <si>
    <t>1,254 км</t>
  </si>
  <si>
    <t>0,3 км</t>
  </si>
  <si>
    <t>0,43 км</t>
  </si>
  <si>
    <t>15.1.9</t>
  </si>
  <si>
    <t>0,1 км</t>
  </si>
  <si>
    <t>0,45 км</t>
  </si>
  <si>
    <t>0,51 км</t>
  </si>
  <si>
    <t>4 яч/4 пан</t>
  </si>
  <si>
    <t>7 яч</t>
  </si>
  <si>
    <t>7 яч/5 пан</t>
  </si>
  <si>
    <t>3 яч/ 8 пан</t>
  </si>
  <si>
    <t>5 яч/7 пан</t>
  </si>
  <si>
    <t>0,063 МВА</t>
  </si>
  <si>
    <t>0,6 км</t>
  </si>
  <si>
    <t>0,83 км</t>
  </si>
  <si>
    <t>0,64 км</t>
  </si>
  <si>
    <t>0,350 км</t>
  </si>
  <si>
    <t>0,37 км</t>
  </si>
  <si>
    <t>0,03 км</t>
  </si>
  <si>
    <t>0,74 км</t>
  </si>
  <si>
    <t>0,86 км</t>
  </si>
  <si>
    <t>0,25
МВА</t>
  </si>
  <si>
    <t>Техничесое перевооружение и реконструкция</t>
  </si>
  <si>
    <t>3яч/3пан</t>
  </si>
  <si>
    <t>6яч/7пан</t>
  </si>
  <si>
    <t>5яч/9пан</t>
  </si>
  <si>
    <t>5яч/6пан</t>
  </si>
  <si>
    <t>5яч/7пан</t>
  </si>
  <si>
    <t>4яч/7пан</t>
  </si>
  <si>
    <t>0,4 МВА</t>
  </si>
  <si>
    <t>КСО-309 -5,  ЩО-70 -5</t>
  </si>
  <si>
    <t>КСО-309 -5,                              ЩО-70 -6</t>
  </si>
  <si>
    <t>КСО-309 -3,  ЩО-70 -5</t>
  </si>
  <si>
    <t>КСО-309 -7,                              ЩО-70 -8</t>
  </si>
  <si>
    <t>0,238 км</t>
  </si>
  <si>
    <t>5 яч/ 8 пан</t>
  </si>
  <si>
    <t>5 яч/ 8пан</t>
  </si>
  <si>
    <t>6 пан</t>
  </si>
  <si>
    <t xml:space="preserve"> 5 яч /7 пан</t>
  </si>
  <si>
    <t>16 яч</t>
  </si>
  <si>
    <t>филиал "Энергосеть р.п. Яшкино" ВСЕГО,</t>
  </si>
  <si>
    <t>3 яч</t>
  </si>
  <si>
    <t>МТП-1 шт.</t>
  </si>
  <si>
    <t>1,645 км</t>
  </si>
  <si>
    <t>2,937 км</t>
  </si>
  <si>
    <t>1,83 км</t>
  </si>
  <si>
    <t>5,05 км</t>
  </si>
  <si>
    <t>2,9 км</t>
  </si>
  <si>
    <t>1,73 км</t>
  </si>
  <si>
    <t>0,394км</t>
  </si>
  <si>
    <t xml:space="preserve">0,61км </t>
  </si>
  <si>
    <t>0,379км</t>
  </si>
  <si>
    <t>Реконструкция ТП-34 , инв№000030 : монтаж 2КТПН-10/0,4кВ тупикового типа с установкой трансформаторов 2х250кВа</t>
  </si>
  <si>
    <t>0,5МВА</t>
  </si>
  <si>
    <t>0,08км</t>
  </si>
  <si>
    <t>0,069км</t>
  </si>
  <si>
    <t>4.7.</t>
  </si>
  <si>
    <t>0,486км</t>
  </si>
  <si>
    <t>Рек-я ВЛ на ж/б опорах,инв.№00000007:монтаж двух цепей ВЛИ-0,4кВ по сущ.оп. от РУ-0,4кВ ТП №185 до оп.№5/1 г.Киселевск</t>
  </si>
  <si>
    <t>0,142 км</t>
  </si>
  <si>
    <t>Реконструкция ТП-111 литера А г.Киселевск инв.№00000629:монтаж линейной панели ЩО-70</t>
  </si>
  <si>
    <t>1 пан</t>
  </si>
  <si>
    <t>0,140 км</t>
  </si>
  <si>
    <t>0,130 км</t>
  </si>
  <si>
    <t>11.1</t>
  </si>
  <si>
    <t xml:space="preserve">Реконструкция воздушной ЛЭП 0,4 кВ от ТП-51 (прот. 3937м на дер.опорах). инв №00000311 (монтаж дополнительной цепи ВЛИ-0,4 кВ от РУ-0,4 кВ ТП-51 Ф-0,4-1 до опоры №4 ВЛ-6 кВ  Ф-6-19 ПС №12 35/6 кВ). г.Полысаево. </t>
  </si>
  <si>
    <t>0,547 км</t>
  </si>
  <si>
    <t xml:space="preserve">Реконструкция воздушной ЛЭП-6 кВ от ПС-12 Ф6-19, инв.№00000349 (монтаж дополнительной цепи ВЛИ-0,4 кВ по существующим опорам ВЛ-6 кВ от опоры №4 ВЛ-6 кВ  Ф-6-19 ПС №12 35/6 кВ до опоры №2 ВЛ-6 кВ Ф-6-19 ПС №12 35/6 кВ). г.Полысаево. </t>
  </si>
  <si>
    <t>0,08 км</t>
  </si>
  <si>
    <t xml:space="preserve">«Реконструкция воздушной ЛЭП-0,4 кВ от ТП-79: монтаж одной цепи ВЛЗ-6 кВ (совместная подвеска) по существующим опорам от опоры № 21/9 Ф-6-19-БЫТ до опоры № 80 ВЛИ-0,4 кВ ТП 79-6/0,4»                                 </t>
  </si>
  <si>
    <t>0,370 км</t>
  </si>
  <si>
    <t>11.4</t>
  </si>
  <si>
    <t xml:space="preserve">«Реконструкция воздушной ЛЭП 0,4 кВ от ТП-52: монтаж одной цепи ВЛЗ-6 кВ (совместная подвеска) по существующим опорам от опоры № 80 ВЛИ-0,4 кВ ТП 79-6/0,4 до РУ-6 кВ КТП № 52-6/0,4 кВ» </t>
  </si>
  <si>
    <t>0,404 км</t>
  </si>
  <si>
    <t>11.5</t>
  </si>
  <si>
    <t>«Реконструкция КТПН-52 инв. № 1098/4: монтаж 2КТПН-6/0,4 кВ проходного типа с установкой трансформаторов 2х400 кВА»</t>
  </si>
  <si>
    <t>11.6</t>
  </si>
  <si>
    <t xml:space="preserve">«Реконструкция воздушной ЛЭП 6 кВ Ф6-4Б от ПС-10: монтаж двух цепей ВЛИ-0,4 кВ по существующим опорам от РУ-0,4 кВ КТП № 52-6/0,4 кВ до опоры № 50 Ф-6-4-Б» </t>
  </si>
  <si>
    <t>0,239 км</t>
  </si>
  <si>
    <t>11.7</t>
  </si>
  <si>
    <t>"Реконструкция сооружения электротехнического: линия электропередач 0,4 кВ (ЛЭП-0,4 кВ) от ТП-41 до ВРУ здания индивидуальной жилой застройки (монтаж дополнительной цепи ВЛЗ-10 кВ по существующим опорам ЛЭП-0,4 кВ от опоры №8 Ф-10-13-135 ПС 35/10 кВ ППШ до опоры № 8 ВЛИ-0,4 кВ ТП № 41 -10-0,4 кВ) ,  г.Полысаево"</t>
  </si>
  <si>
    <t>0,205 км</t>
  </si>
  <si>
    <t>11.8</t>
  </si>
  <si>
    <t xml:space="preserve">"Реконструкция сооружения линейного электротехнического: воздушно-кабельная ЛЭП 0,4 кВ от ТП№56 до ВРУ 0,4 кВ здания по ул.Токорева, 8(монтаж двух дополнительных цепей ВЛИ-0,4 кВ по существующим опорам ЛЭП-0,4 кВ от РУ-0,4 кВ ТП №56 с.ш. №1,2 до опоры №5 ТП№56, установленной на границе земельного участка Дома культуры, расположенного по ул.Токарева, 6а), г.Полысаево" </t>
  </si>
  <si>
    <t>0,141 км</t>
  </si>
  <si>
    <t>0,365 км</t>
  </si>
  <si>
    <t>2 яч / 1 пан</t>
  </si>
  <si>
    <t>0,220 км</t>
  </si>
  <si>
    <t>1,260 МВА</t>
  </si>
  <si>
    <t>0,800 МВА</t>
  </si>
  <si>
    <t>0,41 км</t>
  </si>
  <si>
    <t>0,34 км</t>
  </si>
  <si>
    <t>1,33 км</t>
  </si>
  <si>
    <t>1,35 км</t>
  </si>
  <si>
    <t>0,630 МВА</t>
  </si>
  <si>
    <t>1,260 МВА / 2 яч / 3 пан</t>
  </si>
  <si>
    <t>0,452 км</t>
  </si>
  <si>
    <t>0,47 км</t>
  </si>
  <si>
    <t xml:space="preserve"> 0,15 км</t>
  </si>
  <si>
    <t xml:space="preserve"> 0,17 км</t>
  </si>
  <si>
    <t xml:space="preserve"> 0,47 км</t>
  </si>
  <si>
    <t xml:space="preserve"> 1,260 МВА</t>
  </si>
  <si>
    <t xml:space="preserve"> 0,5 км</t>
  </si>
  <si>
    <t xml:space="preserve"> 2 яч</t>
  </si>
  <si>
    <t xml:space="preserve"> 1 яч</t>
  </si>
  <si>
    <t xml:space="preserve"> 0,25 км</t>
  </si>
  <si>
    <t xml:space="preserve"> 0,45 км</t>
  </si>
  <si>
    <t xml:space="preserve"> 2 яч / 1 пан</t>
  </si>
  <si>
    <t>15.3</t>
  </si>
  <si>
    <t>15.5</t>
  </si>
  <si>
    <t>15.6</t>
  </si>
  <si>
    <t>0,245 км</t>
  </si>
  <si>
    <t>15.7</t>
  </si>
  <si>
    <t>15.8</t>
  </si>
  <si>
    <t>0,12 км</t>
  </si>
  <si>
    <t>15.10</t>
  </si>
  <si>
    <t>0,202 км</t>
  </si>
  <si>
    <t>15.11</t>
  </si>
  <si>
    <t>0,09 км</t>
  </si>
  <si>
    <t>15.12</t>
  </si>
  <si>
    <t>0,348 км</t>
  </si>
  <si>
    <t>15.13</t>
  </si>
  <si>
    <t>0,402 км</t>
  </si>
  <si>
    <t>15.14</t>
  </si>
  <si>
    <t>15.15</t>
  </si>
  <si>
    <t>0,48 км</t>
  </si>
  <si>
    <t>15.16</t>
  </si>
  <si>
    <t>0,243 км</t>
  </si>
  <si>
    <t>15.17</t>
  </si>
  <si>
    <t>0,27 км</t>
  </si>
  <si>
    <t>15.18</t>
  </si>
  <si>
    <t>19.1</t>
  </si>
  <si>
    <t>0,148 км</t>
  </si>
  <si>
    <t>0,138 км</t>
  </si>
  <si>
    <t>Всего по КЭнК:</t>
  </si>
  <si>
    <t>2 ТН</t>
  </si>
  <si>
    <t>1 КТП</t>
  </si>
  <si>
    <t>0,61 км</t>
  </si>
  <si>
    <t>0,9 МВА/ 1,955 км</t>
  </si>
  <si>
    <t>0,9 МВА/ 1,938 км</t>
  </si>
  <si>
    <t>0,412 км</t>
  </si>
  <si>
    <t>0,206 км</t>
  </si>
  <si>
    <t>0,8 МВА/ 1,986 км</t>
  </si>
  <si>
    <t>0,8 МВА / 1,986 км</t>
  </si>
  <si>
    <t>3,75 МВА/ 5,504 км</t>
  </si>
  <si>
    <t xml:space="preserve">0,410 МВА </t>
  </si>
  <si>
    <t>4,44 МВА/ 5,567 км</t>
  </si>
  <si>
    <t>8,104 км / 0,2МВА</t>
  </si>
  <si>
    <t>6,564 км /            1 рекл</t>
  </si>
  <si>
    <t>8,48 км /               0,2 МВА</t>
  </si>
  <si>
    <t>7 яч.</t>
  </si>
  <si>
    <t>8 яч.</t>
  </si>
  <si>
    <t>0,063 МВА / 0,238 км</t>
  </si>
  <si>
    <t>Реконструкция ВЛ на деревянных опорах инв. № 00000381: монтаж одной цепи (ВЛИ-0,4 кВ проводом СИП-2 по существуюшим опорам от РУ-0,4 кВ КТП № 145 10/0,4 кВ до ВРУ жилого дома</t>
  </si>
  <si>
    <t>Реконструкция ВЛИ-0,4 кВ по ул. Суворова ( от ТП-3-1)</t>
  </si>
  <si>
    <t>Строительство: воздушная линия электропередач ВЛ 10 кВ резерв от  Ф 4-10 по ул. Суворова</t>
  </si>
  <si>
    <t>0,4 МВА/ 4 яч /6 пан</t>
  </si>
  <si>
    <t>0,204 км</t>
  </si>
  <si>
    <t>0,575 км</t>
  </si>
  <si>
    <t>0,36 км</t>
  </si>
  <si>
    <t>0,553 км</t>
  </si>
  <si>
    <t>0,9 км</t>
  </si>
  <si>
    <t>Приложение  № 6.1</t>
  </si>
  <si>
    <t>от  24.03.2010 № 114</t>
  </si>
  <si>
    <t>Освоено                (закрыто актами 
выполненных работ)
млн.рублей</t>
  </si>
  <si>
    <t>Введено                     (оформлено актами ввода в эксплуатацию)
млн.рублей</t>
  </si>
  <si>
    <t xml:space="preserve">Осталось профинансиро-вать по результатам отчетного периода </t>
  </si>
  <si>
    <t>Отклонение</t>
  </si>
  <si>
    <t xml:space="preserve">Остаток стоимости на начало года  </t>
  </si>
  <si>
    <t xml:space="preserve"> МВА/км</t>
  </si>
  <si>
    <t>Приложение  № 6.3</t>
  </si>
  <si>
    <t>0,4 МВА/            17 яч.</t>
  </si>
  <si>
    <t>0,560 МВА/                 21 яч.</t>
  </si>
  <si>
    <t>0,56 МВА/                     16 яч</t>
  </si>
  <si>
    <t>0,4 МВА/                     17 яч</t>
  </si>
  <si>
    <t>Строительство: трансформаторная подстанция   ТП-60 (250 кВА)</t>
  </si>
  <si>
    <t>54,563МВА / 66,437 км</t>
  </si>
  <si>
    <t>филиал "Энергосеть г. Белово"</t>
  </si>
  <si>
    <t>0,400 МВА/20 КСО/ 3 ЩО</t>
  </si>
  <si>
    <t>1шт</t>
  </si>
  <si>
    <t>0,62 км</t>
  </si>
  <si>
    <t>1 МТП</t>
  </si>
  <si>
    <t>МТП</t>
  </si>
  <si>
    <t>5 яч. / 9 пан.</t>
  </si>
  <si>
    <t>5 яч./3 пан.</t>
  </si>
  <si>
    <t>20 МВА/           19 яч.</t>
  </si>
  <si>
    <t>20 МВА/               19 яч.</t>
  </si>
  <si>
    <t>1,8  МВА / 10,014 км</t>
  </si>
  <si>
    <t>1,2 МВА/ 3,52 км</t>
  </si>
  <si>
    <t>1,2 МВА/      3,522 км</t>
  </si>
  <si>
    <t>0,368 км</t>
  </si>
  <si>
    <t>2,534 км</t>
  </si>
  <si>
    <t>7 яч/7 пан</t>
  </si>
  <si>
    <t>8 яч/5 пан</t>
  </si>
  <si>
    <t>3 яч/8 пан</t>
  </si>
  <si>
    <t>1,8 МВА/ 10,25 км</t>
  </si>
  <si>
    <t>3 яч/8пан</t>
  </si>
  <si>
    <t>1,5 МВА /              5,094 км</t>
  </si>
  <si>
    <t>1,5 МВА /              5,044 км</t>
  </si>
  <si>
    <t>0,259 км</t>
  </si>
  <si>
    <t>1,54  км</t>
  </si>
  <si>
    <t xml:space="preserve">5,434 км </t>
  </si>
  <si>
    <t xml:space="preserve">5,434км </t>
  </si>
  <si>
    <t xml:space="preserve">20,42 МВА/ 6,4 км
</t>
  </si>
  <si>
    <t>20,42 МВА/ 6,416 км</t>
  </si>
  <si>
    <t xml:space="preserve">0,25МВА  </t>
  </si>
  <si>
    <t xml:space="preserve">0,25МВА </t>
  </si>
  <si>
    <t>0,4 МВА /0,755 км</t>
  </si>
  <si>
    <t>0,4 МВА/ 0,755км</t>
  </si>
  <si>
    <t xml:space="preserve">0,320 МВА/ 1,021 км </t>
  </si>
  <si>
    <t xml:space="preserve">0,200 МВА 
0,258 км </t>
  </si>
  <si>
    <t>0,5 МВА/ 1,518 км</t>
  </si>
  <si>
    <t>20,750 МВА/0,62 км</t>
  </si>
  <si>
    <t>2,450 МВА</t>
  </si>
  <si>
    <t>1,278 км</t>
  </si>
  <si>
    <t>1,318 км</t>
  </si>
  <si>
    <t>1,31 км</t>
  </si>
  <si>
    <t xml:space="preserve">0,8 МВА </t>
  </si>
  <si>
    <t>5 яч/  6 пан.</t>
  </si>
  <si>
    <t>5 яч/  5 пан.</t>
  </si>
  <si>
    <t>8 яч/ 5 пан.</t>
  </si>
  <si>
    <t>5 яч/ 6 пан.</t>
  </si>
  <si>
    <t>5 яч/ 5 пан.</t>
  </si>
  <si>
    <t>26.</t>
  </si>
  <si>
    <t xml:space="preserve"> 0,26 км</t>
  </si>
  <si>
    <t xml:space="preserve"> 0,167 км</t>
  </si>
  <si>
    <t>1930 МВА</t>
  </si>
  <si>
    <t xml:space="preserve"> 0,23 км</t>
  </si>
  <si>
    <t>16,092 км</t>
  </si>
  <si>
    <t>20,75 МВА/0,61 км</t>
  </si>
  <si>
    <t>1,488 км\ 0,5 МВА</t>
  </si>
  <si>
    <t>0,1 МВА/                 15 яч/ 2 пан</t>
  </si>
  <si>
    <t>0,1 МВА/                      15 яч/ 2 пан</t>
  </si>
  <si>
    <t>0,1 МВА/             15 яч/ 2 пан</t>
  </si>
  <si>
    <t>5 яч /   3 пан</t>
  </si>
  <si>
    <t xml:space="preserve">Отчет об исполнении инвестиционной программы  по ООО "Кузбасская энергосетевая компания"  за  2016 год,                                                                                                           млн. рублей с НДС
</t>
  </si>
  <si>
    <t>54,673 МВА/ 67,005 км</t>
  </si>
  <si>
    <t>11,49 МВА/ 13,59 км</t>
  </si>
  <si>
    <t>9,44 МВА/              13,54 км</t>
  </si>
  <si>
    <t xml:space="preserve">                         Отчет о вводах/выводах объектов за 2016 год
</t>
  </si>
  <si>
    <t>заключались договора по выполнению работ с предприятиям работающими по упрощенной схеме налогооблажения</t>
  </si>
</sst>
</file>

<file path=xl/styles.xml><?xml version="1.0" encoding="utf-8"?>
<styleSheet xmlns="http://schemas.openxmlformats.org/spreadsheetml/2006/main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_-* #,##0.000_р_._-;\-* #,##0.000_р_._-;_-* &quot;-&quot;??_р_._-;_-@_-"/>
    <numFmt numFmtId="167" formatCode="#,##0.000"/>
    <numFmt numFmtId="168" formatCode="0.00000000"/>
    <numFmt numFmtId="169" formatCode="0.0000000"/>
    <numFmt numFmtId="170" formatCode="0.00000"/>
    <numFmt numFmtId="171" formatCode="0.0000000000000000000000"/>
    <numFmt numFmtId="172" formatCode="0.00000000000000000000000"/>
  </numFmts>
  <fonts count="58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rgb="FF008000"/>
      <name val="Calibri"/>
      <family val="2"/>
      <charset val="204"/>
    </font>
    <font>
      <sz val="9"/>
      <name val="Times New Roman"/>
      <family val="1"/>
      <charset val="204"/>
    </font>
    <font>
      <sz val="12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2"/>
      <name val="Arial"/>
      <family val="2"/>
      <charset val="204"/>
    </font>
    <font>
      <sz val="11"/>
      <color indexed="17"/>
      <name val="Times New Roman"/>
      <family val="1"/>
      <charset val="204"/>
    </font>
    <font>
      <sz val="10"/>
      <name val="Calibri"/>
      <family val="2"/>
      <charset val="204"/>
    </font>
    <font>
      <sz val="11"/>
      <color rgb="FF000000"/>
      <name val="Calibri"/>
      <family val="2"/>
      <charset val="204"/>
    </font>
    <font>
      <sz val="2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rgb="FFCCFFFF"/>
      </patternFill>
    </fill>
    <fill>
      <patternFill patternType="solid">
        <fgColor indexed="42"/>
        <bgColor indexed="2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2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2" fillId="0" borderId="0"/>
    <xf numFmtId="0" fontId="3" fillId="0" borderId="0"/>
    <xf numFmtId="0" fontId="2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44" fillId="24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2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3" fillId="0" borderId="0"/>
    <xf numFmtId="0" fontId="3" fillId="0" borderId="0"/>
    <xf numFmtId="0" fontId="3" fillId="0" borderId="0"/>
    <xf numFmtId="0" fontId="3" fillId="0" borderId="0"/>
    <xf numFmtId="0" fontId="54" fillId="25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25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" fillId="0" borderId="0"/>
    <xf numFmtId="0" fontId="54" fillId="25" borderId="0"/>
    <xf numFmtId="0" fontId="25" fillId="0" borderId="0"/>
    <xf numFmtId="0" fontId="55" fillId="0" borderId="0"/>
    <xf numFmtId="0" fontId="3" fillId="0" borderId="0"/>
    <xf numFmtId="0" fontId="52" fillId="0" borderId="0"/>
    <xf numFmtId="0" fontId="52" fillId="0" borderId="0"/>
    <xf numFmtId="0" fontId="44" fillId="24" borderId="0"/>
    <xf numFmtId="0" fontId="3" fillId="0" borderId="0"/>
    <xf numFmtId="0" fontId="44" fillId="24" borderId="0" applyBorder="0" applyAlignment="0" applyProtection="0"/>
    <xf numFmtId="0" fontId="44" fillId="24" borderId="0" applyBorder="0" applyAlignment="0" applyProtection="0"/>
    <xf numFmtId="0" fontId="55" fillId="0" borderId="0"/>
    <xf numFmtId="0" fontId="21" fillId="25" borderId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20" applyNumberFormat="0" applyAlignment="0" applyProtection="0"/>
    <xf numFmtId="0" fontId="8" fillId="20" borderId="19" applyNumberFormat="0" applyAlignment="0" applyProtection="0"/>
    <xf numFmtId="0" fontId="9" fillId="20" borderId="20" applyNumberFormat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1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2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3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5" fillId="0" borderId="0"/>
    <xf numFmtId="0" fontId="56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32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1" fillId="0" borderId="0"/>
    <xf numFmtId="0" fontId="3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22" applyNumberFormat="0" applyFon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89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 wrapText="1"/>
    </xf>
    <xf numFmtId="165" fontId="3" fillId="0" borderId="17" xfId="46" applyNumberFormat="1" applyFont="1" applyFill="1" applyBorder="1" applyAlignment="1">
      <alignment horizontal="center" vertical="center" wrapText="1"/>
    </xf>
    <xf numFmtId="0" fontId="3" fillId="0" borderId="17" xfId="46" applyFont="1" applyFill="1" applyBorder="1" applyAlignment="1" applyProtection="1">
      <alignment vertical="center" wrapText="1"/>
      <protection locked="0" hidden="1"/>
    </xf>
    <xf numFmtId="165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top" wrapText="1"/>
    </xf>
    <xf numFmtId="0" fontId="3" fillId="0" borderId="17" xfId="46" applyFont="1" applyFill="1" applyBorder="1" applyAlignment="1">
      <alignment vertical="center" wrapText="1"/>
    </xf>
    <xf numFmtId="0" fontId="3" fillId="0" borderId="17" xfId="46" applyFont="1" applyFill="1" applyBorder="1" applyAlignment="1">
      <alignment horizontal="center" vertical="center" wrapText="1"/>
    </xf>
    <xf numFmtId="0" fontId="3" fillId="0" borderId="17" xfId="48" applyFont="1" applyFill="1" applyBorder="1" applyAlignment="1">
      <alignment horizontal="left" vertical="center" wrapText="1"/>
    </xf>
    <xf numFmtId="0" fontId="3" fillId="0" borderId="17" xfId="46" applyFont="1" applyFill="1" applyBorder="1" applyAlignment="1">
      <alignment horizontal="left" vertical="center" wrapText="1"/>
    </xf>
    <xf numFmtId="0" fontId="3" fillId="0" borderId="17" xfId="50" applyFont="1" applyFill="1" applyBorder="1" applyAlignment="1">
      <alignment vertical="center" wrapText="1"/>
    </xf>
    <xf numFmtId="49" fontId="3" fillId="0" borderId="17" xfId="0" applyNumberFormat="1" applyFont="1" applyFill="1" applyBorder="1" applyAlignment="1" applyProtection="1">
      <alignment vertical="center" wrapText="1"/>
      <protection locked="0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164" fontId="3" fillId="0" borderId="17" xfId="0" applyNumberFormat="1" applyFont="1" applyFill="1" applyBorder="1" applyAlignment="1">
      <alignment horizontal="center" vertical="center"/>
    </xf>
    <xf numFmtId="0" fontId="3" fillId="0" borderId="17" xfId="52" applyFont="1" applyFill="1" applyBorder="1" applyAlignment="1" applyProtection="1">
      <alignment vertical="center" wrapText="1"/>
      <protection locked="0" hidden="1"/>
    </xf>
    <xf numFmtId="167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164" fontId="3" fillId="0" borderId="17" xfId="53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/>
    <xf numFmtId="0" fontId="3" fillId="0" borderId="17" xfId="0" applyFont="1" applyFill="1" applyBorder="1" applyAlignment="1">
      <alignment horizontal="left" vertical="center" wrapText="1"/>
    </xf>
    <xf numFmtId="0" fontId="4" fillId="0" borderId="17" xfId="5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165" fontId="24" fillId="0" borderId="17" xfId="0" applyNumberFormat="1" applyFont="1" applyFill="1" applyBorder="1" applyAlignment="1">
      <alignment horizontal="center" vertical="center" wrapText="1"/>
    </xf>
    <xf numFmtId="0" fontId="3" fillId="0" borderId="17" xfId="52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7" xfId="70" applyNumberFormat="1" applyFont="1" applyFill="1" applyBorder="1" applyAlignment="1">
      <alignment vertical="center" wrapText="1"/>
    </xf>
    <xf numFmtId="0" fontId="3" fillId="0" borderId="17" xfId="71" applyNumberFormat="1" applyFont="1" applyFill="1" applyBorder="1" applyAlignment="1">
      <alignment vertical="center" wrapText="1"/>
    </xf>
    <xf numFmtId="0" fontId="3" fillId="0" borderId="17" xfId="55" applyFont="1" applyFill="1" applyBorder="1" applyAlignment="1">
      <alignment vertical="center" wrapText="1"/>
    </xf>
    <xf numFmtId="0" fontId="3" fillId="0" borderId="17" xfId="51" applyFont="1" applyFill="1" applyBorder="1" applyAlignment="1">
      <alignment horizontal="left" vertical="center"/>
    </xf>
    <xf numFmtId="0" fontId="3" fillId="0" borderId="17" xfId="51" applyFont="1" applyFill="1" applyBorder="1" applyAlignment="1">
      <alignment horizontal="left" vertical="center" wrapText="1"/>
    </xf>
    <xf numFmtId="0" fontId="3" fillId="0" borderId="17" xfId="51" applyFont="1" applyFill="1" applyBorder="1" applyAlignment="1">
      <alignment vertical="center"/>
    </xf>
    <xf numFmtId="0" fontId="3" fillId="0" borderId="17" xfId="51" applyFont="1" applyFill="1" applyBorder="1" applyAlignment="1">
      <alignment vertical="center" wrapText="1"/>
    </xf>
    <xf numFmtId="169" fontId="24" fillId="0" borderId="17" xfId="0" applyNumberFormat="1" applyFont="1" applyFill="1" applyBorder="1" applyAlignment="1">
      <alignment horizontal="center" vertical="center" wrapText="1"/>
    </xf>
    <xf numFmtId="0" fontId="3" fillId="0" borderId="17" xfId="51" applyFont="1" applyFill="1" applyBorder="1" applyAlignment="1">
      <alignment horizontal="left" vertical="justify"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50" applyFont="1" applyFill="1" applyBorder="1" applyAlignment="1">
      <alignment horizontal="center" vertical="center" wrapText="1"/>
    </xf>
    <xf numFmtId="0" fontId="3" fillId="0" borderId="17" xfId="46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0" fontId="3" fillId="0" borderId="17" xfId="52" applyFont="1" applyFill="1" applyBorder="1" applyAlignment="1">
      <alignment vertical="center" wrapText="1"/>
    </xf>
    <xf numFmtId="0" fontId="3" fillId="0" borderId="17" xfId="52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center" vertical="center" wrapText="1"/>
    </xf>
    <xf numFmtId="49" fontId="3" fillId="0" borderId="10" xfId="48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wrapText="1"/>
    </xf>
    <xf numFmtId="49" fontId="3" fillId="0" borderId="10" xfId="73" applyNumberFormat="1" applyFont="1" applyFill="1" applyBorder="1" applyAlignment="1">
      <alignment horizontal="center" vertical="center"/>
    </xf>
    <xf numFmtId="49" fontId="3" fillId="0" borderId="10" xfId="53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7" xfId="55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 wrapText="1"/>
    </xf>
    <xf numFmtId="0" fontId="24" fillId="0" borderId="17" xfId="59" applyFont="1" applyFill="1" applyBorder="1" applyAlignment="1">
      <alignment horizontal="left" vertical="center" wrapText="1"/>
    </xf>
    <xf numFmtId="0" fontId="3" fillId="0" borderId="17" xfId="59" applyFont="1" applyFill="1" applyBorder="1" applyAlignment="1">
      <alignment horizontal="left" vertical="center" wrapText="1"/>
    </xf>
    <xf numFmtId="0" fontId="3" fillId="0" borderId="17" xfId="36" applyFont="1" applyFill="1" applyBorder="1" applyAlignment="1">
      <alignment horizontal="left" vertical="center" wrapText="1"/>
    </xf>
    <xf numFmtId="0" fontId="3" fillId="0" borderId="17" xfId="52" applyFont="1" applyFill="1" applyBorder="1" applyAlignment="1" applyProtection="1">
      <alignment horizontal="left" vertical="center" wrapText="1"/>
      <protection locked="0" hidden="1"/>
    </xf>
    <xf numFmtId="0" fontId="3" fillId="0" borderId="17" xfId="50" applyFont="1" applyFill="1" applyBorder="1" applyAlignment="1">
      <alignment horizontal="left" vertical="center" wrapText="1"/>
    </xf>
    <xf numFmtId="0" fontId="3" fillId="0" borderId="17" xfId="67" applyFont="1" applyFill="1" applyBorder="1" applyAlignment="1" applyProtection="1">
      <alignment vertical="center" wrapText="1"/>
      <protection locked="0" hidden="1"/>
    </xf>
    <xf numFmtId="0" fontId="3" fillId="0" borderId="17" xfId="50" applyFont="1" applyFill="1" applyBorder="1" applyAlignment="1">
      <alignment horizontal="center" vertical="center" wrapText="1"/>
    </xf>
    <xf numFmtId="164" fontId="3" fillId="0" borderId="18" xfId="48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52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49" fontId="3" fillId="0" borderId="10" xfId="55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3" fillId="0" borderId="18" xfId="48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48" applyFont="1" applyFill="1" applyBorder="1" applyAlignment="1">
      <alignment horizontal="center" vertical="center" wrapText="1"/>
    </xf>
    <xf numFmtId="0" fontId="3" fillId="0" borderId="18" xfId="46" applyFont="1" applyFill="1" applyBorder="1" applyAlignment="1">
      <alignment horizontal="center" vertical="center" wrapText="1"/>
    </xf>
    <xf numFmtId="0" fontId="3" fillId="0" borderId="18" xfId="0" applyFont="1" applyFill="1" applyBorder="1"/>
    <xf numFmtId="0" fontId="30" fillId="0" borderId="18" xfId="0" applyFont="1" applyFill="1" applyBorder="1" applyAlignment="1">
      <alignment horizontal="center" vertical="center" wrapText="1"/>
    </xf>
    <xf numFmtId="0" fontId="3" fillId="0" borderId="18" xfId="46" applyFont="1" applyFill="1" applyBorder="1" applyAlignment="1">
      <alignment horizontal="left" vertical="center" wrapText="1"/>
    </xf>
    <xf numFmtId="0" fontId="3" fillId="0" borderId="18" xfId="46" applyFont="1" applyFill="1" applyBorder="1" applyAlignment="1">
      <alignment vertical="center" wrapText="1"/>
    </xf>
    <xf numFmtId="0" fontId="3" fillId="0" borderId="18" xfId="5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0" fontId="3" fillId="0" borderId="17" xfId="55" applyFont="1" applyFill="1" applyBorder="1" applyAlignment="1">
      <alignment wrapText="1"/>
    </xf>
    <xf numFmtId="0" fontId="3" fillId="0" borderId="18" xfId="51" applyFont="1" applyFill="1" applyBorder="1" applyAlignment="1">
      <alignment horizontal="left" vertical="center" wrapText="1"/>
    </xf>
    <xf numFmtId="0" fontId="3" fillId="0" borderId="0" xfId="45" applyFont="1"/>
    <xf numFmtId="0" fontId="3" fillId="0" borderId="0" xfId="45" applyFont="1" applyAlignment="1">
      <alignment horizontal="center" vertical="center"/>
    </xf>
    <xf numFmtId="0" fontId="42" fillId="0" borderId="0" xfId="45" applyFont="1"/>
    <xf numFmtId="0" fontId="42" fillId="0" borderId="0" xfId="45" applyFont="1" applyAlignment="1">
      <alignment horizontal="right"/>
    </xf>
    <xf numFmtId="0" fontId="3" fillId="0" borderId="0" xfId="45"/>
    <xf numFmtId="0" fontId="3" fillId="0" borderId="0" xfId="45" applyFont="1" applyAlignment="1">
      <alignment horizontal="right"/>
    </xf>
    <xf numFmtId="0" fontId="29" fillId="0" borderId="0" xfId="82" applyFont="1" applyFill="1" applyAlignment="1">
      <alignment horizontal="left" vertical="center" wrapText="1"/>
    </xf>
    <xf numFmtId="0" fontId="3" fillId="0" borderId="0" xfId="37" applyFont="1" applyAlignment="1">
      <alignment vertical="center"/>
    </xf>
    <xf numFmtId="0" fontId="3" fillId="0" borderId="0" xfId="37" applyFont="1" applyAlignment="1">
      <alignment horizontal="left" vertical="center"/>
    </xf>
    <xf numFmtId="0" fontId="3" fillId="0" borderId="0" xfId="37" applyFont="1" applyAlignment="1">
      <alignment horizontal="center" vertical="center"/>
    </xf>
    <xf numFmtId="0" fontId="29" fillId="0" borderId="0" xfId="82" applyFont="1" applyFill="1" applyAlignment="1">
      <alignment vertical="center" wrapText="1"/>
    </xf>
    <xf numFmtId="0" fontId="40" fillId="0" borderId="0" xfId="37" applyFont="1" applyAlignment="1">
      <alignment horizontal="center" vertical="center" wrapText="1"/>
    </xf>
    <xf numFmtId="0" fontId="40" fillId="0" borderId="0" xfId="37" applyFont="1" applyAlignment="1">
      <alignment horizontal="center" vertical="center"/>
    </xf>
    <xf numFmtId="0" fontId="29" fillId="0" borderId="0" xfId="45" applyFont="1" applyAlignment="1">
      <alignment horizontal="right"/>
    </xf>
    <xf numFmtId="0" fontId="3" fillId="0" borderId="23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164" fontId="3" fillId="0" borderId="17" xfId="0" applyNumberFormat="1" applyFont="1" applyFill="1" applyBorder="1"/>
    <xf numFmtId="164" fontId="3" fillId="0" borderId="17" xfId="51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/>
    </xf>
    <xf numFmtId="165" fontId="26" fillId="0" borderId="17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5" fontId="3" fillId="0" borderId="17" xfId="0" applyNumberFormat="1" applyFont="1" applyFill="1" applyBorder="1"/>
    <xf numFmtId="16" fontId="24" fillId="0" borderId="10" xfId="0" applyNumberFormat="1" applyFont="1" applyFill="1" applyBorder="1" applyAlignment="1">
      <alignment horizontal="center" vertical="center" wrapText="1"/>
    </xf>
    <xf numFmtId="164" fontId="24" fillId="0" borderId="17" xfId="45" applyNumberFormat="1" applyFont="1" applyFill="1" applyBorder="1" applyAlignment="1">
      <alignment horizontal="center" vertical="center" wrapText="1"/>
    </xf>
    <xf numFmtId="164" fontId="3" fillId="0" borderId="17" xfId="45" applyNumberFormat="1" applyFont="1" applyFill="1" applyBorder="1" applyAlignment="1">
      <alignment horizontal="center" vertical="center" wrapText="1"/>
    </xf>
    <xf numFmtId="0" fontId="3" fillId="0" borderId="17" xfId="45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left" vertical="center"/>
    </xf>
    <xf numFmtId="2" fontId="24" fillId="0" borderId="17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7" xfId="63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top" wrapText="1"/>
    </xf>
    <xf numFmtId="164" fontId="3" fillId="0" borderId="17" xfId="47" applyNumberFormat="1" applyFont="1" applyFill="1" applyBorder="1" applyAlignment="1">
      <alignment horizontal="center" vertical="center" wrapText="1"/>
    </xf>
    <xf numFmtId="164" fontId="3" fillId="0" borderId="17" xfId="48" applyNumberFormat="1" applyFont="1" applyFill="1" applyBorder="1" applyAlignment="1">
      <alignment horizontal="center" vertical="center"/>
    </xf>
    <xf numFmtId="164" fontId="3" fillId="0" borderId="17" xfId="50" applyNumberFormat="1" applyFont="1" applyFill="1" applyBorder="1" applyAlignment="1">
      <alignment horizontal="center" vertical="center" wrapText="1"/>
    </xf>
    <xf numFmtId="164" fontId="3" fillId="0" borderId="17" xfId="36" applyNumberFormat="1" applyFont="1" applyFill="1" applyBorder="1" applyAlignment="1">
      <alignment horizontal="center" vertical="center" wrapText="1"/>
    </xf>
    <xf numFmtId="164" fontId="3" fillId="0" borderId="17" xfId="46" applyNumberFormat="1" applyFont="1" applyFill="1" applyBorder="1" applyAlignment="1">
      <alignment horizontal="center" vertical="center" wrapText="1"/>
    </xf>
    <xf numFmtId="164" fontId="3" fillId="0" borderId="17" xfId="48" applyNumberFormat="1" applyFont="1" applyFill="1" applyBorder="1" applyAlignment="1">
      <alignment horizontal="center" vertical="center" wrapText="1"/>
    </xf>
    <xf numFmtId="164" fontId="3" fillId="0" borderId="17" xfId="48" applyNumberFormat="1" applyFont="1" applyFill="1" applyBorder="1"/>
    <xf numFmtId="164" fontId="3" fillId="0" borderId="17" xfId="59" applyNumberFormat="1" applyFont="1" applyFill="1" applyBorder="1" applyAlignment="1">
      <alignment horizontal="center" vertical="center" wrapText="1"/>
    </xf>
    <xf numFmtId="164" fontId="24" fillId="0" borderId="17" xfId="59" applyNumberFormat="1" applyFont="1" applyFill="1" applyBorder="1" applyAlignment="1">
      <alignment horizontal="center" vertical="center" wrapText="1"/>
    </xf>
    <xf numFmtId="0" fontId="3" fillId="0" borderId="17" xfId="59" applyFont="1" applyFill="1" applyBorder="1"/>
    <xf numFmtId="164" fontId="3" fillId="0" borderId="17" xfId="59" applyNumberFormat="1" applyFont="1" applyFill="1" applyBorder="1" applyAlignment="1">
      <alignment horizontal="center" vertical="center"/>
    </xf>
    <xf numFmtId="172" fontId="3" fillId="0" borderId="17" xfId="59" applyNumberFormat="1" applyFont="1" applyFill="1" applyBorder="1" applyAlignment="1">
      <alignment horizontal="center" vertical="center" wrapText="1"/>
    </xf>
    <xf numFmtId="171" fontId="3" fillId="0" borderId="17" xfId="59" applyNumberFormat="1" applyFont="1" applyFill="1" applyBorder="1" applyAlignment="1">
      <alignment horizontal="center" vertical="center" wrapText="1"/>
    </xf>
    <xf numFmtId="0" fontId="3" fillId="0" borderId="17" xfId="36" applyFont="1" applyFill="1" applyBorder="1"/>
    <xf numFmtId="0" fontId="3" fillId="0" borderId="17" xfId="48" applyNumberFormat="1" applyFont="1" applyFill="1" applyBorder="1" applyAlignment="1">
      <alignment horizontal="left" vertical="center" wrapText="1"/>
    </xf>
    <xf numFmtId="0" fontId="3" fillId="0" borderId="17" xfId="55" applyFont="1" applyFill="1" applyBorder="1" applyAlignment="1">
      <alignment vertical="center"/>
    </xf>
    <xf numFmtId="0" fontId="3" fillId="0" borderId="17" xfId="63" applyFont="1" applyFill="1" applyBorder="1" applyAlignment="1">
      <alignment horizontal="left" vertical="center" wrapText="1"/>
    </xf>
    <xf numFmtId="0" fontId="3" fillId="0" borderId="17" xfId="52" applyFont="1" applyFill="1" applyBorder="1" applyAlignment="1">
      <alignment horizontal="left" vertical="top" wrapText="1"/>
    </xf>
    <xf numFmtId="167" fontId="3" fillId="0" borderId="17" xfId="48" applyNumberFormat="1" applyFont="1" applyFill="1" applyBorder="1" applyAlignment="1">
      <alignment horizontal="center" vertical="center"/>
    </xf>
    <xf numFmtId="167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wrapText="1"/>
    </xf>
    <xf numFmtId="164" fontId="3" fillId="0" borderId="17" xfId="51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/>
    </xf>
    <xf numFmtId="0" fontId="3" fillId="0" borderId="17" xfId="69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55" applyNumberFormat="1" applyFont="1" applyFill="1" applyBorder="1" applyAlignment="1">
      <alignment horizontal="center" vertical="center"/>
    </xf>
    <xf numFmtId="0" fontId="3" fillId="0" borderId="12" xfId="55" applyFont="1" applyFill="1" applyBorder="1" applyAlignment="1">
      <alignment horizontal="left" vertical="center" wrapText="1"/>
    </xf>
    <xf numFmtId="168" fontId="3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0" fontId="24" fillId="0" borderId="17" xfId="0" applyNumberFormat="1" applyFont="1" applyFill="1" applyBorder="1" applyAlignment="1">
      <alignment horizontal="center" vertical="center" wrapText="1"/>
    </xf>
    <xf numFmtId="10" fontId="3" fillId="0" borderId="17" xfId="0" applyNumberFormat="1" applyFont="1" applyFill="1" applyBorder="1" applyAlignment="1">
      <alignment horizontal="center" vertical="center" wrapText="1"/>
    </xf>
    <xf numFmtId="49" fontId="3" fillId="0" borderId="10" xfId="51" applyNumberFormat="1" applyFont="1" applyFill="1" applyBorder="1" applyAlignment="1">
      <alignment horizontal="center" vertical="center"/>
    </xf>
    <xf numFmtId="0" fontId="3" fillId="0" borderId="17" xfId="67" applyFont="1" applyFill="1" applyBorder="1" applyAlignment="1" applyProtection="1">
      <alignment horizontal="left" vertical="center" wrapText="1"/>
      <protection locked="0" hidden="1"/>
    </xf>
    <xf numFmtId="0" fontId="3" fillId="0" borderId="17" xfId="68" applyFont="1" applyFill="1" applyBorder="1" applyAlignment="1">
      <alignment horizontal="left" vertical="center" wrapText="1"/>
    </xf>
    <xf numFmtId="167" fontId="3" fillId="0" borderId="17" xfId="0" applyNumberFormat="1" applyFont="1" applyFill="1" applyBorder="1" applyAlignment="1">
      <alignment horizontal="center" vertical="center" wrapText="1"/>
    </xf>
    <xf numFmtId="0" fontId="24" fillId="0" borderId="17" xfId="46" applyFont="1" applyFill="1" applyBorder="1" applyAlignment="1">
      <alignment horizontal="left" vertical="center" wrapText="1"/>
    </xf>
    <xf numFmtId="168" fontId="3" fillId="0" borderId="17" xfId="51" applyNumberFormat="1" applyFont="1" applyFill="1" applyBorder="1" applyAlignment="1">
      <alignment horizontal="center"/>
    </xf>
    <xf numFmtId="49" fontId="3" fillId="0" borderId="10" xfId="51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64" fontId="3" fillId="0" borderId="17" xfId="48" applyNumberFormat="1" applyFont="1" applyFill="1" applyBorder="1" applyAlignment="1">
      <alignment vertical="center" wrapText="1"/>
    </xf>
    <xf numFmtId="0" fontId="3" fillId="0" borderId="17" xfId="36" applyFont="1" applyFill="1" applyBorder="1" applyAlignment="1">
      <alignment wrapText="1"/>
    </xf>
    <xf numFmtId="0" fontId="3" fillId="0" borderId="17" xfId="48" applyFont="1" applyFill="1" applyBorder="1" applyAlignment="1">
      <alignment vertical="center" wrapText="1"/>
    </xf>
    <xf numFmtId="0" fontId="3" fillId="0" borderId="17" xfId="48" applyFont="1" applyFill="1" applyBorder="1" applyAlignment="1" applyProtection="1">
      <alignment horizontal="left" vertical="center" wrapText="1"/>
      <protection locked="0"/>
    </xf>
    <xf numFmtId="0" fontId="3" fillId="0" borderId="17" xfId="48" applyFont="1" applyFill="1" applyBorder="1" applyAlignment="1" applyProtection="1">
      <alignment vertical="center" wrapText="1"/>
      <protection locked="0"/>
    </xf>
    <xf numFmtId="0" fontId="3" fillId="0" borderId="17" xfId="46" applyFont="1" applyFill="1" applyBorder="1" applyAlignment="1" applyProtection="1">
      <alignment horizontal="left" vertical="center" wrapText="1"/>
      <protection locked="0"/>
    </xf>
    <xf numFmtId="0" fontId="3" fillId="0" borderId="17" xfId="50" applyFont="1" applyFill="1" applyBorder="1" applyAlignment="1" applyProtection="1">
      <alignment horizontal="left" vertical="center" wrapText="1"/>
      <protection locked="0"/>
    </xf>
    <xf numFmtId="0" fontId="24" fillId="0" borderId="17" xfId="0" applyFont="1" applyFill="1" applyBorder="1" applyAlignment="1" applyProtection="1">
      <alignment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7" xfId="5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66" fontId="3" fillId="0" borderId="17" xfId="57" applyNumberFormat="1" applyFont="1" applyFill="1" applyBorder="1" applyAlignment="1">
      <alignment horizontal="center" vertical="center" wrapText="1"/>
    </xf>
    <xf numFmtId="164" fontId="3" fillId="0" borderId="17" xfId="57" applyNumberFormat="1" applyFont="1" applyFill="1" applyBorder="1" applyAlignment="1">
      <alignment horizontal="center" vertical="center" wrapText="1"/>
    </xf>
    <xf numFmtId="164" fontId="4" fillId="0" borderId="17" xfId="50" applyNumberFormat="1" applyFont="1" applyFill="1" applyBorder="1" applyAlignment="1">
      <alignment horizontal="left" vertical="center" wrapText="1"/>
    </xf>
    <xf numFmtId="0" fontId="31" fillId="0" borderId="17" xfId="59" applyFont="1" applyFill="1" applyBorder="1" applyAlignment="1">
      <alignment horizontal="left" vertical="center" wrapText="1"/>
    </xf>
    <xf numFmtId="164" fontId="3" fillId="0" borderId="17" xfId="61" applyNumberFormat="1" applyFont="1" applyFill="1" applyBorder="1" applyAlignment="1">
      <alignment horizontal="center" vertical="center" wrapText="1"/>
    </xf>
    <xf numFmtId="0" fontId="3" fillId="0" borderId="23" xfId="48" applyFont="1" applyFill="1" applyBorder="1" applyAlignment="1">
      <alignment horizontal="center" vertical="center" wrapText="1"/>
    </xf>
    <xf numFmtId="0" fontId="29" fillId="0" borderId="18" xfId="46" applyFont="1" applyFill="1" applyBorder="1" applyAlignment="1">
      <alignment horizontal="left" vertical="center" wrapText="1"/>
    </xf>
    <xf numFmtId="0" fontId="3" fillId="0" borderId="18" xfId="72" applyFont="1" applyFill="1" applyBorder="1" applyAlignment="1">
      <alignment horizontal="center" vertical="center"/>
    </xf>
    <xf numFmtId="49" fontId="3" fillId="0" borderId="10" xfId="48" applyNumberFormat="1" applyFont="1" applyFill="1" applyBorder="1" applyAlignment="1">
      <alignment horizontal="center" vertical="center" wrapText="1"/>
    </xf>
    <xf numFmtId="49" fontId="3" fillId="0" borderId="10" xfId="55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30" fillId="0" borderId="18" xfId="0" applyFont="1" applyFill="1" applyBorder="1" applyAlignment="1">
      <alignment horizont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52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0" fillId="0" borderId="18" xfId="50" applyFont="1" applyFill="1" applyBorder="1" applyAlignment="1">
      <alignment horizontal="center" vertical="center" wrapText="1"/>
    </xf>
    <xf numFmtId="164" fontId="3" fillId="0" borderId="18" xfId="48" applyNumberFormat="1" applyFont="1" applyFill="1" applyBorder="1" applyAlignment="1">
      <alignment horizontal="center" vertical="center" wrapText="1"/>
    </xf>
    <xf numFmtId="0" fontId="3" fillId="0" borderId="18" xfId="38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vertical="center" wrapText="1"/>
    </xf>
    <xf numFmtId="164" fontId="23" fillId="0" borderId="18" xfId="53" applyNumberFormat="1" applyFont="1" applyFill="1" applyBorder="1" applyAlignment="1">
      <alignment horizontal="center" vertical="center" wrapText="1"/>
    </xf>
    <xf numFmtId="0" fontId="23" fillId="0" borderId="18" xfId="52" applyFont="1" applyFill="1" applyBorder="1" applyAlignment="1">
      <alignment horizontal="center" vertical="center" wrapText="1"/>
    </xf>
    <xf numFmtId="164" fontId="23" fillId="0" borderId="18" xfId="48" applyNumberFormat="1" applyFont="1" applyFill="1" applyBorder="1" applyAlignment="1">
      <alignment horizontal="center" vertical="center" wrapText="1"/>
    </xf>
    <xf numFmtId="0" fontId="3" fillId="0" borderId="18" xfId="46" applyFont="1" applyFill="1" applyBorder="1" applyAlignment="1" applyProtection="1">
      <alignment horizontal="left" vertical="center" wrapText="1"/>
      <protection locked="0" hidden="1"/>
    </xf>
    <xf numFmtId="0" fontId="23" fillId="0" borderId="18" xfId="52" applyFont="1" applyFill="1" applyBorder="1" applyAlignment="1" applyProtection="1">
      <alignment horizontal="center" vertical="center" wrapText="1"/>
      <protection locked="0" hidden="1"/>
    </xf>
    <xf numFmtId="0" fontId="23" fillId="0" borderId="18" xfId="0" applyFont="1" applyFill="1" applyBorder="1" applyAlignment="1">
      <alignment horizontal="center"/>
    </xf>
    <xf numFmtId="0" fontId="3" fillId="0" borderId="18" xfId="36" applyFont="1" applyFill="1" applyBorder="1" applyAlignment="1">
      <alignment vertical="center" wrapText="1"/>
    </xf>
    <xf numFmtId="0" fontId="3" fillId="0" borderId="18" xfId="48" applyFont="1" applyFill="1" applyBorder="1" applyAlignment="1">
      <alignment vertical="center" wrapText="1"/>
    </xf>
    <xf numFmtId="0" fontId="3" fillId="0" borderId="18" xfId="72" applyFont="1" applyFill="1" applyBorder="1" applyAlignment="1">
      <alignment horizontal="center" vertical="center" wrapText="1"/>
    </xf>
    <xf numFmtId="0" fontId="3" fillId="0" borderId="18" xfId="72" applyFont="1" applyFill="1" applyBorder="1"/>
    <xf numFmtId="0" fontId="3" fillId="0" borderId="18" xfId="48" applyFont="1" applyFill="1" applyBorder="1" applyAlignment="1" applyProtection="1">
      <alignment horizontal="left" vertical="center" wrapText="1"/>
      <protection locked="0"/>
    </xf>
    <xf numFmtId="0" fontId="3" fillId="0" borderId="18" xfId="48" applyFont="1" applyFill="1" applyBorder="1" applyAlignment="1" applyProtection="1">
      <alignment vertical="center" wrapText="1"/>
      <protection locked="0"/>
    </xf>
    <xf numFmtId="0" fontId="3" fillId="0" borderId="18" xfId="46" applyFont="1" applyFill="1" applyBorder="1" applyAlignment="1" applyProtection="1">
      <alignment horizontal="left" vertical="center" wrapText="1"/>
      <protection locked="0"/>
    </xf>
    <xf numFmtId="0" fontId="3" fillId="0" borderId="18" xfId="72" applyFont="1" applyFill="1" applyBorder="1" applyAlignment="1">
      <alignment wrapText="1"/>
    </xf>
    <xf numFmtId="0" fontId="3" fillId="0" borderId="18" xfId="53" applyFont="1" applyFill="1" applyBorder="1" applyAlignment="1">
      <alignment horizontal="center" vertical="center" wrapText="1"/>
    </xf>
    <xf numFmtId="0" fontId="3" fillId="0" borderId="18" xfId="60" applyFont="1" applyFill="1" applyBorder="1" applyAlignment="1">
      <alignment horizontal="center" vertical="center" wrapText="1"/>
    </xf>
    <xf numFmtId="164" fontId="3" fillId="0" borderId="18" xfId="48" applyNumberFormat="1" applyFont="1" applyFill="1" applyBorder="1" applyAlignment="1">
      <alignment horizontal="left" vertical="center" wrapText="1"/>
    </xf>
    <xf numFmtId="0" fontId="3" fillId="0" borderId="18" xfId="46" applyNumberFormat="1" applyFont="1" applyFill="1" applyBorder="1" applyAlignment="1">
      <alignment horizontal="left" vertical="center" wrapText="1"/>
    </xf>
    <xf numFmtId="0" fontId="3" fillId="0" borderId="18" xfId="55" applyFont="1" applyFill="1" applyBorder="1" applyAlignment="1">
      <alignment vertical="center"/>
    </xf>
    <xf numFmtId="0" fontId="3" fillId="0" borderId="18" xfId="52" applyFont="1" applyFill="1" applyBorder="1" applyAlignment="1">
      <alignment horizontal="center" vertical="center" wrapText="1"/>
    </xf>
    <xf numFmtId="0" fontId="3" fillId="0" borderId="18" xfId="55" applyFont="1" applyFill="1" applyBorder="1" applyAlignment="1">
      <alignment horizontal="left" vertical="center" wrapText="1"/>
    </xf>
    <xf numFmtId="0" fontId="3" fillId="0" borderId="18" xfId="55" applyFont="1" applyFill="1" applyBorder="1" applyAlignment="1">
      <alignment horizontal="center" vertical="center" wrapText="1"/>
    </xf>
    <xf numFmtId="0" fontId="3" fillId="0" borderId="18" xfId="48" applyFont="1" applyFill="1" applyBorder="1" applyAlignment="1">
      <alignment horizontal="center" vertical="center"/>
    </xf>
    <xf numFmtId="0" fontId="3" fillId="0" borderId="18" xfId="53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top" wrapText="1"/>
    </xf>
    <xf numFmtId="167" fontId="3" fillId="0" borderId="18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wrapText="1"/>
    </xf>
    <xf numFmtId="0" fontId="50" fillId="0" borderId="18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wrapText="1"/>
    </xf>
    <xf numFmtId="0" fontId="3" fillId="0" borderId="18" xfId="52" applyFont="1" applyFill="1" applyBorder="1" applyAlignment="1" applyProtection="1">
      <alignment horizontal="left" vertical="center" wrapText="1"/>
      <protection locked="0" hidden="1"/>
    </xf>
    <xf numFmtId="0" fontId="3" fillId="0" borderId="18" xfId="67" applyFont="1" applyFill="1" applyBorder="1" applyAlignment="1" applyProtection="1">
      <alignment horizontal="left" vertical="center" wrapText="1"/>
      <protection locked="0" hidden="1"/>
    </xf>
    <xf numFmtId="0" fontId="3" fillId="0" borderId="18" xfId="5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wrapText="1"/>
    </xf>
    <xf numFmtId="0" fontId="3" fillId="0" borderId="18" xfId="55" applyFont="1" applyFill="1" applyBorder="1" applyAlignment="1">
      <alignment vertical="center" wrapText="1"/>
    </xf>
    <xf numFmtId="0" fontId="3" fillId="0" borderId="18" xfId="52" applyFont="1" applyFill="1" applyBorder="1" applyAlignment="1" applyProtection="1">
      <alignment vertical="center" wrapText="1"/>
      <protection locked="0" hidden="1"/>
    </xf>
    <xf numFmtId="0" fontId="3" fillId="0" borderId="18" xfId="5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8" xfId="53" applyFont="1" applyFill="1" applyBorder="1" applyAlignment="1">
      <alignment horizontal="left" vertical="center" wrapText="1"/>
    </xf>
    <xf numFmtId="0" fontId="3" fillId="0" borderId="18" xfId="73" applyNumberFormat="1" applyFont="1" applyFill="1" applyBorder="1" applyAlignment="1">
      <alignment horizontal="left" vertical="center" wrapText="1"/>
    </xf>
    <xf numFmtId="0" fontId="3" fillId="0" borderId="18" xfId="73" applyNumberFormat="1" applyFont="1" applyFill="1" applyBorder="1" applyAlignment="1">
      <alignment vertical="center" wrapText="1"/>
    </xf>
    <xf numFmtId="0" fontId="3" fillId="0" borderId="18" xfId="53" applyNumberFormat="1" applyFont="1" applyFill="1" applyBorder="1" applyAlignment="1">
      <alignment horizontal="center" vertical="center" wrapText="1"/>
    </xf>
    <xf numFmtId="0" fontId="3" fillId="0" borderId="18" xfId="50" applyFont="1" applyFill="1" applyBorder="1" applyAlignment="1" applyProtection="1">
      <alignment horizontal="left" vertical="center" wrapText="1"/>
      <protection locked="0"/>
    </xf>
    <xf numFmtId="0" fontId="25" fillId="0" borderId="23" xfId="0" applyFont="1" applyFill="1" applyBorder="1" applyAlignment="1">
      <alignment vertical="center" wrapText="1"/>
    </xf>
    <xf numFmtId="0" fontId="23" fillId="0" borderId="23" xfId="52" applyFont="1" applyFill="1" applyBorder="1" applyAlignment="1">
      <alignment horizontal="center" vertical="center" wrapText="1"/>
    </xf>
    <xf numFmtId="164" fontId="23" fillId="0" borderId="23" xfId="48" applyNumberFormat="1" applyFont="1" applyFill="1" applyBorder="1" applyAlignment="1">
      <alignment horizontal="center" vertical="center" wrapText="1"/>
    </xf>
    <xf numFmtId="164" fontId="23" fillId="0" borderId="23" xfId="53" applyNumberFormat="1" applyFont="1" applyFill="1" applyBorder="1" applyAlignment="1">
      <alignment horizontal="center" vertical="center" wrapText="1"/>
    </xf>
    <xf numFmtId="0" fontId="23" fillId="0" borderId="23" xfId="52" applyFont="1" applyFill="1" applyBorder="1" applyAlignment="1" applyProtection="1">
      <alignment horizontal="center" vertical="center" wrapText="1"/>
      <protection locked="0" hidden="1"/>
    </xf>
    <xf numFmtId="0" fontId="2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72" applyFont="1" applyFill="1" applyBorder="1" applyAlignment="1">
      <alignment horizontal="center" vertical="center" wrapText="1"/>
    </xf>
    <xf numFmtId="0" fontId="3" fillId="0" borderId="23" xfId="72" applyFont="1" applyFill="1" applyBorder="1" applyAlignment="1">
      <alignment horizontal="center" vertical="center"/>
    </xf>
    <xf numFmtId="0" fontId="3" fillId="0" borderId="23" xfId="72" applyFont="1" applyFill="1" applyBorder="1" applyAlignment="1">
      <alignment wrapText="1"/>
    </xf>
    <xf numFmtId="0" fontId="3" fillId="0" borderId="23" xfId="60" applyFont="1" applyFill="1" applyBorder="1" applyAlignment="1">
      <alignment horizontal="center" vertical="center" wrapText="1"/>
    </xf>
    <xf numFmtId="0" fontId="3" fillId="0" borderId="23" xfId="53" applyFont="1" applyFill="1" applyBorder="1" applyAlignment="1">
      <alignment horizontal="center" vertical="center" wrapText="1"/>
    </xf>
    <xf numFmtId="0" fontId="3" fillId="0" borderId="23" xfId="48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left" vertical="center" wrapText="1"/>
    </xf>
    <xf numFmtId="167" fontId="3" fillId="0" borderId="23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wrapText="1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3" fillId="0" borderId="23" xfId="38" applyFont="1" applyFill="1" applyBorder="1" applyAlignment="1" applyProtection="1">
      <alignment horizontal="center" vertical="center" wrapText="1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3" fillId="0" borderId="23" xfId="0" applyFont="1" applyFill="1" applyBorder="1"/>
    <xf numFmtId="0" fontId="3" fillId="0" borderId="23" xfId="53" applyNumberFormat="1" applyFont="1" applyFill="1" applyBorder="1" applyAlignment="1">
      <alignment horizontal="center" vertical="center" wrapText="1"/>
    </xf>
    <xf numFmtId="49" fontId="3" fillId="0" borderId="10" xfId="51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3" fillId="0" borderId="10" xfId="36" applyFont="1" applyFill="1" applyBorder="1" applyAlignment="1">
      <alignment horizontal="center" vertical="center" wrapText="1"/>
    </xf>
    <xf numFmtId="164" fontId="33" fillId="0" borderId="17" xfId="59" applyNumberFormat="1" applyFont="1" applyFill="1" applyBorder="1"/>
    <xf numFmtId="164" fontId="33" fillId="0" borderId="17" xfId="0" applyNumberFormat="1" applyFont="1" applyFill="1" applyBorder="1" applyAlignment="1">
      <alignment horizontal="center" vertical="center" wrapText="1"/>
    </xf>
    <xf numFmtId="164" fontId="33" fillId="0" borderId="17" xfId="0" applyNumberFormat="1" applyFont="1" applyFill="1" applyBorder="1"/>
    <xf numFmtId="164" fontId="33" fillId="0" borderId="17" xfId="59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33" fillId="0" borderId="10" xfId="48" applyNumberFormat="1" applyFont="1" applyFill="1" applyBorder="1" applyAlignment="1">
      <alignment horizontal="center" vertical="center" wrapText="1"/>
    </xf>
    <xf numFmtId="0" fontId="33" fillId="0" borderId="17" xfId="48" applyFont="1" applyFill="1" applyBorder="1" applyAlignment="1">
      <alignment horizontal="center" vertical="center" wrapText="1"/>
    </xf>
    <xf numFmtId="164" fontId="33" fillId="0" borderId="17" xfId="48" applyNumberFormat="1" applyFont="1" applyFill="1" applyBorder="1" applyAlignment="1">
      <alignment vertical="center" wrapText="1"/>
    </xf>
    <xf numFmtId="164" fontId="33" fillId="0" borderId="17" xfId="47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165" fontId="28" fillId="0" borderId="17" xfId="0" applyNumberFormat="1" applyFont="1" applyFill="1" applyBorder="1" applyAlignment="1">
      <alignment horizontal="center" vertical="center" wrapText="1"/>
    </xf>
    <xf numFmtId="164" fontId="28" fillId="0" borderId="17" xfId="0" applyNumberFormat="1" applyFont="1" applyFill="1" applyBorder="1" applyAlignment="1">
      <alignment horizontal="center" vertical="center" wrapText="1"/>
    </xf>
    <xf numFmtId="0" fontId="33" fillId="0" borderId="17" xfId="48" applyFont="1" applyFill="1" applyBorder="1" applyAlignment="1">
      <alignment vertical="center" wrapText="1"/>
    </xf>
    <xf numFmtId="0" fontId="28" fillId="0" borderId="10" xfId="45" applyFont="1" applyFill="1" applyBorder="1" applyAlignment="1">
      <alignment horizontal="center" vertical="center" wrapText="1"/>
    </xf>
    <xf numFmtId="0" fontId="28" fillId="0" borderId="17" xfId="45" applyFont="1" applyFill="1" applyBorder="1" applyAlignment="1">
      <alignment horizontal="center" vertical="center" wrapText="1"/>
    </xf>
    <xf numFmtId="164" fontId="28" fillId="0" borderId="17" xfId="45" applyNumberFormat="1" applyFont="1" applyFill="1" applyBorder="1" applyAlignment="1">
      <alignment horizontal="center" vertical="center" wrapText="1"/>
    </xf>
    <xf numFmtId="0" fontId="28" fillId="0" borderId="17" xfId="60" applyFont="1" applyFill="1" applyBorder="1" applyAlignment="1">
      <alignment horizontal="center" vertical="center" wrapText="1"/>
    </xf>
    <xf numFmtId="164" fontId="28" fillId="0" borderId="17" xfId="59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7" xfId="50" applyFont="1" applyFill="1" applyBorder="1" applyAlignment="1">
      <alignment horizontal="center" vertical="center" wrapText="1"/>
    </xf>
    <xf numFmtId="164" fontId="33" fillId="0" borderId="17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0" fontId="33" fillId="0" borderId="17" xfId="52" applyFont="1" applyFill="1" applyBorder="1" applyAlignment="1">
      <alignment horizontal="center" vertical="center" wrapText="1"/>
    </xf>
    <xf numFmtId="164" fontId="33" fillId="0" borderId="17" xfId="50" applyNumberFormat="1" applyFont="1" applyFill="1" applyBorder="1" applyAlignment="1">
      <alignment horizontal="center" vertical="center" wrapText="1"/>
    </xf>
    <xf numFmtId="167" fontId="33" fillId="0" borderId="17" xfId="66" applyNumberFormat="1" applyFont="1" applyFill="1" applyBorder="1" applyAlignment="1">
      <alignment horizontal="center" vertical="center" wrapText="1"/>
    </xf>
    <xf numFmtId="164" fontId="33" fillId="0" borderId="17" xfId="66" applyNumberFormat="1" applyFont="1" applyFill="1" applyBorder="1" applyAlignment="1">
      <alignment horizontal="center" vertical="center" wrapText="1"/>
    </xf>
    <xf numFmtId="0" fontId="33" fillId="0" borderId="17" xfId="0" applyFont="1" applyFill="1" applyBorder="1"/>
    <xf numFmtId="49" fontId="33" fillId="0" borderId="10" xfId="47" applyNumberFormat="1" applyFont="1" applyFill="1" applyBorder="1" applyAlignment="1">
      <alignment horizontal="center" vertical="center" wrapText="1"/>
    </xf>
    <xf numFmtId="0" fontId="33" fillId="0" borderId="17" xfId="47" applyFont="1" applyFill="1" applyBorder="1" applyAlignment="1">
      <alignment horizontal="center" vertical="center" wrapText="1"/>
    </xf>
    <xf numFmtId="168" fontId="33" fillId="0" borderId="17" xfId="51" applyNumberFormat="1" applyFont="1" applyFill="1" applyBorder="1" applyAlignment="1">
      <alignment horizontal="center" vertical="center" wrapText="1"/>
    </xf>
    <xf numFmtId="164" fontId="33" fillId="0" borderId="17" xfId="51" applyNumberFormat="1" applyFont="1" applyFill="1" applyBorder="1" applyAlignment="1">
      <alignment horizontal="center" vertical="center" wrapText="1"/>
    </xf>
    <xf numFmtId="164" fontId="33" fillId="0" borderId="17" xfId="0" applyNumberFormat="1" applyFont="1" applyFill="1" applyBorder="1" applyAlignment="1">
      <alignment vertical="center"/>
    </xf>
    <xf numFmtId="49" fontId="33" fillId="0" borderId="10" xfId="53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33" fillId="0" borderId="17" xfId="51" applyFont="1" applyFill="1" applyBorder="1" applyAlignment="1">
      <alignment horizontal="center" vertical="center" wrapText="1"/>
    </xf>
    <xf numFmtId="169" fontId="28" fillId="0" borderId="17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wrapText="1"/>
    </xf>
    <xf numFmtId="0" fontId="33" fillId="0" borderId="17" xfId="0" applyFont="1" applyFill="1" applyBorder="1" applyAlignment="1">
      <alignment horizontal="center" wrapText="1"/>
    </xf>
    <xf numFmtId="164" fontId="33" fillId="0" borderId="17" xfId="59" applyNumberFormat="1" applyFont="1" applyFill="1" applyBorder="1" applyAlignment="1">
      <alignment horizontal="center" vertical="center"/>
    </xf>
    <xf numFmtId="49" fontId="33" fillId="0" borderId="10" xfId="51" applyNumberFormat="1" applyFont="1" applyFill="1" applyBorder="1" applyAlignment="1">
      <alignment horizontal="center" vertical="center"/>
    </xf>
    <xf numFmtId="167" fontId="33" fillId="0" borderId="17" xfId="0" applyNumberFormat="1" applyFont="1" applyFill="1" applyBorder="1" applyAlignment="1">
      <alignment horizontal="center" vertical="center" wrapText="1"/>
    </xf>
    <xf numFmtId="164" fontId="33" fillId="0" borderId="17" xfId="53" applyNumberFormat="1" applyFont="1" applyFill="1" applyBorder="1" applyAlignment="1">
      <alignment horizontal="center" vertical="center"/>
    </xf>
    <xf numFmtId="164" fontId="33" fillId="0" borderId="17" xfId="0" applyNumberFormat="1" applyFont="1" applyFill="1" applyBorder="1" applyAlignment="1">
      <alignment horizontal="center"/>
    </xf>
    <xf numFmtId="165" fontId="49" fillId="0" borderId="17" xfId="0" applyNumberFormat="1" applyFont="1" applyFill="1" applyBorder="1" applyAlignment="1">
      <alignment horizontal="center" vertical="center" wrapText="1"/>
    </xf>
    <xf numFmtId="164" fontId="49" fillId="0" borderId="17" xfId="0" applyNumberFormat="1" applyFont="1" applyFill="1" applyBorder="1" applyAlignment="1">
      <alignment horizontal="center" vertical="center" wrapText="1"/>
    </xf>
    <xf numFmtId="10" fontId="49" fillId="0" borderId="17" xfId="56" applyNumberFormat="1" applyFont="1" applyFill="1" applyBorder="1" applyAlignment="1">
      <alignment horizontal="center" vertical="center" wrapText="1"/>
    </xf>
    <xf numFmtId="164" fontId="33" fillId="0" borderId="23" xfId="0" applyNumberFormat="1" applyFont="1" applyFill="1" applyBorder="1" applyAlignment="1">
      <alignment horizontal="center" vertical="center" wrapText="1"/>
    </xf>
    <xf numFmtId="164" fontId="26" fillId="0" borderId="17" xfId="0" applyNumberFormat="1" applyFont="1" applyFill="1" applyBorder="1" applyAlignment="1">
      <alignment horizontal="center" vertical="center" wrapText="1"/>
    </xf>
    <xf numFmtId="10" fontId="26" fillId="0" borderId="17" xfId="56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48" applyFont="1" applyFill="1" applyBorder="1" applyAlignment="1">
      <alignment horizontal="left" vertical="top" wrapText="1"/>
    </xf>
    <xf numFmtId="0" fontId="3" fillId="0" borderId="17" xfId="46" applyFont="1" applyFill="1" applyBorder="1" applyAlignment="1" applyProtection="1">
      <alignment horizontal="left" vertical="center" wrapText="1"/>
      <protection locked="0" hidden="1"/>
    </xf>
    <xf numFmtId="0" fontId="3" fillId="0" borderId="17" xfId="49" applyFont="1" applyFill="1" applyBorder="1" applyAlignment="1" applyProtection="1">
      <alignment vertical="center" wrapText="1"/>
      <protection locked="0" hidden="1"/>
    </xf>
    <xf numFmtId="165" fontId="3" fillId="0" borderId="17" xfId="49" applyNumberFormat="1" applyFont="1" applyFill="1" applyBorder="1" applyAlignment="1" applyProtection="1">
      <alignment horizontal="center" vertical="center" wrapText="1"/>
      <protection locked="0" hidden="1"/>
    </xf>
    <xf numFmtId="165" fontId="3" fillId="0" borderId="17" xfId="36" applyNumberFormat="1" applyFont="1" applyFill="1" applyBorder="1" applyAlignment="1">
      <alignment horizontal="center" vertical="center" wrapText="1"/>
    </xf>
    <xf numFmtId="165" fontId="3" fillId="0" borderId="17" xfId="46" applyNumberFormat="1" applyFont="1" applyFill="1" applyBorder="1" applyAlignment="1" applyProtection="1">
      <alignment horizontal="center" vertical="center" wrapText="1"/>
      <protection locked="0" hidden="1"/>
    </xf>
    <xf numFmtId="164" fontId="33" fillId="0" borderId="23" xfId="48" applyNumberFormat="1" applyFont="1" applyFill="1" applyBorder="1"/>
    <xf numFmtId="0" fontId="29" fillId="0" borderId="23" xfId="48" applyFont="1" applyFill="1" applyBorder="1"/>
    <xf numFmtId="164" fontId="35" fillId="0" borderId="23" xfId="0" applyNumberFormat="1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164" fontId="28" fillId="0" borderId="23" xfId="0" applyNumberFormat="1" applyFont="1" applyFill="1" applyBorder="1" applyAlignment="1">
      <alignment horizontal="center" vertical="center" wrapText="1"/>
    </xf>
    <xf numFmtId="165" fontId="24" fillId="0" borderId="23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left" vertical="center" wrapText="1"/>
    </xf>
    <xf numFmtId="164" fontId="33" fillId="0" borderId="23" xfId="45" applyNumberFormat="1" applyFont="1" applyFill="1" applyBorder="1"/>
    <xf numFmtId="0" fontId="4" fillId="0" borderId="23" xfId="45" applyFont="1" applyFill="1" applyBorder="1"/>
    <xf numFmtId="0" fontId="29" fillId="0" borderId="23" xfId="45" applyFont="1" applyFill="1" applyBorder="1" applyAlignment="1">
      <alignment horizontal="center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56" applyNumberFormat="1" applyFont="1" applyFill="1" applyBorder="1" applyAlignment="1">
      <alignment horizontal="center" vertical="center" wrapText="1"/>
    </xf>
    <xf numFmtId="165" fontId="38" fillId="0" borderId="23" xfId="0" applyNumberFormat="1" applyFont="1" applyFill="1" applyBorder="1" applyAlignment="1">
      <alignment horizontal="left" vertical="center" wrapText="1"/>
    </xf>
    <xf numFmtId="0" fontId="29" fillId="0" borderId="23" xfId="48" applyFont="1" applyFill="1" applyBorder="1" applyAlignment="1">
      <alignment wrapText="1"/>
    </xf>
    <xf numFmtId="0" fontId="29" fillId="0" borderId="23" xfId="48" applyFont="1" applyFill="1" applyBorder="1" applyAlignment="1">
      <alignment horizontal="left" vertical="center" wrapText="1"/>
    </xf>
    <xf numFmtId="0" fontId="28" fillId="0" borderId="10" xfId="59" applyFont="1" applyFill="1" applyBorder="1" applyAlignment="1">
      <alignment horizontal="center" vertical="center" wrapText="1"/>
    </xf>
    <xf numFmtId="164" fontId="33" fillId="0" borderId="23" xfId="59" applyNumberFormat="1" applyFont="1" applyFill="1" applyBorder="1"/>
    <xf numFmtId="49" fontId="31" fillId="0" borderId="10" xfId="59" applyNumberFormat="1" applyFont="1" applyFill="1" applyBorder="1" applyAlignment="1">
      <alignment horizontal="center" vertical="center" wrapText="1"/>
    </xf>
    <xf numFmtId="0" fontId="29" fillId="0" borderId="23" xfId="59" applyFont="1" applyFill="1" applyBorder="1" applyAlignment="1">
      <alignment horizontal="center" vertical="center" wrapText="1"/>
    </xf>
    <xf numFmtId="49" fontId="24" fillId="0" borderId="10" xfId="59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3" xfId="62" applyNumberFormat="1" applyFont="1" applyFill="1" applyBorder="1" applyAlignment="1">
      <alignment horizontal="center" vertical="center" wrapText="1"/>
    </xf>
    <xf numFmtId="0" fontId="29" fillId="0" borderId="23" xfId="59" applyFont="1" applyFill="1" applyBorder="1" applyAlignment="1">
      <alignment horizontal="center" wrapText="1"/>
    </xf>
    <xf numFmtId="164" fontId="29" fillId="0" borderId="23" xfId="59" applyNumberFormat="1" applyFont="1" applyFill="1" applyBorder="1" applyAlignment="1">
      <alignment horizontal="center" vertical="center" wrapText="1"/>
    </xf>
    <xf numFmtId="0" fontId="29" fillId="0" borderId="23" xfId="36" applyFont="1" applyFill="1" applyBorder="1" applyAlignment="1">
      <alignment horizontal="center" vertical="center" wrapText="1"/>
    </xf>
    <xf numFmtId="164" fontId="33" fillId="0" borderId="23" xfId="0" applyNumberFormat="1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164" fontId="29" fillId="0" borderId="23" xfId="36" applyNumberFormat="1" applyFont="1" applyFill="1" applyBorder="1" applyAlignment="1">
      <alignment horizontal="left" vertical="center" wrapText="1"/>
    </xf>
    <xf numFmtId="170" fontId="26" fillId="0" borderId="17" xfId="0" applyNumberFormat="1" applyFont="1" applyFill="1" applyBorder="1" applyAlignment="1">
      <alignment horizontal="center" vertical="center" wrapText="1"/>
    </xf>
    <xf numFmtId="0" fontId="29" fillId="0" borderId="23" xfId="40" applyFont="1" applyFill="1" applyBorder="1" applyAlignment="1">
      <alignment horizontal="center" vertical="center" wrapText="1"/>
    </xf>
    <xf numFmtId="0" fontId="29" fillId="0" borderId="23" xfId="40" applyFont="1" applyFill="1" applyBorder="1" applyAlignment="1">
      <alignment horizontal="left" vertical="center" wrapText="1"/>
    </xf>
    <xf numFmtId="164" fontId="33" fillId="0" borderId="23" xfId="0" applyNumberFormat="1" applyFont="1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 wrapText="1"/>
    </xf>
    <xf numFmtId="164" fontId="24" fillId="0" borderId="23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64" fontId="23" fillId="0" borderId="23" xfId="0" applyNumberFormat="1" applyFont="1" applyFill="1" applyBorder="1" applyAlignment="1">
      <alignment horizontal="left" vertical="center" wrapText="1"/>
    </xf>
    <xf numFmtId="164" fontId="33" fillId="0" borderId="23" xfId="0" applyNumberFormat="1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164" fontId="33" fillId="0" borderId="23" xfId="0" applyNumberFormat="1" applyFont="1" applyFill="1" applyBorder="1"/>
    <xf numFmtId="164" fontId="3" fillId="0" borderId="23" xfId="59" applyNumberFormat="1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29" fillId="0" borderId="23" xfId="0" applyFont="1" applyFill="1" applyBorder="1" applyAlignment="1">
      <alignment wrapText="1"/>
    </xf>
    <xf numFmtId="0" fontId="3" fillId="0" borderId="23" xfId="48" applyFont="1" applyFill="1" applyBorder="1" applyAlignment="1">
      <alignment vertical="center" wrapText="1"/>
    </xf>
    <xf numFmtId="0" fontId="3" fillId="0" borderId="23" xfId="0" applyFont="1" applyFill="1" applyBorder="1" applyAlignment="1">
      <alignment wrapText="1"/>
    </xf>
    <xf numFmtId="0" fontId="0" fillId="0" borderId="23" xfId="0" applyFill="1" applyBorder="1" applyAlignment="1">
      <alignment horizontal="left" vertical="center" wrapText="1"/>
    </xf>
    <xf numFmtId="0" fontId="0" fillId="0" borderId="23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4" fillId="0" borderId="23" xfId="0" applyFont="1" applyFill="1" applyBorder="1"/>
    <xf numFmtId="0" fontId="0" fillId="0" borderId="23" xfId="0" applyFont="1" applyFill="1" applyBorder="1" applyAlignment="1">
      <alignment vertical="top" wrapText="1"/>
    </xf>
    <xf numFmtId="0" fontId="23" fillId="0" borderId="23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left" vertical="center" wrapText="1"/>
    </xf>
    <xf numFmtId="164" fontId="38" fillId="0" borderId="23" xfId="0" applyNumberFormat="1" applyFont="1" applyFill="1" applyBorder="1" applyAlignment="1">
      <alignment horizontal="center" vertical="center" wrapText="1"/>
    </xf>
    <xf numFmtId="164" fontId="33" fillId="0" borderId="23" xfId="0" applyNumberFormat="1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49" fontId="3" fillId="0" borderId="10" xfId="55" applyNumberFormat="1" applyFont="1" applyFill="1" applyBorder="1" applyAlignment="1">
      <alignment horizontal="center" wrapText="1"/>
    </xf>
    <xf numFmtId="0" fontId="43" fillId="0" borderId="23" xfId="0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horizontal="left" vertical="center" wrapText="1"/>
    </xf>
    <xf numFmtId="164" fontId="33" fillId="0" borderId="23" xfId="0" applyNumberFormat="1" applyFont="1" applyFill="1" applyBorder="1" applyAlignment="1">
      <alignment vertical="center" wrapText="1"/>
    </xf>
    <xf numFmtId="0" fontId="0" fillId="0" borderId="23" xfId="0" applyFill="1" applyBorder="1" applyAlignment="1">
      <alignment horizontal="justify" vertical="top" wrapText="1"/>
    </xf>
    <xf numFmtId="0" fontId="29" fillId="0" borderId="23" xfId="51" applyFont="1" applyFill="1" applyBorder="1" applyAlignment="1">
      <alignment horizontal="left" vertical="center" wrapText="1"/>
    </xf>
    <xf numFmtId="49" fontId="29" fillId="0" borderId="23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164" fontId="41" fillId="0" borderId="23" xfId="0" applyNumberFormat="1" applyFont="1" applyFill="1" applyBorder="1" applyAlignment="1">
      <alignment horizontal="center" vertical="center" wrapText="1"/>
    </xf>
    <xf numFmtId="0" fontId="45" fillId="0" borderId="23" xfId="36" applyFont="1" applyFill="1" applyBorder="1" applyAlignment="1">
      <alignment horizontal="left" vertical="top" wrapText="1"/>
    </xf>
    <xf numFmtId="164" fontId="33" fillId="0" borderId="23" xfId="36" applyNumberFormat="1" applyFont="1" applyFill="1" applyBorder="1" applyAlignment="1">
      <alignment horizontal="left" vertical="top" wrapText="1"/>
    </xf>
    <xf numFmtId="165" fontId="3" fillId="0" borderId="17" xfId="48" applyNumberFormat="1" applyFont="1" applyFill="1" applyBorder="1" applyAlignment="1">
      <alignment horizontal="center" vertical="center"/>
    </xf>
    <xf numFmtId="49" fontId="28" fillId="0" borderId="10" xfId="59" applyNumberFormat="1" applyFont="1" applyFill="1" applyBorder="1" applyAlignment="1">
      <alignment horizontal="center" vertical="center" wrapText="1"/>
    </xf>
    <xf numFmtId="164" fontId="33" fillId="0" borderId="23" xfId="59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9" fillId="0" borderId="23" xfId="48" applyFont="1" applyFill="1" applyBorder="1" applyAlignment="1">
      <alignment vertical="top" wrapText="1"/>
    </xf>
    <xf numFmtId="164" fontId="26" fillId="0" borderId="12" xfId="0" applyNumberFormat="1" applyFont="1" applyFill="1" applyBorder="1" applyAlignment="1">
      <alignment horizontal="center" vertical="center" wrapText="1"/>
    </xf>
    <xf numFmtId="10" fontId="26" fillId="0" borderId="12" xfId="56" applyNumberFormat="1" applyFont="1" applyFill="1" applyBorder="1" applyAlignment="1">
      <alignment horizontal="center" vertical="center" wrapText="1"/>
    </xf>
    <xf numFmtId="164" fontId="51" fillId="0" borderId="17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0" fontId="3" fillId="0" borderId="10" xfId="6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3" fillId="0" borderId="10" xfId="47" applyNumberFormat="1" applyFont="1" applyFill="1" applyBorder="1" applyAlignment="1">
      <alignment horizontal="center" vertical="center" wrapText="1"/>
    </xf>
    <xf numFmtId="0" fontId="3" fillId="0" borderId="18" xfId="47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0" borderId="18" xfId="50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170" applyFont="1" applyFill="1" applyBorder="1" applyAlignment="1">
      <alignment wrapText="1"/>
    </xf>
    <xf numFmtId="0" fontId="43" fillId="0" borderId="0" xfId="45" applyFont="1" applyAlignment="1">
      <alignment horizontal="center" vertical="center" wrapText="1"/>
    </xf>
    <xf numFmtId="0" fontId="43" fillId="0" borderId="0" xfId="45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9" fillId="0" borderId="0" xfId="82" applyFont="1" applyFill="1" applyAlignment="1">
      <alignment horizontal="right" vertical="center" wrapText="1"/>
    </xf>
    <xf numFmtId="0" fontId="40" fillId="0" borderId="0" xfId="37" applyFont="1" applyAlignment="1">
      <alignment horizontal="center" vertical="center" wrapText="1"/>
    </xf>
    <xf numFmtId="0" fontId="40" fillId="0" borderId="0" xfId="37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36" applyFont="1" applyFill="1" applyBorder="1" applyAlignment="1">
      <alignment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164" fontId="33" fillId="0" borderId="17" xfId="52" applyNumberFormat="1" applyFont="1" applyFill="1" applyBorder="1" applyAlignment="1">
      <alignment horizontal="center" vertical="center" wrapText="1"/>
    </xf>
    <xf numFmtId="164" fontId="29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23" xfId="0" applyFill="1" applyBorder="1"/>
    <xf numFmtId="0" fontId="33" fillId="0" borderId="23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0" fontId="3" fillId="0" borderId="23" xfId="48" applyFont="1" applyFill="1" applyBorder="1" applyAlignment="1">
      <alignment horizontal="center" vertical="center" wrapText="1"/>
    </xf>
    <xf numFmtId="49" fontId="33" fillId="0" borderId="10" xfId="55" applyNumberFormat="1" applyFont="1" applyFill="1" applyBorder="1" applyAlignment="1">
      <alignment horizontal="center" vertical="center"/>
    </xf>
    <xf numFmtId="164" fontId="39" fillId="0" borderId="23" xfId="0" applyNumberFormat="1" applyFont="1" applyFill="1" applyBorder="1" applyAlignment="1">
      <alignment wrapText="1"/>
    </xf>
    <xf numFmtId="164" fontId="51" fillId="0" borderId="12" xfId="0" applyNumberFormat="1" applyFont="1" applyFill="1" applyBorder="1" applyAlignment="1">
      <alignment horizontal="center" vertical="center" wrapText="1"/>
    </xf>
  </cellXfs>
  <cellStyles count="229">
    <cellStyle name="’К‰Э [0.00]" xfId="60"/>
    <cellStyle name="20% - Акцент1" xfId="1" builtinId="30" customBuiltin="1"/>
    <cellStyle name="20% - Акцент1 2" xfId="85"/>
    <cellStyle name="20% - Акцент2" xfId="2" builtinId="34" customBuiltin="1"/>
    <cellStyle name="20% - Акцент2 2" xfId="86"/>
    <cellStyle name="20% - Акцент3" xfId="3" builtinId="38" customBuiltin="1"/>
    <cellStyle name="20% - Акцент3 2" xfId="87"/>
    <cellStyle name="20% - Акцент4" xfId="4" builtinId="42" customBuiltin="1"/>
    <cellStyle name="20% - Акцент4 2" xfId="88"/>
    <cellStyle name="20% - Акцент5" xfId="5" builtinId="46" customBuiltin="1"/>
    <cellStyle name="20% - Акцент5 2" xfId="89"/>
    <cellStyle name="20% - Акцент6" xfId="6" builtinId="50" customBuiltin="1"/>
    <cellStyle name="20% - Акцент6 2" xfId="90"/>
    <cellStyle name="40% - Акцент1" xfId="7" builtinId="31" customBuiltin="1"/>
    <cellStyle name="40% - Акцент1 2" xfId="91"/>
    <cellStyle name="40% - Акцент2" xfId="8" builtinId="35" customBuiltin="1"/>
    <cellStyle name="40% - Акцент2 2" xfId="92"/>
    <cellStyle name="40% - Акцент3" xfId="9" builtinId="39" customBuiltin="1"/>
    <cellStyle name="40% - Акцент3 2" xfId="93"/>
    <cellStyle name="40% - Акцент4" xfId="10" builtinId="43" customBuiltin="1"/>
    <cellStyle name="40% - Акцент4 2" xfId="94"/>
    <cellStyle name="40% - Акцент5" xfId="11" builtinId="47" customBuiltin="1"/>
    <cellStyle name="40% - Акцент5 2" xfId="95"/>
    <cellStyle name="40% - Акцент6" xfId="12" builtinId="51" customBuiltin="1"/>
    <cellStyle name="40% - Акцент6 2" xfId="96"/>
    <cellStyle name="60% - Акцент1" xfId="13" builtinId="32" customBuiltin="1"/>
    <cellStyle name="60% - Акцент1 2" xfId="97"/>
    <cellStyle name="60% - Акцент2" xfId="14" builtinId="36" customBuiltin="1"/>
    <cellStyle name="60% - Акцент2 2" xfId="98"/>
    <cellStyle name="60% - Акцент3" xfId="15" builtinId="40" customBuiltin="1"/>
    <cellStyle name="60% - Акцент3 2" xfId="99"/>
    <cellStyle name="60% - Акцент4" xfId="16" builtinId="44" customBuiltin="1"/>
    <cellStyle name="60% - Акцент4 2" xfId="100"/>
    <cellStyle name="60% - Акцент5" xfId="17" builtinId="48" customBuiltin="1"/>
    <cellStyle name="60% - Акцент5 2" xfId="101"/>
    <cellStyle name="60% - Акцент6" xfId="18" builtinId="52" customBuiltin="1"/>
    <cellStyle name="60% - Акцент6 2" xfId="102"/>
    <cellStyle name="Excel Built-in Excel Built-in Excel Built-in Excel Built-in Excel Built-in " xfId="103"/>
    <cellStyle name="Excel Built-in Excel Built-in Excel Built-in Excel Built-in Excel Built-in Excel Built-in Excel Built-in Excel Built-in Excel Built-in Excel Built-in Excel Built-in Excel Built-in Excel Built-in Обычный_ИПР 2013" xfId="104"/>
    <cellStyle name="Excel Built-in Excel Built-in Excel Built-in Excel Built-in Excel Built-in Excel Built-in Excel Built-in Excel Built-in Excel Built-in Excel Built-in Обычный_ИПР 2013" xfId="105"/>
    <cellStyle name="Excel Built-in Excel Built-in Excel Built-in Excel Built-in Excel Built-in Excel Built-in Excel Built-in Excel Built-in Excel Built-in Обычный_ИПР 2013" xfId="106"/>
    <cellStyle name="Excel Built-in Excel Built-in Excel Built-in Excel Built-in Excel Built-in Excel Built-in Excel Built-in TableStyleLight1" xfId="107"/>
    <cellStyle name="Excel Built-in Excel Built-in Excel Built-in Excel Built-in Excel Built-in TableStyleLight1" xfId="108"/>
    <cellStyle name="Excel Built-in Excel Built-in Excel Built-in Excel Built-in Обычный_ИПР 2013" xfId="109"/>
    <cellStyle name="Excel Built-in Excel Built-in Excel Built-in TableStyleLight1" xfId="110"/>
    <cellStyle name="Excel Built-in Excel Built-in Excel Built-in Обычный 2" xfId="111"/>
    <cellStyle name="Excel Built-in Excel Built-in Excel Built-in Обычный 4" xfId="112"/>
    <cellStyle name="Excel Built-in Excel Built-in Excel Built-in Обычный_ИПР 2013" xfId="113"/>
    <cellStyle name="Excel Built-in Excel Built-in TableStyleLight1" xfId="114"/>
    <cellStyle name="Excel Built-in Excel Built-in Обычный 2" xfId="115"/>
    <cellStyle name="Excel Built-in Excel Built-in Обычный_ИПР 2013" xfId="116"/>
    <cellStyle name="Excel Built-in TableStyleLight1" xfId="117"/>
    <cellStyle name="Excel Built-in TableStyleLight1 2" xfId="118"/>
    <cellStyle name="Excel Built-in TableStyleLight1 3" xfId="119"/>
    <cellStyle name="Excel Built-in Обычный 14" xfId="120"/>
    <cellStyle name="Excel Built-in Обычный 2" xfId="121"/>
    <cellStyle name="Excel Built-in Обычный_ИПР 2013" xfId="122"/>
    <cellStyle name="TableStyleLight1" xfId="63"/>
    <cellStyle name="TableStyleLight1 2" xfId="123"/>
    <cellStyle name="TableStyleLight1 2 2" xfId="124"/>
    <cellStyle name="TableStyleLight1 2 3" xfId="125"/>
    <cellStyle name="TableStyleLight1 2 4" xfId="126"/>
    <cellStyle name="TableStyleLight1 3" xfId="127"/>
    <cellStyle name="TableStyleLight1 3 2" xfId="128"/>
    <cellStyle name="TableStyleLight1 4" xfId="129"/>
    <cellStyle name="TableStyleLight1_ИПР-14 1 кв." xfId="130"/>
    <cellStyle name="Акцент1" xfId="19" builtinId="29" customBuiltin="1"/>
    <cellStyle name="Акцент1 2" xfId="131"/>
    <cellStyle name="Акцент2" xfId="20" builtinId="33" customBuiltin="1"/>
    <cellStyle name="Акцент2 2" xfId="132"/>
    <cellStyle name="Акцент3" xfId="21" builtinId="37" customBuiltin="1"/>
    <cellStyle name="Акцент3 2" xfId="133"/>
    <cellStyle name="Акцент4" xfId="22" builtinId="41" customBuiltin="1"/>
    <cellStyle name="Акцент4 2" xfId="134"/>
    <cellStyle name="Акцент5" xfId="23" builtinId="45" customBuiltin="1"/>
    <cellStyle name="Акцент5 2" xfId="135"/>
    <cellStyle name="Акцент6" xfId="24" builtinId="49" customBuiltin="1"/>
    <cellStyle name="Акцент6 2" xfId="136"/>
    <cellStyle name="Ввод " xfId="25" builtinId="20" customBuiltin="1"/>
    <cellStyle name="Ввод  2" xfId="137"/>
    <cellStyle name="Вывод" xfId="26" builtinId="21" customBuiltin="1"/>
    <cellStyle name="Вывод 2" xfId="138"/>
    <cellStyle name="Вычисление" xfId="27" builtinId="22" customBuiltin="1"/>
    <cellStyle name="Вычисление 2" xfId="139"/>
    <cellStyle name="Денежный 2" xfId="140"/>
    <cellStyle name="Денежный 3" xfId="141"/>
    <cellStyle name="Денежный 3 2" xfId="142"/>
    <cellStyle name="Заголовок 1" xfId="28" builtinId="16" customBuiltin="1"/>
    <cellStyle name="Заголовок 1 2" xfId="143"/>
    <cellStyle name="Заголовок 2" xfId="29" builtinId="17" customBuiltin="1"/>
    <cellStyle name="Заголовок 2 2" xfId="144"/>
    <cellStyle name="Заголовок 3" xfId="30" builtinId="18" customBuiltin="1"/>
    <cellStyle name="Заголовок 3 2" xfId="145"/>
    <cellStyle name="Заголовок 4" xfId="31" builtinId="19" customBuiltin="1"/>
    <cellStyle name="Заголовок 4 2" xfId="146"/>
    <cellStyle name="Заголовок 4 3" xfId="75"/>
    <cellStyle name="Итог" xfId="32" builtinId="25" customBuiltin="1"/>
    <cellStyle name="Итог 2" xfId="147"/>
    <cellStyle name="Контрольная ячейка" xfId="33" builtinId="23" customBuiltin="1"/>
    <cellStyle name="Контрольная ячейка 2" xfId="148"/>
    <cellStyle name="Название" xfId="34" builtinId="15" customBuiltin="1"/>
    <cellStyle name="Название 2" xfId="149"/>
    <cellStyle name="Нейтральный" xfId="35" builtinId="28" customBuiltin="1"/>
    <cellStyle name="Нейтральный 2" xfId="150"/>
    <cellStyle name="Обычный" xfId="0" builtinId="0"/>
    <cellStyle name="Обычный 10" xfId="45"/>
    <cellStyle name="Обычный 10 2" xfId="48"/>
    <cellStyle name="Обычный 10 2 2" xfId="53"/>
    <cellStyle name="Обычный 11" xfId="69"/>
    <cellStyle name="Обычный 11 2" xfId="151"/>
    <cellStyle name="Обычный 11 2 2" xfId="152"/>
    <cellStyle name="Обычный 11 2 2 2" xfId="153"/>
    <cellStyle name="Обычный 11 3" xfId="154"/>
    <cellStyle name="Обычный 11 3 2" xfId="82"/>
    <cellStyle name="Обычный 11 4" xfId="155"/>
    <cellStyle name="Обычный 11_Xl0000041" xfId="156"/>
    <cellStyle name="Обычный 12" xfId="157"/>
    <cellStyle name="Обычный 13" xfId="158"/>
    <cellStyle name="Обычный 13 2" xfId="159"/>
    <cellStyle name="Обычный 13 3" xfId="160"/>
    <cellStyle name="Обычный 14" xfId="161"/>
    <cellStyle name="Обычный 14 2" xfId="162"/>
    <cellStyle name="Обычный 14 3" xfId="163"/>
    <cellStyle name="Обычный 15" xfId="74"/>
    <cellStyle name="Обычный 15 2" xfId="164"/>
    <cellStyle name="Обычный 16" xfId="165"/>
    <cellStyle name="Обычный 17" xfId="76"/>
    <cellStyle name="Обычный 17 3" xfId="55"/>
    <cellStyle name="Обычный 18" xfId="166"/>
    <cellStyle name="Обычный 18 2" xfId="73"/>
    <cellStyle name="Обычный 19" xfId="64"/>
    <cellStyle name="Обычный 19 2" xfId="167"/>
    <cellStyle name="Обычный 2" xfId="36"/>
    <cellStyle name="Обычный 2 2" xfId="68"/>
    <cellStyle name="Обычный 2 2 2" xfId="168"/>
    <cellStyle name="Обычный 2 3" xfId="169"/>
    <cellStyle name="Обычный 2 4" xfId="170"/>
    <cellStyle name="Обычный 2 4 2" xfId="51"/>
    <cellStyle name="Обычный 2 5 2 3" xfId="54"/>
    <cellStyle name="Обычный 2_реестр счет-фактур  2011г" xfId="171"/>
    <cellStyle name="Обычный 20" xfId="65"/>
    <cellStyle name="Обычный 20 2" xfId="172"/>
    <cellStyle name="Обычный 21" xfId="173"/>
    <cellStyle name="Обычный 21 2" xfId="174"/>
    <cellStyle name="Обычный 22" xfId="175"/>
    <cellStyle name="Обычный 22 2" xfId="176"/>
    <cellStyle name="Обычный 23" xfId="177"/>
    <cellStyle name="Обычный 24" xfId="81"/>
    <cellStyle name="Обычный 24 2" xfId="178"/>
    <cellStyle name="Обычный 25" xfId="84"/>
    <cellStyle name="Обычный 26" xfId="179"/>
    <cellStyle name="Обычный 26 2" xfId="78"/>
    <cellStyle name="Обычный 26 2 2" xfId="180"/>
    <cellStyle name="Обычный 26 2 2 2" xfId="181"/>
    <cellStyle name="Обычный 26 3" xfId="182"/>
    <cellStyle name="Обычный 27" xfId="183"/>
    <cellStyle name="Обычный 28" xfId="184"/>
    <cellStyle name="Обычный 29" xfId="185"/>
    <cellStyle name="Обычный 3" xfId="37"/>
    <cellStyle name="Обычный 3 2" xfId="186"/>
    <cellStyle name="Обычный 3 2 3" xfId="187"/>
    <cellStyle name="Обычный 3 3" xfId="188"/>
    <cellStyle name="Обычный 3 3 2" xfId="189"/>
    <cellStyle name="Обычный 3_форма 7.1. ИПР-13" xfId="61"/>
    <cellStyle name="Обычный 30" xfId="190"/>
    <cellStyle name="Обычный 31" xfId="191"/>
    <cellStyle name="Обычный 31 2" xfId="192"/>
    <cellStyle name="Обычный 32" xfId="193"/>
    <cellStyle name="Обычный 33" xfId="194"/>
    <cellStyle name="Обычный 34" xfId="79"/>
    <cellStyle name="Обычный 35" xfId="195"/>
    <cellStyle name="Обычный 4" xfId="80"/>
    <cellStyle name="Обычный 4 3" xfId="196"/>
    <cellStyle name="Обычный 4_реестр ИПР нов" xfId="197"/>
    <cellStyle name="Обычный 5" xfId="58"/>
    <cellStyle name="Обычный 5 2" xfId="198"/>
    <cellStyle name="Обычный 5 2 2" xfId="199"/>
    <cellStyle name="Обычный 5 3" xfId="200"/>
    <cellStyle name="Обычный 50" xfId="201"/>
    <cellStyle name="Обычный 56" xfId="202"/>
    <cellStyle name="Обычный 6" xfId="66"/>
    <cellStyle name="Обычный 6 2" xfId="203"/>
    <cellStyle name="Обычный 6 3" xfId="204"/>
    <cellStyle name="Обычный 7" xfId="83"/>
    <cellStyle name="Обычный 7 2" xfId="205"/>
    <cellStyle name="Обычный 8" xfId="206"/>
    <cellStyle name="Обычный 8 2" xfId="207"/>
    <cellStyle name="Обычный 8_Xl0000041" xfId="208"/>
    <cellStyle name="Обычный 9" xfId="209"/>
    <cellStyle name="Обычный 9 2" xfId="210"/>
    <cellStyle name="Обычный_ ГО" xfId="70"/>
    <cellStyle name="Обычный_ВСЕ Форматы по компаниям" xfId="47"/>
    <cellStyle name="Обычный_ГО" xfId="71"/>
    <cellStyle name="Обычный_Инвестиции Сети Сбыты ЭСО" xfId="38"/>
    <cellStyle name="Обычный_ИПР 2012 04.04.12 2" xfId="49"/>
    <cellStyle name="Обычный_ИПР 2012 04.04.12 2 2" xfId="67"/>
    <cellStyle name="Обычный_ИПР 2013 2" xfId="46"/>
    <cellStyle name="Обычный_ИПР 2013 2 2" xfId="52"/>
    <cellStyle name="Обычный_Калтан ИПР" xfId="72"/>
    <cellStyle name="Обычный_Форма 1.4." xfId="50"/>
    <cellStyle name="Обычный_форма 7.1. ИПР-13" xfId="59"/>
    <cellStyle name="Обычный_Формы и отчет Киселевск 12мес" xfId="62"/>
    <cellStyle name="Плохой" xfId="39" builtinId="27" customBuiltin="1"/>
    <cellStyle name="Плохой 2" xfId="211"/>
    <cellStyle name="Пояснение" xfId="40" builtinId="53" customBuiltin="1"/>
    <cellStyle name="Пояснение 2" xfId="212"/>
    <cellStyle name="Примечание" xfId="41" builtinId="10" customBuiltin="1"/>
    <cellStyle name="Примечание 2" xfId="213"/>
    <cellStyle name="Процентный" xfId="56" builtinId="5"/>
    <cellStyle name="Процентный 2" xfId="214"/>
    <cellStyle name="Процентный 3" xfId="215"/>
    <cellStyle name="Процентный 4" xfId="216"/>
    <cellStyle name="Процентный 4 2" xfId="217"/>
    <cellStyle name="Процентный 5" xfId="218"/>
    <cellStyle name="Связанная ячейка" xfId="42" builtinId="24" customBuiltin="1"/>
    <cellStyle name="Связанная ячейка 2" xfId="219"/>
    <cellStyle name="Текст предупреждения" xfId="43" builtinId="11" customBuiltin="1"/>
    <cellStyle name="Текст предупреждения 2" xfId="220"/>
    <cellStyle name="Финансовый" xfId="57" builtinId="3"/>
    <cellStyle name="Финансовый 2" xfId="221"/>
    <cellStyle name="Финансовый 2 2" xfId="222"/>
    <cellStyle name="Финансовый 3" xfId="223"/>
    <cellStyle name="Финансовый 3 2" xfId="224"/>
    <cellStyle name="Финансовый 3 3" xfId="225"/>
    <cellStyle name="Финансовый 4" xfId="226"/>
    <cellStyle name="Финансовый 5" xfId="227"/>
    <cellStyle name="Хороший" xfId="44" builtinId="26" customBuiltin="1"/>
    <cellStyle name="Хороший 2" xfId="228"/>
    <cellStyle name="䁺_x0001__ф.7.2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8"/>
  <sheetViews>
    <sheetView showZeros="0" tabSelected="1" view="pageBreakPreview" zoomScale="60" zoomScaleNormal="60" workbookViewId="0">
      <selection activeCell="G12" sqref="G12"/>
    </sheetView>
  </sheetViews>
  <sheetFormatPr defaultColWidth="9" defaultRowHeight="15.6"/>
  <cols>
    <col min="1" max="1" width="8.59765625" style="2" customWidth="1"/>
    <col min="2" max="2" width="35.59765625" style="2" customWidth="1"/>
    <col min="3" max="3" width="13.3984375" style="2" customWidth="1"/>
    <col min="4" max="4" width="21.69921875" style="2" customWidth="1"/>
    <col min="5" max="5" width="18.59765625" style="2" customWidth="1"/>
    <col min="6" max="6" width="19.296875" style="5" customWidth="1"/>
    <col min="7" max="7" width="19.8984375" style="5" customWidth="1"/>
    <col min="8" max="8" width="16.69921875" style="2" customWidth="1"/>
    <col min="9" max="9" width="16.5" style="2" customWidth="1"/>
    <col min="10" max="10" width="13.09765625" style="2" customWidth="1"/>
    <col min="11" max="11" width="17" style="2" customWidth="1"/>
    <col min="12" max="12" width="18" style="2" customWidth="1"/>
    <col min="13" max="13" width="23.5" style="2" customWidth="1"/>
    <col min="14" max="16384" width="9" style="2"/>
  </cols>
  <sheetData>
    <row r="1" spans="1:15" s="100" customFormat="1" ht="22.8">
      <c r="A1" s="96"/>
      <c r="B1" s="96"/>
      <c r="C1" s="96"/>
      <c r="D1" s="96"/>
      <c r="E1" s="96"/>
      <c r="F1" s="97"/>
      <c r="G1" s="97"/>
      <c r="H1" s="96"/>
      <c r="I1" s="96"/>
      <c r="J1" s="96"/>
      <c r="K1" s="96"/>
      <c r="L1" s="98"/>
      <c r="M1" s="99" t="s">
        <v>1570</v>
      </c>
    </row>
    <row r="2" spans="1:15" s="100" customFormat="1" ht="22.8">
      <c r="A2" s="96"/>
      <c r="B2" s="96"/>
      <c r="C2" s="96"/>
      <c r="D2" s="96"/>
      <c r="E2" s="96"/>
      <c r="F2" s="97"/>
      <c r="G2" s="97"/>
      <c r="H2" s="96"/>
      <c r="I2" s="96"/>
      <c r="J2" s="96"/>
      <c r="K2" s="96"/>
      <c r="L2" s="98"/>
      <c r="M2" s="99" t="s">
        <v>15</v>
      </c>
    </row>
    <row r="3" spans="1:15" s="100" customFormat="1" ht="22.8">
      <c r="A3" s="96"/>
      <c r="B3" s="96"/>
      <c r="C3" s="96"/>
      <c r="D3" s="96"/>
      <c r="E3" s="96"/>
      <c r="F3" s="97"/>
      <c r="G3" s="97"/>
      <c r="H3" s="96"/>
      <c r="I3" s="96"/>
      <c r="J3" s="96"/>
      <c r="K3" s="96"/>
      <c r="L3" s="98"/>
      <c r="M3" s="99" t="s">
        <v>1571</v>
      </c>
    </row>
    <row r="4" spans="1:15" s="100" customFormat="1">
      <c r="A4" s="96"/>
      <c r="B4" s="96"/>
      <c r="C4" s="96"/>
      <c r="D4" s="96"/>
      <c r="E4" s="96"/>
      <c r="F4" s="97"/>
      <c r="G4" s="97"/>
      <c r="H4" s="96"/>
      <c r="I4" s="96"/>
      <c r="J4" s="96"/>
      <c r="K4" s="96"/>
      <c r="L4" s="96"/>
      <c r="M4" s="101"/>
    </row>
    <row r="5" spans="1:15" s="100" customFormat="1" ht="71.400000000000006" customHeight="1">
      <c r="A5" s="459" t="s">
        <v>1643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</row>
    <row r="6" spans="1:15" ht="16.2" thickBot="1">
      <c r="A6" s="6"/>
      <c r="M6" s="4"/>
    </row>
    <row r="7" spans="1:15" ht="88.8" customHeight="1">
      <c r="A7" s="461" t="s">
        <v>1</v>
      </c>
      <c r="B7" s="463" t="s">
        <v>6</v>
      </c>
      <c r="C7" s="463" t="s">
        <v>1576</v>
      </c>
      <c r="D7" s="463" t="s">
        <v>126</v>
      </c>
      <c r="E7" s="463"/>
      <c r="F7" s="463" t="s">
        <v>1572</v>
      </c>
      <c r="G7" s="463" t="s">
        <v>1573</v>
      </c>
      <c r="H7" s="463" t="s">
        <v>1574</v>
      </c>
      <c r="I7" s="463" t="s">
        <v>1575</v>
      </c>
      <c r="J7" s="463"/>
      <c r="K7" s="463"/>
      <c r="L7" s="463"/>
      <c r="M7" s="479" t="s">
        <v>2</v>
      </c>
    </row>
    <row r="8" spans="1:15" ht="52.2" customHeight="1">
      <c r="A8" s="462"/>
      <c r="B8" s="473"/>
      <c r="C8" s="473"/>
      <c r="D8" s="473" t="s">
        <v>3</v>
      </c>
      <c r="E8" s="473"/>
      <c r="F8" s="473"/>
      <c r="G8" s="473"/>
      <c r="H8" s="473"/>
      <c r="I8" s="473" t="s">
        <v>38</v>
      </c>
      <c r="J8" s="473" t="s">
        <v>12</v>
      </c>
      <c r="K8" s="473" t="s">
        <v>11</v>
      </c>
      <c r="L8" s="473"/>
      <c r="M8" s="480"/>
    </row>
    <row r="9" spans="1:15" ht="92.4" customHeight="1">
      <c r="A9" s="462"/>
      <c r="B9" s="473"/>
      <c r="C9" s="473"/>
      <c r="D9" s="474" t="s">
        <v>13</v>
      </c>
      <c r="E9" s="474" t="s">
        <v>14</v>
      </c>
      <c r="F9" s="474" t="s">
        <v>3</v>
      </c>
      <c r="G9" s="474" t="s">
        <v>3</v>
      </c>
      <c r="H9" s="473"/>
      <c r="I9" s="473"/>
      <c r="J9" s="473"/>
      <c r="K9" s="474" t="s">
        <v>10</v>
      </c>
      <c r="L9" s="474" t="s">
        <v>134</v>
      </c>
      <c r="M9" s="480"/>
    </row>
    <row r="10" spans="1:15" ht="42.6" customHeight="1">
      <c r="A10" s="456">
        <v>1</v>
      </c>
      <c r="B10" s="474">
        <f>A10+1</f>
        <v>2</v>
      </c>
      <c r="C10" s="474">
        <f t="shared" ref="C10" si="0">B10+1</f>
        <v>3</v>
      </c>
      <c r="D10" s="474">
        <f>C10+1</f>
        <v>4</v>
      </c>
      <c r="E10" s="474">
        <f>D10+1</f>
        <v>5</v>
      </c>
      <c r="F10" s="474">
        <f t="shared" ref="F10:M10" si="1">E10+1</f>
        <v>6</v>
      </c>
      <c r="G10" s="474">
        <f t="shared" si="1"/>
        <v>7</v>
      </c>
      <c r="H10" s="474">
        <f t="shared" si="1"/>
        <v>8</v>
      </c>
      <c r="I10" s="474">
        <f t="shared" si="1"/>
        <v>9</v>
      </c>
      <c r="J10" s="474">
        <f t="shared" si="1"/>
        <v>10</v>
      </c>
      <c r="K10" s="474">
        <f t="shared" si="1"/>
        <v>11</v>
      </c>
      <c r="L10" s="474">
        <f t="shared" si="1"/>
        <v>12</v>
      </c>
      <c r="M10" s="343">
        <f t="shared" si="1"/>
        <v>13</v>
      </c>
    </row>
    <row r="11" spans="1:15" ht="116.4" customHeight="1">
      <c r="A11" s="294"/>
      <c r="B11" s="295" t="s">
        <v>1256</v>
      </c>
      <c r="C11" s="295"/>
      <c r="D11" s="291">
        <f>D12+D55+D93+D98+D112+D121+D208+D233+D249+D287+D300+D346+D366+D385+D440+D457+D475+D489+D496+D513+D537+D545+D557+D571+D624+D150</f>
        <v>630.72374701199999</v>
      </c>
      <c r="E11" s="291">
        <f>E12+E55+E93+E98+E112+E121+E208+E233+E249+E287+E300+E346+E366+E385+E440+E457+E475+E489+E496+E513+E537+E545+E557+E571+E624+E150</f>
        <v>628.34002087999988</v>
      </c>
      <c r="F11" s="291">
        <f>F12+F55+F93+F98+F112+F121+F208+F233+F249+F287+F300+F346+F366+F385+F440+F457+F475+F489+F496+F513+F537+F545+F557+F571+F624+F150</f>
        <v>628.34002087999988</v>
      </c>
      <c r="G11" s="291">
        <f t="shared" ref="G11" si="2">G12+G55+G93+G98+G112+G121+G208+G233+G249+G287+G300+G346+G366+G385+G440+G457+G475+G489+G496+G513+G537+G545+G557+G571+G624+G150</f>
        <v>611.82332333500005</v>
      </c>
      <c r="H11" s="291"/>
      <c r="I11" s="291">
        <f>I12+I55+I93+I98+I112+I121+I208+I233+I249+I287+I300+I346+I366+I385+I440+I457+I475+I489+I496+I513+I537+I545+I557+I571+I624+I150</f>
        <v>-2.3835849319999944</v>
      </c>
      <c r="J11" s="339">
        <f>E11/D11-100%</f>
        <v>-3.7793505370501412E-3</v>
      </c>
      <c r="K11" s="291">
        <f>K12+K55+K93+K98+K112+K121+K208+K233+K249+K287+K300+K346+K366+K385+K440+K457+K475+K489+K496+K513+K537+K545+K557+K571+K624+K150</f>
        <v>-0.63135920000000001</v>
      </c>
      <c r="L11" s="291">
        <f>L12+L55+L93+L98+L112+L121+L208+L233+L249+L287+L300+L346+L366+L385+L440+L457+L475+L489+L496+L513+L537+L545+L557+L571+L624+L150</f>
        <v>-1.7522257319999945</v>
      </c>
      <c r="M11" s="458" t="s">
        <v>1648</v>
      </c>
      <c r="O11" s="111"/>
    </row>
    <row r="12" spans="1:15" customFormat="1" ht="36" customHeight="1">
      <c r="A12" s="296" t="s">
        <v>19</v>
      </c>
      <c r="B12" s="329" t="s">
        <v>20</v>
      </c>
      <c r="C12" s="337"/>
      <c r="D12" s="338">
        <f>SUM(D13:D54)</f>
        <v>42.56840271999998</v>
      </c>
      <c r="E12" s="338">
        <f>SUM(E13:E54)</f>
        <v>42.427034959999986</v>
      </c>
      <c r="F12" s="338">
        <f t="shared" ref="F12:I12" si="3">SUM(F13:F54)</f>
        <v>42.427034959999986</v>
      </c>
      <c r="G12" s="338">
        <f>SUM(G13:G54)</f>
        <v>41.316004316399997</v>
      </c>
      <c r="H12" s="338"/>
      <c r="I12" s="338">
        <f t="shared" si="3"/>
        <v>-0.14136775999999857</v>
      </c>
      <c r="J12" s="339">
        <f>E12/D12-100%</f>
        <v>-3.3209552383222096E-3</v>
      </c>
      <c r="K12" s="338">
        <f t="shared" ref="K12" si="4">SUM(K14:K54)</f>
        <v>0</v>
      </c>
      <c r="L12" s="433">
        <f>I12-K12</f>
        <v>-0.14136775999999857</v>
      </c>
      <c r="M12" s="340"/>
    </row>
    <row r="13" spans="1:15" customFormat="1" ht="30.75" customHeight="1">
      <c r="A13" s="8" t="s">
        <v>19</v>
      </c>
      <c r="B13" s="67" t="s">
        <v>18</v>
      </c>
      <c r="C13" s="115"/>
      <c r="D13" s="115"/>
      <c r="E13" s="11"/>
      <c r="F13" s="341">
        <f t="shared" ref="F13:G76" si="5">E13</f>
        <v>0</v>
      </c>
      <c r="G13" s="115"/>
      <c r="H13" s="115"/>
      <c r="I13" s="341">
        <f t="shared" ref="I13:I76" si="6">E13-D13</f>
        <v>0</v>
      </c>
      <c r="J13" s="342"/>
      <c r="K13" s="115"/>
      <c r="L13" s="433">
        <f t="shared" ref="L13:L76" si="7">I13-K13</f>
        <v>0</v>
      </c>
      <c r="M13" s="343"/>
    </row>
    <row r="14" spans="1:15" customFormat="1" ht="30" customHeight="1">
      <c r="A14" s="9" t="s">
        <v>43</v>
      </c>
      <c r="B14" s="16" t="s">
        <v>52</v>
      </c>
      <c r="C14" s="11">
        <f>D14</f>
        <v>8.1329605199999992</v>
      </c>
      <c r="D14" s="130">
        <v>8.1329605199999992</v>
      </c>
      <c r="E14" s="134">
        <v>8.1942176700000005</v>
      </c>
      <c r="F14" s="341">
        <f t="shared" si="5"/>
        <v>8.1942176700000005</v>
      </c>
      <c r="G14" s="287">
        <v>8.4469999999999992</v>
      </c>
      <c r="H14" s="115"/>
      <c r="I14" s="341">
        <f t="shared" si="6"/>
        <v>6.1257150000001204E-2</v>
      </c>
      <c r="J14" s="342">
        <f t="shared" ref="J14:J76" si="8">E14/D14-100%</f>
        <v>7.5319620511327123E-3</v>
      </c>
      <c r="K14" s="115"/>
      <c r="L14" s="433">
        <f t="shared" si="7"/>
        <v>6.1257150000001204E-2</v>
      </c>
      <c r="M14" s="344"/>
    </row>
    <row r="15" spans="1:15" customFormat="1" ht="31.5" customHeight="1">
      <c r="A15" s="9" t="s">
        <v>44</v>
      </c>
      <c r="B15" s="16" t="s">
        <v>94</v>
      </c>
      <c r="C15" s="11">
        <f t="shared" ref="C15:C22" si="9">D15</f>
        <v>8.5129999999999999</v>
      </c>
      <c r="D15" s="130">
        <v>8.5129999999999999</v>
      </c>
      <c r="E15" s="134">
        <v>8.47371534</v>
      </c>
      <c r="F15" s="341">
        <f t="shared" si="5"/>
        <v>8.47371534</v>
      </c>
      <c r="G15" s="287">
        <v>8.8230000000000004</v>
      </c>
      <c r="H15" s="115"/>
      <c r="I15" s="341">
        <f t="shared" si="6"/>
        <v>-3.928465999999986E-2</v>
      </c>
      <c r="J15" s="342">
        <f t="shared" si="8"/>
        <v>-4.6146669799130846E-3</v>
      </c>
      <c r="K15" s="115"/>
      <c r="L15" s="433">
        <f t="shared" si="7"/>
        <v>-3.928465999999986E-2</v>
      </c>
      <c r="M15" s="344"/>
    </row>
    <row r="16" spans="1:15" customFormat="1" ht="48" customHeight="1">
      <c r="A16" s="9" t="s">
        <v>45</v>
      </c>
      <c r="B16" s="16" t="s">
        <v>54</v>
      </c>
      <c r="C16" s="11">
        <f t="shared" si="9"/>
        <v>0.62890961000000001</v>
      </c>
      <c r="D16" s="130">
        <v>0.62890961000000001</v>
      </c>
      <c r="E16" s="134">
        <v>0.62890961000000001</v>
      </c>
      <c r="F16" s="341">
        <f t="shared" si="5"/>
        <v>0.62890961000000001</v>
      </c>
      <c r="G16" s="287">
        <v>0.68700000000000006</v>
      </c>
      <c r="H16" s="115"/>
      <c r="I16" s="341">
        <f t="shared" si="6"/>
        <v>0</v>
      </c>
      <c r="J16" s="342">
        <f t="shared" si="8"/>
        <v>0</v>
      </c>
      <c r="K16" s="115"/>
      <c r="L16" s="433">
        <f t="shared" si="7"/>
        <v>0</v>
      </c>
      <c r="M16" s="345"/>
    </row>
    <row r="17" spans="1:13" customFormat="1" ht="48" customHeight="1">
      <c r="A17" s="9" t="s">
        <v>46</v>
      </c>
      <c r="B17" s="16" t="s">
        <v>55</v>
      </c>
      <c r="C17" s="11">
        <f t="shared" si="9"/>
        <v>0.57025532999999995</v>
      </c>
      <c r="D17" s="130">
        <v>0.57025532999999995</v>
      </c>
      <c r="E17" s="134">
        <v>0.57025532999999995</v>
      </c>
      <c r="F17" s="341">
        <f t="shared" si="5"/>
        <v>0.57025532999999995</v>
      </c>
      <c r="G17" s="287">
        <v>0.621</v>
      </c>
      <c r="H17" s="115"/>
      <c r="I17" s="341">
        <f t="shared" si="6"/>
        <v>0</v>
      </c>
      <c r="J17" s="342">
        <f t="shared" si="8"/>
        <v>0</v>
      </c>
      <c r="K17" s="115"/>
      <c r="L17" s="433">
        <f t="shared" si="7"/>
        <v>0</v>
      </c>
      <c r="M17" s="346"/>
    </row>
    <row r="18" spans="1:13" customFormat="1" ht="46.5" customHeight="1">
      <c r="A18" s="9" t="s">
        <v>47</v>
      </c>
      <c r="B18" s="16" t="s">
        <v>56</v>
      </c>
      <c r="C18" s="11">
        <f t="shared" si="9"/>
        <v>0.69258536999999998</v>
      </c>
      <c r="D18" s="130">
        <v>0.69258536999999998</v>
      </c>
      <c r="E18" s="134">
        <v>0.69281148999999997</v>
      </c>
      <c r="F18" s="341">
        <f t="shared" si="5"/>
        <v>0.69281148999999997</v>
      </c>
      <c r="G18" s="287">
        <v>0.73</v>
      </c>
      <c r="H18" s="115"/>
      <c r="I18" s="341">
        <f t="shared" si="6"/>
        <v>2.2611999999999632E-4</v>
      </c>
      <c r="J18" s="342">
        <f t="shared" si="8"/>
        <v>3.2648682717617561E-4</v>
      </c>
      <c r="K18" s="115"/>
      <c r="L18" s="433">
        <f t="shared" si="7"/>
        <v>2.2611999999999632E-4</v>
      </c>
      <c r="M18" s="345"/>
    </row>
    <row r="19" spans="1:13" customFormat="1" ht="47.25" customHeight="1">
      <c r="A19" s="9" t="s">
        <v>48</v>
      </c>
      <c r="B19" s="16" t="s">
        <v>57</v>
      </c>
      <c r="C19" s="11">
        <f t="shared" si="9"/>
        <v>0.59173459000000006</v>
      </c>
      <c r="D19" s="130">
        <v>0.59173459000000006</v>
      </c>
      <c r="E19" s="134">
        <v>0.59108533000000008</v>
      </c>
      <c r="F19" s="341">
        <f t="shared" si="5"/>
        <v>0.59108533000000008</v>
      </c>
      <c r="G19" s="287">
        <v>0.65900000000000003</v>
      </c>
      <c r="H19" s="115"/>
      <c r="I19" s="341">
        <f t="shared" si="6"/>
        <v>-6.4925999999998485E-4</v>
      </c>
      <c r="J19" s="342">
        <f t="shared" si="8"/>
        <v>-1.0972148848016339E-3</v>
      </c>
      <c r="K19" s="115"/>
      <c r="L19" s="433">
        <f t="shared" si="7"/>
        <v>-6.4925999999998485E-4</v>
      </c>
      <c r="M19" s="345"/>
    </row>
    <row r="20" spans="1:13" customFormat="1" ht="46.5" customHeight="1">
      <c r="A20" s="9" t="s">
        <v>49</v>
      </c>
      <c r="B20" s="16" t="s">
        <v>58</v>
      </c>
      <c r="C20" s="11">
        <f t="shared" si="9"/>
        <v>0.20875709000000001</v>
      </c>
      <c r="D20" s="130">
        <v>0.20875709000000001</v>
      </c>
      <c r="E20" s="134">
        <v>0.20396707</v>
      </c>
      <c r="F20" s="341">
        <f t="shared" si="5"/>
        <v>0.20396707</v>
      </c>
      <c r="G20" s="287">
        <v>0.247</v>
      </c>
      <c r="H20" s="115"/>
      <c r="I20" s="341">
        <f t="shared" si="6"/>
        <v>-4.7900200000000059E-3</v>
      </c>
      <c r="J20" s="342">
        <f t="shared" si="8"/>
        <v>-2.2945424272775572E-2</v>
      </c>
      <c r="K20" s="115"/>
      <c r="L20" s="433">
        <f t="shared" si="7"/>
        <v>-4.7900200000000059E-3</v>
      </c>
      <c r="M20" s="345"/>
    </row>
    <row r="21" spans="1:13" customFormat="1" ht="31.5" customHeight="1">
      <c r="A21" s="9" t="s">
        <v>50</v>
      </c>
      <c r="B21" s="347" t="s">
        <v>53</v>
      </c>
      <c r="C21" s="11">
        <f t="shared" si="9"/>
        <v>8.4050484399999998</v>
      </c>
      <c r="D21" s="130">
        <v>8.4050484399999998</v>
      </c>
      <c r="E21" s="134">
        <v>8.4140294999999998</v>
      </c>
      <c r="F21" s="341">
        <f t="shared" si="5"/>
        <v>8.4140294999999998</v>
      </c>
      <c r="G21" s="287">
        <v>8.6660000000000004</v>
      </c>
      <c r="H21" s="115"/>
      <c r="I21" s="341">
        <f t="shared" si="6"/>
        <v>8.9810599999999852E-3</v>
      </c>
      <c r="J21" s="342">
        <f t="shared" si="8"/>
        <v>1.0685316169338765E-3</v>
      </c>
      <c r="K21" s="115"/>
      <c r="L21" s="433">
        <f t="shared" si="7"/>
        <v>8.9810599999999852E-3</v>
      </c>
      <c r="M21" s="345"/>
    </row>
    <row r="22" spans="1:13" customFormat="1" ht="31.5" customHeight="1">
      <c r="A22" s="9" t="s">
        <v>59</v>
      </c>
      <c r="B22" s="347" t="s">
        <v>51</v>
      </c>
      <c r="C22" s="11">
        <f t="shared" si="9"/>
        <v>7.5833632900000003</v>
      </c>
      <c r="D22" s="130">
        <v>7.5833632900000003</v>
      </c>
      <c r="E22" s="134">
        <v>7.5833632900000003</v>
      </c>
      <c r="F22" s="341">
        <f t="shared" si="5"/>
        <v>7.5833632900000003</v>
      </c>
      <c r="G22" s="287">
        <v>7.9050000000000002</v>
      </c>
      <c r="H22" s="115"/>
      <c r="I22" s="341">
        <f t="shared" si="6"/>
        <v>0</v>
      </c>
      <c r="J22" s="342">
        <f t="shared" si="8"/>
        <v>0</v>
      </c>
      <c r="K22" s="115"/>
      <c r="L22" s="433">
        <f t="shared" si="7"/>
        <v>0</v>
      </c>
      <c r="M22" s="346"/>
    </row>
    <row r="23" spans="1:13" customFormat="1" ht="27.75" customHeight="1">
      <c r="A23" s="9" t="s">
        <v>60</v>
      </c>
      <c r="B23" s="19" t="s">
        <v>95</v>
      </c>
      <c r="C23" s="11"/>
      <c r="D23" s="130">
        <v>0.46886899999999998</v>
      </c>
      <c r="E23" s="134">
        <v>0.46886899999999998</v>
      </c>
      <c r="F23" s="341">
        <f t="shared" si="5"/>
        <v>0.46886899999999998</v>
      </c>
      <c r="G23" s="115">
        <v>0</v>
      </c>
      <c r="H23" s="115"/>
      <c r="I23" s="341">
        <f t="shared" si="6"/>
        <v>0</v>
      </c>
      <c r="J23" s="342">
        <f t="shared" si="8"/>
        <v>0</v>
      </c>
      <c r="K23" s="115"/>
      <c r="L23" s="433">
        <f t="shared" si="7"/>
        <v>0</v>
      </c>
      <c r="M23" s="346"/>
    </row>
    <row r="24" spans="1:13" customFormat="1" ht="20.25" customHeight="1">
      <c r="A24" s="9" t="s">
        <v>61</v>
      </c>
      <c r="B24" s="348" t="s">
        <v>96</v>
      </c>
      <c r="C24" s="349"/>
      <c r="D24" s="130">
        <v>4.0787999999999998E-2</v>
      </c>
      <c r="E24" s="134">
        <v>4.0787999999999998E-2</v>
      </c>
      <c r="F24" s="341">
        <f t="shared" si="5"/>
        <v>4.0787999999999998E-2</v>
      </c>
      <c r="G24" s="115">
        <v>0</v>
      </c>
      <c r="H24" s="115"/>
      <c r="I24" s="341">
        <f t="shared" si="6"/>
        <v>0</v>
      </c>
      <c r="J24" s="342">
        <f t="shared" si="8"/>
        <v>0</v>
      </c>
      <c r="K24" s="115"/>
      <c r="L24" s="433">
        <f t="shared" si="7"/>
        <v>0</v>
      </c>
      <c r="M24" s="346"/>
    </row>
    <row r="25" spans="1:13" customFormat="1" ht="19.5" customHeight="1">
      <c r="A25" s="9" t="s">
        <v>62</v>
      </c>
      <c r="B25" s="16" t="s">
        <v>97</v>
      </c>
      <c r="C25" s="11"/>
      <c r="D25" s="130">
        <v>4.0787999999999998E-2</v>
      </c>
      <c r="E25" s="134">
        <v>4.0787999999999998E-2</v>
      </c>
      <c r="F25" s="341">
        <f t="shared" si="5"/>
        <v>4.0787999999999998E-2</v>
      </c>
      <c r="G25" s="115">
        <v>0</v>
      </c>
      <c r="H25" s="115"/>
      <c r="I25" s="341">
        <f t="shared" si="6"/>
        <v>0</v>
      </c>
      <c r="J25" s="342">
        <f t="shared" si="8"/>
        <v>0</v>
      </c>
      <c r="K25" s="115"/>
      <c r="L25" s="433">
        <f t="shared" si="7"/>
        <v>0</v>
      </c>
      <c r="M25" s="346"/>
    </row>
    <row r="26" spans="1:13" customFormat="1" ht="22.5" customHeight="1">
      <c r="A26" s="9" t="s">
        <v>63</v>
      </c>
      <c r="B26" s="16" t="s">
        <v>98</v>
      </c>
      <c r="C26" s="11"/>
      <c r="D26" s="130">
        <v>4.0787999999999998E-2</v>
      </c>
      <c r="E26" s="134">
        <v>4.0787999999999998E-2</v>
      </c>
      <c r="F26" s="341">
        <f t="shared" si="5"/>
        <v>4.0787999999999998E-2</v>
      </c>
      <c r="G26" s="115">
        <v>0</v>
      </c>
      <c r="H26" s="115"/>
      <c r="I26" s="341">
        <f t="shared" si="6"/>
        <v>0</v>
      </c>
      <c r="J26" s="342">
        <f t="shared" si="8"/>
        <v>0</v>
      </c>
      <c r="K26" s="115"/>
      <c r="L26" s="433">
        <f t="shared" si="7"/>
        <v>0</v>
      </c>
      <c r="M26" s="346"/>
    </row>
    <row r="27" spans="1:13" customFormat="1" ht="21" customHeight="1">
      <c r="A27" s="9" t="s">
        <v>64</v>
      </c>
      <c r="B27" s="16" t="s">
        <v>99</v>
      </c>
      <c r="C27" s="11"/>
      <c r="D27" s="130">
        <v>4.1274999999999999E-2</v>
      </c>
      <c r="E27" s="134">
        <v>4.1274999999999999E-2</v>
      </c>
      <c r="F27" s="341">
        <f t="shared" si="5"/>
        <v>4.1274999999999999E-2</v>
      </c>
      <c r="G27" s="115">
        <v>0</v>
      </c>
      <c r="H27" s="115"/>
      <c r="I27" s="341">
        <f t="shared" si="6"/>
        <v>0</v>
      </c>
      <c r="J27" s="342">
        <f t="shared" si="8"/>
        <v>0</v>
      </c>
      <c r="K27" s="115"/>
      <c r="L27" s="433">
        <f t="shared" si="7"/>
        <v>0</v>
      </c>
      <c r="M27" s="346"/>
    </row>
    <row r="28" spans="1:13" customFormat="1" ht="20.25" customHeight="1">
      <c r="A28" s="9" t="s">
        <v>65</v>
      </c>
      <c r="B28" s="16" t="s">
        <v>100</v>
      </c>
      <c r="C28" s="11"/>
      <c r="D28" s="130">
        <v>3.2818E-2</v>
      </c>
      <c r="E28" s="134">
        <v>3.2818E-2</v>
      </c>
      <c r="F28" s="341">
        <f t="shared" si="5"/>
        <v>3.2818E-2</v>
      </c>
      <c r="G28" s="115">
        <v>0</v>
      </c>
      <c r="H28" s="115"/>
      <c r="I28" s="341">
        <f t="shared" si="6"/>
        <v>0</v>
      </c>
      <c r="J28" s="342">
        <f t="shared" si="8"/>
        <v>0</v>
      </c>
      <c r="K28" s="115"/>
      <c r="L28" s="433">
        <f t="shared" si="7"/>
        <v>0</v>
      </c>
      <c r="M28" s="346"/>
    </row>
    <row r="29" spans="1:13" customFormat="1" ht="20.25" customHeight="1">
      <c r="A29" s="9" t="s">
        <v>66</v>
      </c>
      <c r="B29" s="16" t="s">
        <v>101</v>
      </c>
      <c r="C29" s="11"/>
      <c r="D29" s="130">
        <v>0.13216800000000001</v>
      </c>
      <c r="E29" s="134">
        <v>0.13216800000000001</v>
      </c>
      <c r="F29" s="341">
        <f t="shared" si="5"/>
        <v>0.13216800000000001</v>
      </c>
      <c r="G29" s="115">
        <v>0</v>
      </c>
      <c r="H29" s="115"/>
      <c r="I29" s="341">
        <f t="shared" si="6"/>
        <v>0</v>
      </c>
      <c r="J29" s="342">
        <f t="shared" si="8"/>
        <v>0</v>
      </c>
      <c r="K29" s="115"/>
      <c r="L29" s="433">
        <f t="shared" si="7"/>
        <v>0</v>
      </c>
      <c r="M29" s="346"/>
    </row>
    <row r="30" spans="1:13" customFormat="1" ht="21.75" customHeight="1">
      <c r="A30" s="9" t="s">
        <v>67</v>
      </c>
      <c r="B30" s="16" t="s">
        <v>102</v>
      </c>
      <c r="C30" s="11"/>
      <c r="D30" s="130">
        <v>0.13387499999999999</v>
      </c>
      <c r="E30" s="134">
        <v>0.13387499999999999</v>
      </c>
      <c r="F30" s="341">
        <f t="shared" si="5"/>
        <v>0.13387499999999999</v>
      </c>
      <c r="G30" s="115">
        <v>0</v>
      </c>
      <c r="H30" s="115"/>
      <c r="I30" s="341">
        <f t="shared" si="6"/>
        <v>0</v>
      </c>
      <c r="J30" s="342">
        <f t="shared" si="8"/>
        <v>0</v>
      </c>
      <c r="K30" s="115"/>
      <c r="L30" s="433">
        <f t="shared" si="7"/>
        <v>0</v>
      </c>
      <c r="M30" s="346"/>
    </row>
    <row r="31" spans="1:13" customFormat="1" ht="21.75" customHeight="1">
      <c r="A31" s="9" t="s">
        <v>68</v>
      </c>
      <c r="B31" s="16" t="s">
        <v>103</v>
      </c>
      <c r="C31" s="11"/>
      <c r="D31" s="130">
        <v>7.7371999999999996E-2</v>
      </c>
      <c r="E31" s="134">
        <v>7.7371999999999996E-2</v>
      </c>
      <c r="F31" s="341">
        <f t="shared" si="5"/>
        <v>7.7371999999999996E-2</v>
      </c>
      <c r="G31" s="115">
        <v>0</v>
      </c>
      <c r="H31" s="115"/>
      <c r="I31" s="341">
        <f t="shared" si="6"/>
        <v>0</v>
      </c>
      <c r="J31" s="342">
        <f t="shared" si="8"/>
        <v>0</v>
      </c>
      <c r="K31" s="115"/>
      <c r="L31" s="433">
        <f t="shared" si="7"/>
        <v>0</v>
      </c>
      <c r="M31" s="346"/>
    </row>
    <row r="32" spans="1:13" customFormat="1" ht="22.5" customHeight="1">
      <c r="A32" s="9" t="s">
        <v>69</v>
      </c>
      <c r="B32" s="65" t="s">
        <v>104</v>
      </c>
      <c r="C32" s="350"/>
      <c r="D32" s="130">
        <v>0.133351</v>
      </c>
      <c r="E32" s="134">
        <v>0.133351</v>
      </c>
      <c r="F32" s="341">
        <f t="shared" si="5"/>
        <v>0.133351</v>
      </c>
      <c r="G32" s="115">
        <v>0</v>
      </c>
      <c r="H32" s="115"/>
      <c r="I32" s="341">
        <f t="shared" si="6"/>
        <v>0</v>
      </c>
      <c r="J32" s="342">
        <f t="shared" si="8"/>
        <v>0</v>
      </c>
      <c r="K32" s="115"/>
      <c r="L32" s="433">
        <f t="shared" si="7"/>
        <v>0</v>
      </c>
      <c r="M32" s="346"/>
    </row>
    <row r="33" spans="1:13" customFormat="1" ht="16.5" customHeight="1">
      <c r="A33" s="9" t="s">
        <v>70</v>
      </c>
      <c r="B33" s="65" t="s">
        <v>105</v>
      </c>
      <c r="C33" s="350"/>
      <c r="D33" s="130">
        <v>0.112978</v>
      </c>
      <c r="E33" s="134">
        <v>0.112978</v>
      </c>
      <c r="F33" s="341">
        <f t="shared" si="5"/>
        <v>0.112978</v>
      </c>
      <c r="G33" s="115">
        <v>0</v>
      </c>
      <c r="H33" s="115"/>
      <c r="I33" s="341">
        <f t="shared" si="6"/>
        <v>0</v>
      </c>
      <c r="J33" s="342">
        <f t="shared" si="8"/>
        <v>0</v>
      </c>
      <c r="K33" s="115"/>
      <c r="L33" s="433">
        <f t="shared" si="7"/>
        <v>0</v>
      </c>
      <c r="M33" s="346"/>
    </row>
    <row r="34" spans="1:13" customFormat="1" ht="20.25" customHeight="1">
      <c r="A34" s="9" t="s">
        <v>71</v>
      </c>
      <c r="B34" s="65" t="s">
        <v>106</v>
      </c>
      <c r="C34" s="350"/>
      <c r="D34" s="130">
        <v>0.133604</v>
      </c>
      <c r="E34" s="134">
        <v>0.133604</v>
      </c>
      <c r="F34" s="341">
        <f t="shared" si="5"/>
        <v>0.133604</v>
      </c>
      <c r="G34" s="115">
        <v>0</v>
      </c>
      <c r="H34" s="115"/>
      <c r="I34" s="341">
        <f t="shared" si="6"/>
        <v>0</v>
      </c>
      <c r="J34" s="342">
        <f t="shared" si="8"/>
        <v>0</v>
      </c>
      <c r="K34" s="115"/>
      <c r="L34" s="433">
        <f t="shared" si="7"/>
        <v>0</v>
      </c>
      <c r="M34" s="346"/>
    </row>
    <row r="35" spans="1:13" customFormat="1" ht="20.25" customHeight="1">
      <c r="A35" s="9" t="s">
        <v>72</v>
      </c>
      <c r="B35" s="65" t="s">
        <v>107</v>
      </c>
      <c r="C35" s="350"/>
      <c r="D35" s="130">
        <v>0.13372400000000001</v>
      </c>
      <c r="E35" s="134">
        <v>0.13372400000000001</v>
      </c>
      <c r="F35" s="341">
        <f t="shared" si="5"/>
        <v>0.13372400000000001</v>
      </c>
      <c r="G35" s="115">
        <v>0</v>
      </c>
      <c r="H35" s="115"/>
      <c r="I35" s="341">
        <f t="shared" si="6"/>
        <v>0</v>
      </c>
      <c r="J35" s="342">
        <f t="shared" si="8"/>
        <v>0</v>
      </c>
      <c r="K35" s="115"/>
      <c r="L35" s="433">
        <f t="shared" si="7"/>
        <v>0</v>
      </c>
      <c r="M35" s="346"/>
    </row>
    <row r="36" spans="1:13" customFormat="1" ht="18.75" customHeight="1">
      <c r="A36" s="9" t="s">
        <v>73</v>
      </c>
      <c r="B36" s="65" t="s">
        <v>108</v>
      </c>
      <c r="C36" s="350"/>
      <c r="D36" s="130">
        <v>0.133856</v>
      </c>
      <c r="E36" s="134">
        <v>0.133856</v>
      </c>
      <c r="F36" s="341">
        <f t="shared" si="5"/>
        <v>0.133856</v>
      </c>
      <c r="G36" s="115">
        <v>0</v>
      </c>
      <c r="H36" s="115"/>
      <c r="I36" s="341">
        <f t="shared" si="6"/>
        <v>0</v>
      </c>
      <c r="J36" s="342">
        <f t="shared" si="8"/>
        <v>0</v>
      </c>
      <c r="K36" s="115"/>
      <c r="L36" s="433">
        <f t="shared" si="7"/>
        <v>0</v>
      </c>
      <c r="M36" s="346"/>
    </row>
    <row r="37" spans="1:13" customFormat="1" ht="20.25" customHeight="1">
      <c r="A37" s="9" t="s">
        <v>74</v>
      </c>
      <c r="B37" s="16" t="s">
        <v>109</v>
      </c>
      <c r="C37" s="11"/>
      <c r="D37" s="130">
        <v>0.133351</v>
      </c>
      <c r="E37" s="134">
        <v>0.133351</v>
      </c>
      <c r="F37" s="341">
        <f t="shared" si="5"/>
        <v>0.133351</v>
      </c>
      <c r="G37" s="115">
        <v>0</v>
      </c>
      <c r="H37" s="115"/>
      <c r="I37" s="341">
        <f t="shared" si="6"/>
        <v>0</v>
      </c>
      <c r="J37" s="342">
        <f t="shared" si="8"/>
        <v>0</v>
      </c>
      <c r="K37" s="115"/>
      <c r="L37" s="433">
        <f t="shared" si="7"/>
        <v>0</v>
      </c>
      <c r="M37" s="346"/>
    </row>
    <row r="38" spans="1:13" customFormat="1" ht="21" customHeight="1">
      <c r="A38" s="9" t="s">
        <v>75</v>
      </c>
      <c r="B38" s="16" t="s">
        <v>110</v>
      </c>
      <c r="C38" s="11"/>
      <c r="D38" s="130">
        <v>5.8748000000000002E-2</v>
      </c>
      <c r="E38" s="134">
        <v>5.8748000000000002E-2</v>
      </c>
      <c r="F38" s="341">
        <f t="shared" si="5"/>
        <v>5.8748000000000002E-2</v>
      </c>
      <c r="G38" s="115">
        <v>0</v>
      </c>
      <c r="H38" s="115"/>
      <c r="I38" s="341">
        <f t="shared" si="6"/>
        <v>0</v>
      </c>
      <c r="J38" s="342">
        <f t="shared" si="8"/>
        <v>0</v>
      </c>
      <c r="K38" s="115"/>
      <c r="L38" s="433">
        <f t="shared" si="7"/>
        <v>0</v>
      </c>
      <c r="M38" s="346"/>
    </row>
    <row r="39" spans="1:13" customFormat="1" ht="20.25" customHeight="1">
      <c r="A39" s="9" t="s">
        <v>76</v>
      </c>
      <c r="B39" s="16" t="s">
        <v>111</v>
      </c>
      <c r="C39" s="11"/>
      <c r="D39" s="130">
        <v>5.1922999999999997E-2</v>
      </c>
      <c r="E39" s="134">
        <v>5.1922999999999997E-2</v>
      </c>
      <c r="F39" s="341">
        <f t="shared" si="5"/>
        <v>5.1922999999999997E-2</v>
      </c>
      <c r="G39" s="115">
        <v>0</v>
      </c>
      <c r="H39" s="115"/>
      <c r="I39" s="341">
        <f t="shared" si="6"/>
        <v>0</v>
      </c>
      <c r="J39" s="342">
        <f t="shared" si="8"/>
        <v>0</v>
      </c>
      <c r="K39" s="115"/>
      <c r="L39" s="433">
        <f t="shared" si="7"/>
        <v>0</v>
      </c>
      <c r="M39" s="346"/>
    </row>
    <row r="40" spans="1:13" customFormat="1" ht="49.5" customHeight="1">
      <c r="A40" s="9" t="s">
        <v>77</v>
      </c>
      <c r="B40" s="16" t="s">
        <v>112</v>
      </c>
      <c r="C40" s="13"/>
      <c r="D40" s="130">
        <v>0.45888400000000001</v>
      </c>
      <c r="E40" s="134">
        <v>0.45888400000000001</v>
      </c>
      <c r="F40" s="341">
        <f t="shared" si="5"/>
        <v>0.45888400000000001</v>
      </c>
      <c r="G40" s="115">
        <v>0</v>
      </c>
      <c r="H40" s="115"/>
      <c r="I40" s="341">
        <f t="shared" si="6"/>
        <v>0</v>
      </c>
      <c r="J40" s="342">
        <f t="shared" si="8"/>
        <v>0</v>
      </c>
      <c r="K40" s="115"/>
      <c r="L40" s="433">
        <f t="shared" si="7"/>
        <v>0</v>
      </c>
      <c r="M40" s="346"/>
    </row>
    <row r="41" spans="1:13" customFormat="1" ht="45.75" customHeight="1">
      <c r="A41" s="9" t="s">
        <v>78</v>
      </c>
      <c r="B41" s="16" t="s">
        <v>113</v>
      </c>
      <c r="C41" s="13"/>
      <c r="D41" s="130">
        <v>0.77500000000000002</v>
      </c>
      <c r="E41" s="134">
        <v>0.65269186000000001</v>
      </c>
      <c r="F41" s="341">
        <f t="shared" si="5"/>
        <v>0.65269186000000001</v>
      </c>
      <c r="G41" s="135">
        <v>0.65269186000000001</v>
      </c>
      <c r="H41" s="115"/>
      <c r="I41" s="341">
        <f t="shared" si="6"/>
        <v>-0.12230814000000001</v>
      </c>
      <c r="J41" s="342">
        <f t="shared" si="8"/>
        <v>-0.15781695483870972</v>
      </c>
      <c r="K41" s="115"/>
      <c r="L41" s="433">
        <f t="shared" si="7"/>
        <v>-0.12230814000000001</v>
      </c>
      <c r="M41" s="346"/>
    </row>
    <row r="42" spans="1:13" customFormat="1" ht="60.75" customHeight="1">
      <c r="A42" s="9" t="s">
        <v>79</v>
      </c>
      <c r="B42" s="16" t="s">
        <v>114</v>
      </c>
      <c r="C42" s="13"/>
      <c r="D42" s="130">
        <v>0.35</v>
      </c>
      <c r="E42" s="134">
        <v>0.30506496999999999</v>
      </c>
      <c r="F42" s="341">
        <f t="shared" si="5"/>
        <v>0.30506496999999999</v>
      </c>
      <c r="G42" s="135">
        <v>0.30506496999999999</v>
      </c>
      <c r="H42" s="115"/>
      <c r="I42" s="341">
        <f t="shared" si="6"/>
        <v>-4.4935029999999987E-2</v>
      </c>
      <c r="J42" s="342">
        <f t="shared" si="8"/>
        <v>-0.12838579999999999</v>
      </c>
      <c r="K42" s="115"/>
      <c r="L42" s="433">
        <f t="shared" si="7"/>
        <v>-4.4935029999999987E-2</v>
      </c>
      <c r="M42" s="346"/>
    </row>
    <row r="43" spans="1:13" customFormat="1" ht="45.75" customHeight="1">
      <c r="A43" s="9" t="s">
        <v>80</v>
      </c>
      <c r="B43" s="16" t="s">
        <v>115</v>
      </c>
      <c r="C43" s="13"/>
      <c r="D43" s="130">
        <v>0.28599999999999998</v>
      </c>
      <c r="E43" s="134">
        <v>0.29223281000000001</v>
      </c>
      <c r="F43" s="341">
        <f t="shared" si="5"/>
        <v>0.29223281000000001</v>
      </c>
      <c r="G43" s="135">
        <v>0.29223281000000001</v>
      </c>
      <c r="H43" s="115"/>
      <c r="I43" s="341">
        <f t="shared" si="6"/>
        <v>6.232810000000033E-3</v>
      </c>
      <c r="J43" s="342">
        <f t="shared" si="8"/>
        <v>2.1793041958042103E-2</v>
      </c>
      <c r="K43" s="115"/>
      <c r="L43" s="433">
        <f t="shared" si="7"/>
        <v>6.232810000000033E-3</v>
      </c>
      <c r="M43" s="345"/>
    </row>
    <row r="44" spans="1:13" customFormat="1" ht="52.8" customHeight="1">
      <c r="A44" s="9" t="s">
        <v>81</v>
      </c>
      <c r="B44" s="26" t="s">
        <v>189</v>
      </c>
      <c r="C44" s="11"/>
      <c r="D44" s="130">
        <v>2.4047279100000001</v>
      </c>
      <c r="E44" s="134">
        <v>2.4006551200000001</v>
      </c>
      <c r="F44" s="341">
        <f t="shared" si="5"/>
        <v>2.4006551200000001</v>
      </c>
      <c r="G44" s="341">
        <v>2.4006551063999999</v>
      </c>
      <c r="H44" s="115"/>
      <c r="I44" s="341">
        <f t="shared" si="6"/>
        <v>-4.0727899999999373E-3</v>
      </c>
      <c r="J44" s="342">
        <f t="shared" si="8"/>
        <v>-1.6936593878514872E-3</v>
      </c>
      <c r="K44" s="115"/>
      <c r="L44" s="433">
        <f t="shared" si="7"/>
        <v>-4.0727899999999373E-3</v>
      </c>
      <c r="M44" s="346"/>
    </row>
    <row r="45" spans="1:13" customFormat="1" ht="18" customHeight="1">
      <c r="A45" s="9" t="s">
        <v>82</v>
      </c>
      <c r="B45" s="12" t="s">
        <v>116</v>
      </c>
      <c r="C45" s="11"/>
      <c r="D45" s="130">
        <v>0.11882057</v>
      </c>
      <c r="E45" s="134">
        <v>0.11882057</v>
      </c>
      <c r="F45" s="341">
        <f t="shared" si="5"/>
        <v>0.11882057</v>
      </c>
      <c r="G45" s="341">
        <f>F45</f>
        <v>0.11882057</v>
      </c>
      <c r="H45" s="115"/>
      <c r="I45" s="341">
        <f t="shared" si="6"/>
        <v>0</v>
      </c>
      <c r="J45" s="342">
        <f t="shared" si="8"/>
        <v>0</v>
      </c>
      <c r="K45" s="115"/>
      <c r="L45" s="433">
        <f t="shared" si="7"/>
        <v>0</v>
      </c>
      <c r="M45" s="345"/>
    </row>
    <row r="46" spans="1:13" customFormat="1" ht="24.6" customHeight="1">
      <c r="A46" s="9" t="s">
        <v>83</v>
      </c>
      <c r="B46" s="16" t="s">
        <v>137</v>
      </c>
      <c r="C46" s="11"/>
      <c r="D46" s="130">
        <v>0.122</v>
      </c>
      <c r="E46" s="134">
        <v>0.122</v>
      </c>
      <c r="F46" s="341">
        <f t="shared" si="5"/>
        <v>0.122</v>
      </c>
      <c r="G46" s="341">
        <f t="shared" si="5"/>
        <v>0.122</v>
      </c>
      <c r="H46" s="115"/>
      <c r="I46" s="341">
        <f t="shared" si="6"/>
        <v>0</v>
      </c>
      <c r="J46" s="342">
        <f t="shared" si="8"/>
        <v>0</v>
      </c>
      <c r="K46" s="115"/>
      <c r="L46" s="433">
        <f t="shared" si="7"/>
        <v>0</v>
      </c>
      <c r="M46" s="346"/>
    </row>
    <row r="47" spans="1:13" customFormat="1" ht="19.5" customHeight="1">
      <c r="A47" s="9" t="s">
        <v>84</v>
      </c>
      <c r="B47" s="16" t="s">
        <v>138</v>
      </c>
      <c r="C47" s="17"/>
      <c r="D47" s="130">
        <v>0.211564</v>
      </c>
      <c r="E47" s="134">
        <v>0.211564</v>
      </c>
      <c r="F47" s="341">
        <f t="shared" si="5"/>
        <v>0.211564</v>
      </c>
      <c r="G47" s="341">
        <f t="shared" si="5"/>
        <v>0.211564</v>
      </c>
      <c r="H47" s="115"/>
      <c r="I47" s="341">
        <f t="shared" si="6"/>
        <v>0</v>
      </c>
      <c r="J47" s="342">
        <f t="shared" si="8"/>
        <v>0</v>
      </c>
      <c r="K47" s="115"/>
      <c r="L47" s="433">
        <f t="shared" si="7"/>
        <v>0</v>
      </c>
      <c r="M47" s="346"/>
    </row>
    <row r="48" spans="1:13" customFormat="1" ht="33" customHeight="1">
      <c r="A48" s="9" t="s">
        <v>85</v>
      </c>
      <c r="B48" s="16" t="s">
        <v>143</v>
      </c>
      <c r="C48" s="17"/>
      <c r="D48" s="130">
        <v>0.29499999999999998</v>
      </c>
      <c r="E48" s="134">
        <v>0.29499999999999998</v>
      </c>
      <c r="F48" s="341">
        <f t="shared" si="5"/>
        <v>0.29499999999999998</v>
      </c>
      <c r="G48" s="341">
        <f t="shared" si="5"/>
        <v>0.29499999999999998</v>
      </c>
      <c r="H48" s="115"/>
      <c r="I48" s="341">
        <f t="shared" si="6"/>
        <v>0</v>
      </c>
      <c r="J48" s="342">
        <f t="shared" si="8"/>
        <v>0</v>
      </c>
      <c r="K48" s="115"/>
      <c r="L48" s="433">
        <f t="shared" si="7"/>
        <v>0</v>
      </c>
      <c r="M48" s="346"/>
    </row>
    <row r="49" spans="1:13" customFormat="1" ht="46.5" customHeight="1">
      <c r="A49" s="9" t="s">
        <v>86</v>
      </c>
      <c r="B49" s="16" t="s">
        <v>144</v>
      </c>
      <c r="C49" s="17"/>
      <c r="D49" s="130">
        <v>0.13500000000000001</v>
      </c>
      <c r="E49" s="134">
        <v>0.13297500000000001</v>
      </c>
      <c r="F49" s="341">
        <f t="shared" si="5"/>
        <v>0.13297500000000001</v>
      </c>
      <c r="G49" s="341">
        <f t="shared" si="5"/>
        <v>0.13297500000000001</v>
      </c>
      <c r="H49" s="115"/>
      <c r="I49" s="341">
        <f t="shared" si="6"/>
        <v>-2.024999999999999E-3</v>
      </c>
      <c r="J49" s="342">
        <f t="shared" si="8"/>
        <v>-1.5000000000000013E-2</v>
      </c>
      <c r="K49" s="115"/>
      <c r="L49" s="433">
        <f t="shared" si="7"/>
        <v>-2.024999999999999E-3</v>
      </c>
      <c r="M49" s="346"/>
    </row>
    <row r="50" spans="1:13" customFormat="1" ht="18">
      <c r="A50" s="9" t="s">
        <v>25</v>
      </c>
      <c r="B50" s="67" t="s">
        <v>87</v>
      </c>
      <c r="C50" s="115"/>
      <c r="D50" s="130"/>
      <c r="E50" s="134"/>
      <c r="F50" s="341">
        <f t="shared" si="5"/>
        <v>0</v>
      </c>
      <c r="G50" s="115"/>
      <c r="H50" s="115"/>
      <c r="I50" s="341">
        <f t="shared" si="6"/>
        <v>0</v>
      </c>
      <c r="J50" s="342"/>
      <c r="K50" s="115"/>
      <c r="L50" s="433">
        <f t="shared" si="7"/>
        <v>0</v>
      </c>
      <c r="M50" s="343"/>
    </row>
    <row r="51" spans="1:13" customFormat="1" ht="33" customHeight="1">
      <c r="A51" s="7" t="s">
        <v>118</v>
      </c>
      <c r="B51" s="16" t="s">
        <v>119</v>
      </c>
      <c r="C51" s="351"/>
      <c r="D51" s="130">
        <v>4.3751999999999999E-2</v>
      </c>
      <c r="E51" s="134">
        <v>4.3751999999999999E-2</v>
      </c>
      <c r="F51" s="341">
        <f t="shared" si="5"/>
        <v>4.3751999999999999E-2</v>
      </c>
      <c r="G51" s="115">
        <v>0</v>
      </c>
      <c r="H51" s="115"/>
      <c r="I51" s="341">
        <f t="shared" si="6"/>
        <v>0</v>
      </c>
      <c r="J51" s="342">
        <f t="shared" si="8"/>
        <v>0</v>
      </c>
      <c r="K51" s="115"/>
      <c r="L51" s="433">
        <f t="shared" si="7"/>
        <v>0</v>
      </c>
      <c r="M51" s="346"/>
    </row>
    <row r="52" spans="1:13" customFormat="1" ht="31.5" customHeight="1">
      <c r="A52" s="7" t="s">
        <v>120</v>
      </c>
      <c r="B52" s="12" t="s">
        <v>121</v>
      </c>
      <c r="C52" s="351"/>
      <c r="D52" s="130">
        <v>4.0318E-2</v>
      </c>
      <c r="E52" s="134">
        <v>4.0318E-2</v>
      </c>
      <c r="F52" s="341">
        <f t="shared" si="5"/>
        <v>4.0318E-2</v>
      </c>
      <c r="G52" s="115">
        <v>0</v>
      </c>
      <c r="H52" s="115"/>
      <c r="I52" s="341">
        <f t="shared" si="6"/>
        <v>0</v>
      </c>
      <c r="J52" s="342">
        <f t="shared" si="8"/>
        <v>0</v>
      </c>
      <c r="K52" s="115"/>
      <c r="L52" s="433">
        <f t="shared" si="7"/>
        <v>0</v>
      </c>
      <c r="M52" s="346"/>
    </row>
    <row r="53" spans="1:13" customFormat="1" ht="47.25" customHeight="1">
      <c r="A53" s="7" t="s">
        <v>122</v>
      </c>
      <c r="B53" s="12" t="s">
        <v>123</v>
      </c>
      <c r="C53" s="351"/>
      <c r="D53" s="130">
        <v>5.1451999999999998E-2</v>
      </c>
      <c r="E53" s="134">
        <v>5.1451999999999998E-2</v>
      </c>
      <c r="F53" s="341">
        <f t="shared" si="5"/>
        <v>5.1451999999999998E-2</v>
      </c>
      <c r="G53" s="115">
        <v>0</v>
      </c>
      <c r="H53" s="115"/>
      <c r="I53" s="341">
        <f t="shared" si="6"/>
        <v>0</v>
      </c>
      <c r="J53" s="342">
        <f t="shared" si="8"/>
        <v>0</v>
      </c>
      <c r="K53" s="115"/>
      <c r="L53" s="433">
        <f t="shared" si="7"/>
        <v>0</v>
      </c>
      <c r="M53" s="346"/>
    </row>
    <row r="54" spans="1:13" customFormat="1" ht="49.5" customHeight="1">
      <c r="A54" s="7" t="s">
        <v>124</v>
      </c>
      <c r="B54" s="12" t="s">
        <v>125</v>
      </c>
      <c r="C54" s="351"/>
      <c r="D54" s="130">
        <v>4.8994000000000003E-2</v>
      </c>
      <c r="E54" s="134">
        <v>4.8994000000000003E-2</v>
      </c>
      <c r="F54" s="341">
        <f t="shared" si="5"/>
        <v>4.8994000000000003E-2</v>
      </c>
      <c r="G54" s="115">
        <v>0</v>
      </c>
      <c r="H54" s="115"/>
      <c r="I54" s="341">
        <f t="shared" si="6"/>
        <v>0</v>
      </c>
      <c r="J54" s="342">
        <f t="shared" si="8"/>
        <v>0</v>
      </c>
      <c r="K54" s="115"/>
      <c r="L54" s="433">
        <f t="shared" si="7"/>
        <v>0</v>
      </c>
      <c r="M54" s="346"/>
    </row>
    <row r="55" spans="1:13" ht="39" customHeight="1">
      <c r="A55" s="297" t="s">
        <v>146</v>
      </c>
      <c r="B55" s="298" t="s">
        <v>147</v>
      </c>
      <c r="C55" s="299"/>
      <c r="D55" s="300">
        <f>SUM(D56:D92)</f>
        <v>98.93503745000001</v>
      </c>
      <c r="E55" s="300">
        <f t="shared" ref="E55:I55" si="10">SUM(E56:E92)</f>
        <v>100.53221764999998</v>
      </c>
      <c r="F55" s="300">
        <f t="shared" si="10"/>
        <v>100.53221764999998</v>
      </c>
      <c r="G55" s="300">
        <f t="shared" si="10"/>
        <v>114.24828115</v>
      </c>
      <c r="H55" s="300"/>
      <c r="I55" s="300">
        <f t="shared" si="10"/>
        <v>1.5971801999999915</v>
      </c>
      <c r="J55" s="339">
        <f t="shared" si="8"/>
        <v>1.6143726642921186E-2</v>
      </c>
      <c r="K55" s="300">
        <f t="shared" ref="K55" si="11">SUM(K56:K92)</f>
        <v>0</v>
      </c>
      <c r="L55" s="433">
        <f t="shared" si="7"/>
        <v>1.5971801999999915</v>
      </c>
      <c r="M55" s="352"/>
    </row>
    <row r="56" spans="1:13" ht="43.8" customHeight="1">
      <c r="A56" s="55" t="s">
        <v>19</v>
      </c>
      <c r="B56" s="69" t="s">
        <v>148</v>
      </c>
      <c r="C56" s="130"/>
      <c r="D56" s="130"/>
      <c r="E56" s="130"/>
      <c r="F56" s="341">
        <f t="shared" si="5"/>
        <v>0</v>
      </c>
      <c r="G56" s="130"/>
      <c r="H56" s="131"/>
      <c r="I56" s="341">
        <f t="shared" si="6"/>
        <v>0</v>
      </c>
      <c r="J56" s="342"/>
      <c r="K56" s="130"/>
      <c r="L56" s="433">
        <f t="shared" si="7"/>
        <v>0</v>
      </c>
      <c r="M56" s="353"/>
    </row>
    <row r="57" spans="1:13" ht="32.25" customHeight="1">
      <c r="A57" s="55" t="s">
        <v>17</v>
      </c>
      <c r="B57" s="18" t="s">
        <v>149</v>
      </c>
      <c r="C57" s="132">
        <v>0.38686751000000003</v>
      </c>
      <c r="D57" s="132">
        <v>0.38686751000000003</v>
      </c>
      <c r="E57" s="130">
        <v>0.39619367</v>
      </c>
      <c r="F57" s="341">
        <f t="shared" si="5"/>
        <v>0.39619367</v>
      </c>
      <c r="G57" s="30">
        <v>0.45516767000000002</v>
      </c>
      <c r="H57" s="131"/>
      <c r="I57" s="341">
        <f t="shared" si="6"/>
        <v>9.3261599999999722E-3</v>
      </c>
      <c r="J57" s="342">
        <f t="shared" si="8"/>
        <v>2.4106857668145798E-2</v>
      </c>
      <c r="K57" s="131">
        <v>0</v>
      </c>
      <c r="L57" s="433">
        <f t="shared" si="7"/>
        <v>9.3261599999999722E-3</v>
      </c>
      <c r="M57" s="354"/>
    </row>
    <row r="58" spans="1:13" ht="48" customHeight="1">
      <c r="A58" s="55" t="s">
        <v>21</v>
      </c>
      <c r="B58" s="18" t="s">
        <v>150</v>
      </c>
      <c r="C58" s="132">
        <v>0.50918799999999997</v>
      </c>
      <c r="D58" s="132">
        <v>0.50918799999999997</v>
      </c>
      <c r="E58" s="130">
        <v>0.51849371999999994</v>
      </c>
      <c r="F58" s="341">
        <f t="shared" si="5"/>
        <v>0.51849371999999994</v>
      </c>
      <c r="G58" s="30">
        <v>0.57746771999999991</v>
      </c>
      <c r="H58" s="131"/>
      <c r="I58" s="341">
        <f t="shared" si="6"/>
        <v>9.3057199999999618E-3</v>
      </c>
      <c r="J58" s="342">
        <f t="shared" si="8"/>
        <v>1.8275607437724384E-2</v>
      </c>
      <c r="K58" s="131">
        <v>0</v>
      </c>
      <c r="L58" s="433">
        <f t="shared" si="7"/>
        <v>9.3057199999999618E-3</v>
      </c>
      <c r="M58" s="354"/>
    </row>
    <row r="59" spans="1:13" ht="42" customHeight="1">
      <c r="A59" s="55" t="s">
        <v>34</v>
      </c>
      <c r="B59" s="18" t="s">
        <v>151</v>
      </c>
      <c r="C59" s="130">
        <v>0.28085544000000001</v>
      </c>
      <c r="D59" s="130">
        <v>0.28085544000000001</v>
      </c>
      <c r="E59" s="130">
        <v>0.28746115999999999</v>
      </c>
      <c r="F59" s="341">
        <f t="shared" si="5"/>
        <v>0.28746115999999999</v>
      </c>
      <c r="G59" s="30">
        <v>0.34333115999999997</v>
      </c>
      <c r="H59" s="131"/>
      <c r="I59" s="341">
        <f t="shared" si="6"/>
        <v>6.6057199999999816E-3</v>
      </c>
      <c r="J59" s="342">
        <f t="shared" si="8"/>
        <v>2.352000018230016E-2</v>
      </c>
      <c r="K59" s="131">
        <v>0</v>
      </c>
      <c r="L59" s="433">
        <f t="shared" si="7"/>
        <v>6.6057199999999816E-3</v>
      </c>
      <c r="M59" s="354"/>
    </row>
    <row r="60" spans="1:13" ht="31.2">
      <c r="A60" s="55" t="s">
        <v>35</v>
      </c>
      <c r="B60" s="19" t="s">
        <v>152</v>
      </c>
      <c r="C60" s="130">
        <v>0.43353071000000004</v>
      </c>
      <c r="D60" s="130">
        <v>0.43353071000000004</v>
      </c>
      <c r="E60" s="130">
        <v>0.44426715</v>
      </c>
      <c r="F60" s="341">
        <f t="shared" si="5"/>
        <v>0.44426715</v>
      </c>
      <c r="G60" s="30">
        <v>0.50324115000000003</v>
      </c>
      <c r="H60" s="131"/>
      <c r="I60" s="341">
        <f t="shared" si="6"/>
        <v>1.0736439999999958E-2</v>
      </c>
      <c r="J60" s="342">
        <f t="shared" si="8"/>
        <v>2.4765119868901397E-2</v>
      </c>
      <c r="K60" s="131">
        <v>0</v>
      </c>
      <c r="L60" s="433">
        <f t="shared" si="7"/>
        <v>1.0736439999999958E-2</v>
      </c>
      <c r="M60" s="354"/>
    </row>
    <row r="61" spans="1:13" ht="31.2">
      <c r="A61" s="55" t="s">
        <v>36</v>
      </c>
      <c r="B61" s="18" t="s">
        <v>153</v>
      </c>
      <c r="C61" s="130">
        <v>0.42099999999999999</v>
      </c>
      <c r="D61" s="130">
        <v>0.42099999999999999</v>
      </c>
      <c r="E61" s="130">
        <v>0.42020858999999999</v>
      </c>
      <c r="F61" s="341">
        <f t="shared" si="5"/>
        <v>0.42020858999999999</v>
      </c>
      <c r="G61" s="30">
        <v>0.47607858999999997</v>
      </c>
      <c r="H61" s="131"/>
      <c r="I61" s="341">
        <f t="shared" si="6"/>
        <v>-7.914099999999924E-4</v>
      </c>
      <c r="J61" s="342">
        <f t="shared" si="8"/>
        <v>-1.8798337292161849E-3</v>
      </c>
      <c r="K61" s="25"/>
      <c r="L61" s="433">
        <f t="shared" si="7"/>
        <v>-7.914099999999924E-4</v>
      </c>
      <c r="M61" s="354"/>
    </row>
    <row r="62" spans="1:13" ht="31.2">
      <c r="A62" s="55" t="s">
        <v>37</v>
      </c>
      <c r="B62" s="18" t="s">
        <v>154</v>
      </c>
      <c r="C62" s="133">
        <v>0.28399999999999997</v>
      </c>
      <c r="D62" s="133">
        <v>0.28399999999999997</v>
      </c>
      <c r="E62" s="130">
        <v>0.28341431</v>
      </c>
      <c r="F62" s="341">
        <f t="shared" si="5"/>
        <v>0.28341431</v>
      </c>
      <c r="G62" s="30">
        <v>0.33928431000000003</v>
      </c>
      <c r="H62" s="131"/>
      <c r="I62" s="341">
        <f t="shared" si="6"/>
        <v>-5.8568999999997207E-4</v>
      </c>
      <c r="J62" s="342">
        <f t="shared" si="8"/>
        <v>-2.0622887323942241E-3</v>
      </c>
      <c r="K62" s="25">
        <v>0</v>
      </c>
      <c r="L62" s="433">
        <f t="shared" si="7"/>
        <v>-5.8568999999997207E-4</v>
      </c>
      <c r="M62" s="354"/>
    </row>
    <row r="63" spans="1:13" ht="31.2">
      <c r="A63" s="55" t="s">
        <v>155</v>
      </c>
      <c r="B63" s="19" t="s">
        <v>156</v>
      </c>
      <c r="C63" s="133">
        <v>0.63200000000000001</v>
      </c>
      <c r="D63" s="133">
        <v>0.63200000000000001</v>
      </c>
      <c r="E63" s="130">
        <v>0.59169331999999997</v>
      </c>
      <c r="F63" s="341">
        <f t="shared" si="5"/>
        <v>0.59169331999999997</v>
      </c>
      <c r="G63" s="30">
        <v>0.63869332000000001</v>
      </c>
      <c r="H63" s="131"/>
      <c r="I63" s="341">
        <f t="shared" si="6"/>
        <v>-4.0306680000000039E-2</v>
      </c>
      <c r="J63" s="342">
        <f t="shared" si="8"/>
        <v>-6.3776392405063387E-2</v>
      </c>
      <c r="K63" s="25">
        <v>0</v>
      </c>
      <c r="L63" s="433">
        <f t="shared" si="7"/>
        <v>-4.0306680000000039E-2</v>
      </c>
      <c r="M63" s="354"/>
    </row>
    <row r="64" spans="1:13" ht="31.2">
      <c r="A64" s="55" t="s">
        <v>157</v>
      </c>
      <c r="B64" s="18" t="s">
        <v>158</v>
      </c>
      <c r="C64" s="133">
        <v>0.752</v>
      </c>
      <c r="D64" s="133">
        <v>0.752</v>
      </c>
      <c r="E64" s="130">
        <v>0.81984964000000005</v>
      </c>
      <c r="F64" s="341">
        <f t="shared" si="5"/>
        <v>0.81984964000000005</v>
      </c>
      <c r="G64" s="30">
        <v>0.87184963999999998</v>
      </c>
      <c r="H64" s="131"/>
      <c r="I64" s="341">
        <f t="shared" si="6"/>
        <v>6.7849640000000044E-2</v>
      </c>
      <c r="J64" s="342">
        <f t="shared" si="8"/>
        <v>9.0225585106383122E-2</v>
      </c>
      <c r="K64" s="25">
        <v>0</v>
      </c>
      <c r="L64" s="433">
        <f t="shared" si="7"/>
        <v>6.7849640000000044E-2</v>
      </c>
      <c r="M64" s="354"/>
    </row>
    <row r="65" spans="1:13" ht="18">
      <c r="A65" s="55" t="s">
        <v>159</v>
      </c>
      <c r="B65" s="18" t="s">
        <v>160</v>
      </c>
      <c r="C65" s="133">
        <v>7.2119999999999997</v>
      </c>
      <c r="D65" s="133">
        <v>7.2119999999999997</v>
      </c>
      <c r="E65" s="130">
        <v>7.2265444800000003</v>
      </c>
      <c r="F65" s="341">
        <f t="shared" si="5"/>
        <v>7.2265444800000003</v>
      </c>
      <c r="G65" s="30">
        <v>7.8465444799999995</v>
      </c>
      <c r="H65" s="131"/>
      <c r="I65" s="341">
        <f t="shared" si="6"/>
        <v>1.4544480000000526E-2</v>
      </c>
      <c r="J65" s="342">
        <f t="shared" si="8"/>
        <v>2.016705490848647E-3</v>
      </c>
      <c r="K65" s="131"/>
      <c r="L65" s="433">
        <f t="shared" si="7"/>
        <v>1.4544480000000526E-2</v>
      </c>
      <c r="M65" s="354"/>
    </row>
    <row r="66" spans="1:13" ht="62.4">
      <c r="A66" s="55" t="s">
        <v>161</v>
      </c>
      <c r="B66" s="18" t="s">
        <v>162</v>
      </c>
      <c r="C66" s="133">
        <v>9.4007938600000003</v>
      </c>
      <c r="D66" s="133">
        <v>9.4007938600000003</v>
      </c>
      <c r="E66" s="130">
        <v>9.4007938600000003</v>
      </c>
      <c r="F66" s="341">
        <f t="shared" si="5"/>
        <v>9.4007938600000003</v>
      </c>
      <c r="G66" s="30">
        <v>9.7784680000000002</v>
      </c>
      <c r="H66" s="131"/>
      <c r="I66" s="341">
        <f t="shared" si="6"/>
        <v>0</v>
      </c>
      <c r="J66" s="342">
        <f t="shared" si="8"/>
        <v>0</v>
      </c>
      <c r="K66" s="131"/>
      <c r="L66" s="433">
        <f t="shared" si="7"/>
        <v>0</v>
      </c>
      <c r="M66" s="354"/>
    </row>
    <row r="67" spans="1:13" ht="36" customHeight="1">
      <c r="A67" s="55" t="s">
        <v>91</v>
      </c>
      <c r="B67" s="18" t="s">
        <v>163</v>
      </c>
      <c r="C67" s="133">
        <v>0.55481800000000003</v>
      </c>
      <c r="D67" s="133">
        <v>0.55481800000000003</v>
      </c>
      <c r="E67" s="130">
        <v>0.57868593000000002</v>
      </c>
      <c r="F67" s="341">
        <f t="shared" si="5"/>
        <v>0.57868593000000002</v>
      </c>
      <c r="G67" s="30">
        <v>0.57868593000000002</v>
      </c>
      <c r="H67" s="131"/>
      <c r="I67" s="341">
        <f t="shared" si="6"/>
        <v>2.3867929999999982E-2</v>
      </c>
      <c r="J67" s="342">
        <f t="shared" si="8"/>
        <v>4.3019386537567206E-2</v>
      </c>
      <c r="K67" s="131"/>
      <c r="L67" s="433">
        <f t="shared" si="7"/>
        <v>2.3867929999999982E-2</v>
      </c>
      <c r="M67" s="354"/>
    </row>
    <row r="68" spans="1:13" ht="31.2">
      <c r="A68" s="55" t="s">
        <v>164</v>
      </c>
      <c r="B68" s="18" t="s">
        <v>165</v>
      </c>
      <c r="C68" s="133">
        <v>3.8443999999999999E-2</v>
      </c>
      <c r="D68" s="133">
        <v>3.8443999999999999E-2</v>
      </c>
      <c r="E68" s="130">
        <v>3.8443999999999999E-2</v>
      </c>
      <c r="F68" s="341">
        <f t="shared" si="5"/>
        <v>3.8443999999999999E-2</v>
      </c>
      <c r="G68" s="130">
        <v>0</v>
      </c>
      <c r="H68" s="131"/>
      <c r="I68" s="341">
        <f t="shared" si="6"/>
        <v>0</v>
      </c>
      <c r="J68" s="342">
        <f t="shared" si="8"/>
        <v>0</v>
      </c>
      <c r="K68" s="131"/>
      <c r="L68" s="433">
        <f t="shared" si="7"/>
        <v>0</v>
      </c>
      <c r="M68" s="271"/>
    </row>
    <row r="69" spans="1:13" ht="18">
      <c r="A69" s="55" t="s">
        <v>166</v>
      </c>
      <c r="B69" s="18" t="s">
        <v>167</v>
      </c>
      <c r="C69" s="133">
        <v>3.2818E-2</v>
      </c>
      <c r="D69" s="133">
        <v>3.2818E-2</v>
      </c>
      <c r="E69" s="130">
        <v>3.2818E-2</v>
      </c>
      <c r="F69" s="341">
        <f t="shared" si="5"/>
        <v>3.2818E-2</v>
      </c>
      <c r="G69" s="130">
        <v>0</v>
      </c>
      <c r="H69" s="131"/>
      <c r="I69" s="341">
        <f t="shared" si="6"/>
        <v>0</v>
      </c>
      <c r="J69" s="342">
        <f t="shared" si="8"/>
        <v>0</v>
      </c>
      <c r="K69" s="131"/>
      <c r="L69" s="433">
        <f t="shared" si="7"/>
        <v>0</v>
      </c>
      <c r="M69" s="271"/>
    </row>
    <row r="70" spans="1:13" ht="18">
      <c r="A70" s="55" t="s">
        <v>168</v>
      </c>
      <c r="B70" s="18" t="s">
        <v>169</v>
      </c>
      <c r="C70" s="133">
        <v>4.7E-2</v>
      </c>
      <c r="D70" s="133">
        <v>4.7E-2</v>
      </c>
      <c r="E70" s="130">
        <v>4.7E-2</v>
      </c>
      <c r="F70" s="341">
        <f t="shared" si="5"/>
        <v>4.7E-2</v>
      </c>
      <c r="G70" s="130">
        <v>0</v>
      </c>
      <c r="H70" s="131"/>
      <c r="I70" s="341">
        <f t="shared" si="6"/>
        <v>0</v>
      </c>
      <c r="J70" s="342">
        <f t="shared" si="8"/>
        <v>0</v>
      </c>
      <c r="K70" s="131"/>
      <c r="L70" s="433">
        <f t="shared" si="7"/>
        <v>0</v>
      </c>
      <c r="M70" s="271"/>
    </row>
    <row r="71" spans="1:13" ht="18">
      <c r="A71" s="55" t="s">
        <v>170</v>
      </c>
      <c r="B71" s="20" t="s">
        <v>171</v>
      </c>
      <c r="C71" s="133">
        <v>0.124596</v>
      </c>
      <c r="D71" s="133">
        <v>0.124596</v>
      </c>
      <c r="E71" s="130">
        <v>0.124596</v>
      </c>
      <c r="F71" s="341">
        <f t="shared" si="5"/>
        <v>0.124596</v>
      </c>
      <c r="G71" s="130">
        <v>0</v>
      </c>
      <c r="H71" s="131"/>
      <c r="I71" s="341">
        <f t="shared" si="6"/>
        <v>0</v>
      </c>
      <c r="J71" s="342">
        <f t="shared" si="8"/>
        <v>0</v>
      </c>
      <c r="K71" s="131"/>
      <c r="L71" s="433">
        <f t="shared" si="7"/>
        <v>0</v>
      </c>
      <c r="M71" s="271"/>
    </row>
    <row r="72" spans="1:13" ht="46.8">
      <c r="A72" s="55" t="s">
        <v>172</v>
      </c>
      <c r="B72" s="21" t="s">
        <v>173</v>
      </c>
      <c r="C72" s="133">
        <v>0.124809</v>
      </c>
      <c r="D72" s="133">
        <v>0.124809</v>
      </c>
      <c r="E72" s="130">
        <v>0.124809</v>
      </c>
      <c r="F72" s="341">
        <f t="shared" si="5"/>
        <v>0.124809</v>
      </c>
      <c r="G72" s="130">
        <v>0</v>
      </c>
      <c r="H72" s="131"/>
      <c r="I72" s="341">
        <f t="shared" si="6"/>
        <v>0</v>
      </c>
      <c r="J72" s="342">
        <f t="shared" si="8"/>
        <v>0</v>
      </c>
      <c r="K72" s="131"/>
      <c r="L72" s="433">
        <f t="shared" si="7"/>
        <v>0</v>
      </c>
      <c r="M72" s="271"/>
    </row>
    <row r="73" spans="1:13" ht="31.2">
      <c r="A73" s="55" t="s">
        <v>174</v>
      </c>
      <c r="B73" s="22" t="s">
        <v>175</v>
      </c>
      <c r="C73" s="133">
        <v>0.12481</v>
      </c>
      <c r="D73" s="133">
        <v>0.12481</v>
      </c>
      <c r="E73" s="130">
        <v>0.12481</v>
      </c>
      <c r="F73" s="341">
        <f t="shared" si="5"/>
        <v>0.12481</v>
      </c>
      <c r="G73" s="130">
        <v>0</v>
      </c>
      <c r="H73" s="131"/>
      <c r="I73" s="341">
        <f t="shared" si="6"/>
        <v>0</v>
      </c>
      <c r="J73" s="342">
        <f t="shared" si="8"/>
        <v>0</v>
      </c>
      <c r="K73" s="131"/>
      <c r="L73" s="433">
        <f t="shared" si="7"/>
        <v>0</v>
      </c>
      <c r="M73" s="271"/>
    </row>
    <row r="74" spans="1:13" ht="31.2">
      <c r="A74" s="55" t="s">
        <v>176</v>
      </c>
      <c r="B74" s="23" t="s">
        <v>177</v>
      </c>
      <c r="C74" s="133">
        <v>0.109289</v>
      </c>
      <c r="D74" s="133">
        <v>0.109289</v>
      </c>
      <c r="E74" s="130">
        <v>0.109289</v>
      </c>
      <c r="F74" s="341">
        <f t="shared" si="5"/>
        <v>0.109289</v>
      </c>
      <c r="G74" s="130">
        <v>0</v>
      </c>
      <c r="H74" s="131"/>
      <c r="I74" s="341">
        <f t="shared" si="6"/>
        <v>0</v>
      </c>
      <c r="J74" s="342">
        <f t="shared" si="8"/>
        <v>0</v>
      </c>
      <c r="K74" s="131"/>
      <c r="L74" s="433">
        <f t="shared" si="7"/>
        <v>0</v>
      </c>
      <c r="M74" s="271"/>
    </row>
    <row r="75" spans="1:13" ht="31.2">
      <c r="A75" s="55" t="s">
        <v>178</v>
      </c>
      <c r="B75" s="23" t="s">
        <v>179</v>
      </c>
      <c r="C75" s="133">
        <v>0.455121</v>
      </c>
      <c r="D75" s="133">
        <v>0.455121</v>
      </c>
      <c r="E75" s="130">
        <v>0.455121</v>
      </c>
      <c r="F75" s="341">
        <f t="shared" si="5"/>
        <v>0.455121</v>
      </c>
      <c r="G75" s="130">
        <v>0</v>
      </c>
      <c r="H75" s="131"/>
      <c r="I75" s="341">
        <f t="shared" si="6"/>
        <v>0</v>
      </c>
      <c r="J75" s="342">
        <f t="shared" si="8"/>
        <v>0</v>
      </c>
      <c r="K75" s="131"/>
      <c r="L75" s="433">
        <f t="shared" si="7"/>
        <v>0</v>
      </c>
      <c r="M75" s="271"/>
    </row>
    <row r="76" spans="1:13" ht="31.2">
      <c r="A76" s="55" t="s">
        <v>180</v>
      </c>
      <c r="B76" s="19" t="s">
        <v>181</v>
      </c>
      <c r="C76" s="133">
        <v>8.5680999999999993E-2</v>
      </c>
      <c r="D76" s="133">
        <v>8.5680999999999993E-2</v>
      </c>
      <c r="E76" s="130">
        <v>8.5680999999999993E-2</v>
      </c>
      <c r="F76" s="341">
        <f t="shared" si="5"/>
        <v>8.5680999999999993E-2</v>
      </c>
      <c r="G76" s="130">
        <v>0</v>
      </c>
      <c r="H76" s="131"/>
      <c r="I76" s="341">
        <f t="shared" si="6"/>
        <v>0</v>
      </c>
      <c r="J76" s="342">
        <f t="shared" si="8"/>
        <v>0</v>
      </c>
      <c r="K76" s="131"/>
      <c r="L76" s="433">
        <f t="shared" si="7"/>
        <v>0</v>
      </c>
      <c r="M76" s="271"/>
    </row>
    <row r="77" spans="1:13" ht="18">
      <c r="A77" s="55" t="s">
        <v>182</v>
      </c>
      <c r="B77" s="19" t="s">
        <v>183</v>
      </c>
      <c r="C77" s="133">
        <v>0.48399999999999999</v>
      </c>
      <c r="D77" s="133">
        <v>0.48399999999999999</v>
      </c>
      <c r="E77" s="130">
        <v>0.48399999999999999</v>
      </c>
      <c r="F77" s="341">
        <f t="shared" ref="F77:F140" si="12">E77</f>
        <v>0.48399999999999999</v>
      </c>
      <c r="G77" s="30">
        <v>0.48399999999999999</v>
      </c>
      <c r="H77" s="131"/>
      <c r="I77" s="341">
        <f t="shared" ref="I77:I140" si="13">E77-D77</f>
        <v>0</v>
      </c>
      <c r="J77" s="342">
        <f t="shared" ref="J77:J140" si="14">E77/D77-100%</f>
        <v>0</v>
      </c>
      <c r="K77" s="131"/>
      <c r="L77" s="433">
        <f t="shared" ref="L77:L140" si="15">I77-K77</f>
        <v>0</v>
      </c>
      <c r="M77" s="271"/>
    </row>
    <row r="78" spans="1:13" ht="31.2">
      <c r="A78" s="55" t="s">
        <v>184</v>
      </c>
      <c r="B78" s="19" t="s">
        <v>185</v>
      </c>
      <c r="C78" s="133">
        <v>0.94567999999999997</v>
      </c>
      <c r="D78" s="133">
        <v>0.94567999999999997</v>
      </c>
      <c r="E78" s="130">
        <v>0.94567999999999997</v>
      </c>
      <c r="F78" s="341">
        <f t="shared" si="12"/>
        <v>0.94567999999999997</v>
      </c>
      <c r="G78" s="30">
        <v>0.94567999999999997</v>
      </c>
      <c r="H78" s="131"/>
      <c r="I78" s="341">
        <f t="shared" si="13"/>
        <v>0</v>
      </c>
      <c r="J78" s="342">
        <f t="shared" si="14"/>
        <v>0</v>
      </c>
      <c r="K78" s="131"/>
      <c r="L78" s="433">
        <f t="shared" si="15"/>
        <v>0</v>
      </c>
      <c r="M78" s="354"/>
    </row>
    <row r="79" spans="1:13" ht="22.8" customHeight="1">
      <c r="A79" s="55" t="s">
        <v>186</v>
      </c>
      <c r="B79" s="19" t="s">
        <v>187</v>
      </c>
      <c r="C79" s="133">
        <v>2.7087500000000002</v>
      </c>
      <c r="D79" s="133">
        <v>2.7087500000000002</v>
      </c>
      <c r="E79" s="287">
        <v>2.7087500000000002</v>
      </c>
      <c r="F79" s="341">
        <f t="shared" si="12"/>
        <v>2.7087500000000002</v>
      </c>
      <c r="G79" s="30">
        <v>2.7087500000000002</v>
      </c>
      <c r="H79" s="131"/>
      <c r="I79" s="341">
        <f t="shared" si="13"/>
        <v>0</v>
      </c>
      <c r="J79" s="342">
        <f t="shared" si="14"/>
        <v>0</v>
      </c>
      <c r="K79" s="131"/>
      <c r="L79" s="433">
        <f t="shared" si="15"/>
        <v>0</v>
      </c>
      <c r="M79" s="271"/>
    </row>
    <row r="80" spans="1:13" ht="46.8">
      <c r="A80" s="55" t="s">
        <v>188</v>
      </c>
      <c r="B80" s="19" t="s">
        <v>189</v>
      </c>
      <c r="C80" s="133">
        <v>3.2720000000000002</v>
      </c>
      <c r="D80" s="133">
        <v>3.2720000000000002</v>
      </c>
      <c r="E80" s="130">
        <v>3.2827230100000002</v>
      </c>
      <c r="F80" s="341">
        <f t="shared" si="12"/>
        <v>3.2827230100000002</v>
      </c>
      <c r="G80" s="30">
        <v>3.2827230099999998</v>
      </c>
      <c r="H80" s="131"/>
      <c r="I80" s="341">
        <f t="shared" si="13"/>
        <v>1.0723009999999977E-2</v>
      </c>
      <c r="J80" s="342">
        <f t="shared" si="14"/>
        <v>3.277203545232199E-3</v>
      </c>
      <c r="K80" s="131"/>
      <c r="L80" s="433">
        <f t="shared" si="15"/>
        <v>1.0723009999999977E-2</v>
      </c>
      <c r="M80" s="271"/>
    </row>
    <row r="81" spans="1:13" ht="18">
      <c r="A81" s="55" t="s">
        <v>190</v>
      </c>
      <c r="B81" s="19" t="s">
        <v>191</v>
      </c>
      <c r="C81" s="133">
        <v>0.13800000000000001</v>
      </c>
      <c r="D81" s="133">
        <v>0.13800000000000001</v>
      </c>
      <c r="E81" s="130">
        <v>0.13963700000000001</v>
      </c>
      <c r="F81" s="341">
        <f t="shared" si="12"/>
        <v>0.13963700000000001</v>
      </c>
      <c r="G81" s="30">
        <v>0.13963700000000001</v>
      </c>
      <c r="H81" s="131"/>
      <c r="I81" s="341">
        <f t="shared" si="13"/>
        <v>1.6369999999999996E-3</v>
      </c>
      <c r="J81" s="342">
        <f t="shared" si="14"/>
        <v>1.1862318840579755E-2</v>
      </c>
      <c r="K81" s="131"/>
      <c r="L81" s="433">
        <f t="shared" si="15"/>
        <v>1.6369999999999996E-3</v>
      </c>
      <c r="M81" s="271"/>
    </row>
    <row r="82" spans="1:13" ht="31.2">
      <c r="A82" s="55" t="s">
        <v>192</v>
      </c>
      <c r="B82" s="19" t="s">
        <v>193</v>
      </c>
      <c r="C82" s="133">
        <v>0.4</v>
      </c>
      <c r="D82" s="133">
        <v>0.4</v>
      </c>
      <c r="E82" s="130">
        <v>0.44896899000000001</v>
      </c>
      <c r="F82" s="341">
        <f t="shared" si="12"/>
        <v>0.44896899000000001</v>
      </c>
      <c r="G82" s="30">
        <v>0.44896899000000001</v>
      </c>
      <c r="H82" s="131"/>
      <c r="I82" s="341">
        <f t="shared" si="13"/>
        <v>4.896898999999999E-2</v>
      </c>
      <c r="J82" s="342">
        <f t="shared" si="14"/>
        <v>0.12242247500000003</v>
      </c>
      <c r="K82" s="131"/>
      <c r="L82" s="433">
        <f t="shared" si="15"/>
        <v>4.896898999999999E-2</v>
      </c>
      <c r="M82" s="271"/>
    </row>
    <row r="83" spans="1:13" ht="18">
      <c r="A83" s="55" t="s">
        <v>194</v>
      </c>
      <c r="B83" s="19" t="s">
        <v>195</v>
      </c>
      <c r="C83" s="133">
        <v>7.8449809999999995E-2</v>
      </c>
      <c r="D83" s="133">
        <v>7.8449809999999995E-2</v>
      </c>
      <c r="E83" s="130">
        <v>7.8449809999999995E-2</v>
      </c>
      <c r="F83" s="341">
        <f t="shared" si="12"/>
        <v>7.8449809999999995E-2</v>
      </c>
      <c r="G83" s="30">
        <v>7.8449809999999995E-2</v>
      </c>
      <c r="H83" s="131"/>
      <c r="I83" s="341">
        <f t="shared" si="13"/>
        <v>0</v>
      </c>
      <c r="J83" s="342">
        <f t="shared" si="14"/>
        <v>0</v>
      </c>
      <c r="K83" s="131"/>
      <c r="L83" s="433">
        <f t="shared" si="15"/>
        <v>0</v>
      </c>
      <c r="M83" s="271"/>
    </row>
    <row r="84" spans="1:13" ht="18">
      <c r="A84" s="55" t="s">
        <v>196</v>
      </c>
      <c r="B84" s="19" t="s">
        <v>197</v>
      </c>
      <c r="C84" s="133">
        <v>0.21199999999999999</v>
      </c>
      <c r="D84" s="133">
        <v>0.21199999999999999</v>
      </c>
      <c r="E84" s="130">
        <v>0.21177557</v>
      </c>
      <c r="F84" s="341">
        <f t="shared" si="12"/>
        <v>0.21177557</v>
      </c>
      <c r="G84" s="30">
        <v>0.21177557</v>
      </c>
      <c r="H84" s="131"/>
      <c r="I84" s="341">
        <f t="shared" si="13"/>
        <v>-2.2442999999999769E-4</v>
      </c>
      <c r="J84" s="342">
        <f t="shared" si="14"/>
        <v>-1.0586320754716327E-3</v>
      </c>
      <c r="K84" s="131"/>
      <c r="L84" s="433">
        <f t="shared" si="15"/>
        <v>-2.2442999999999769E-4</v>
      </c>
      <c r="M84" s="271"/>
    </row>
    <row r="85" spans="1:13" ht="31.2">
      <c r="A85" s="55" t="s">
        <v>198</v>
      </c>
      <c r="B85" s="19" t="s">
        <v>143</v>
      </c>
      <c r="C85" s="133">
        <v>0.29499999999999998</v>
      </c>
      <c r="D85" s="133">
        <v>0.29499999999999998</v>
      </c>
      <c r="E85" s="130">
        <v>0.29499999999999998</v>
      </c>
      <c r="F85" s="341">
        <f t="shared" si="12"/>
        <v>0.29499999999999998</v>
      </c>
      <c r="G85" s="30">
        <v>0.29499999999999998</v>
      </c>
      <c r="H85" s="131"/>
      <c r="I85" s="341">
        <f t="shared" si="13"/>
        <v>0</v>
      </c>
      <c r="J85" s="342">
        <f t="shared" si="14"/>
        <v>0</v>
      </c>
      <c r="K85" s="131"/>
      <c r="L85" s="433">
        <f t="shared" si="15"/>
        <v>0</v>
      </c>
      <c r="M85" s="271"/>
    </row>
    <row r="86" spans="1:13" ht="62.4">
      <c r="A86" s="55" t="s">
        <v>199</v>
      </c>
      <c r="B86" s="19" t="s">
        <v>200</v>
      </c>
      <c r="C86" s="133">
        <v>5.2924090000000001</v>
      </c>
      <c r="D86" s="133">
        <v>5.2924090000000001</v>
      </c>
      <c r="E86" s="25">
        <v>5.2751840000000003</v>
      </c>
      <c r="F86" s="341">
        <f t="shared" si="12"/>
        <v>5.2751840000000003</v>
      </c>
      <c r="G86" s="30">
        <v>5.2751840000000003</v>
      </c>
      <c r="H86" s="131"/>
      <c r="I86" s="341">
        <f t="shared" si="13"/>
        <v>-1.7224999999999824E-2</v>
      </c>
      <c r="J86" s="342">
        <f t="shared" si="14"/>
        <v>-3.2546615350400598E-3</v>
      </c>
      <c r="K86" s="131"/>
      <c r="L86" s="433">
        <f t="shared" si="15"/>
        <v>-1.7224999999999824E-2</v>
      </c>
      <c r="M86" s="271"/>
    </row>
    <row r="87" spans="1:13" ht="18">
      <c r="A87" s="55" t="s">
        <v>25</v>
      </c>
      <c r="B87" s="69" t="s">
        <v>87</v>
      </c>
      <c r="C87" s="130"/>
      <c r="D87" s="130"/>
      <c r="E87" s="130"/>
      <c r="F87" s="341">
        <f t="shared" si="12"/>
        <v>0</v>
      </c>
      <c r="G87" s="130"/>
      <c r="H87" s="130"/>
      <c r="I87" s="341">
        <f t="shared" si="13"/>
        <v>0</v>
      </c>
      <c r="J87" s="342"/>
      <c r="K87" s="130"/>
      <c r="L87" s="433">
        <f t="shared" si="15"/>
        <v>0</v>
      </c>
      <c r="M87" s="353"/>
    </row>
    <row r="88" spans="1:13" ht="31.2">
      <c r="A88" s="55" t="s">
        <v>22</v>
      </c>
      <c r="B88" s="20" t="s">
        <v>201</v>
      </c>
      <c r="C88" s="134">
        <v>60.649639590000007</v>
      </c>
      <c r="D88" s="134">
        <v>60.649639590000007</v>
      </c>
      <c r="E88" s="130">
        <v>62.014041239999997</v>
      </c>
      <c r="F88" s="341">
        <f t="shared" si="12"/>
        <v>62.014041239999997</v>
      </c>
      <c r="G88" s="130">
        <v>76.41940486</v>
      </c>
      <c r="H88" s="131"/>
      <c r="I88" s="341">
        <f t="shared" si="13"/>
        <v>1.3644016499999907</v>
      </c>
      <c r="J88" s="342">
        <f t="shared" si="14"/>
        <v>2.2496451079075497E-2</v>
      </c>
      <c r="K88" s="131"/>
      <c r="L88" s="433">
        <f t="shared" si="15"/>
        <v>1.3644016499999907</v>
      </c>
      <c r="M88" s="355"/>
    </row>
    <row r="89" spans="1:13" ht="31.2">
      <c r="A89" s="55" t="s">
        <v>23</v>
      </c>
      <c r="B89" s="20" t="s">
        <v>202</v>
      </c>
      <c r="C89" s="130">
        <v>0.82440774999999999</v>
      </c>
      <c r="D89" s="130">
        <v>0.82440774999999999</v>
      </c>
      <c r="E89" s="130">
        <v>0.82440774999999999</v>
      </c>
      <c r="F89" s="341">
        <f t="shared" si="12"/>
        <v>0.82440774999999999</v>
      </c>
      <c r="G89" s="130">
        <v>0.84995774999999996</v>
      </c>
      <c r="H89" s="131"/>
      <c r="I89" s="341">
        <f t="shared" si="13"/>
        <v>0</v>
      </c>
      <c r="J89" s="342">
        <f t="shared" si="14"/>
        <v>0</v>
      </c>
      <c r="K89" s="131"/>
      <c r="L89" s="433">
        <f t="shared" si="15"/>
        <v>0</v>
      </c>
      <c r="M89" s="354"/>
    </row>
    <row r="90" spans="1:13" ht="31.2">
      <c r="A90" s="55" t="s">
        <v>24</v>
      </c>
      <c r="B90" s="20" t="s">
        <v>203</v>
      </c>
      <c r="C90" s="130">
        <v>0.62</v>
      </c>
      <c r="D90" s="130">
        <v>0.62</v>
      </c>
      <c r="E90" s="130">
        <v>0.69993819000000002</v>
      </c>
      <c r="F90" s="341">
        <f t="shared" si="12"/>
        <v>0.69993819000000002</v>
      </c>
      <c r="G90" s="130">
        <v>0.6999381899999999</v>
      </c>
      <c r="H90" s="131"/>
      <c r="I90" s="341">
        <f t="shared" si="13"/>
        <v>7.993819000000002E-2</v>
      </c>
      <c r="J90" s="342">
        <f t="shared" si="14"/>
        <v>0.128932564516129</v>
      </c>
      <c r="K90" s="131"/>
      <c r="L90" s="433">
        <f t="shared" si="15"/>
        <v>7.993819000000002E-2</v>
      </c>
      <c r="M90" s="354"/>
    </row>
    <row r="91" spans="1:13" ht="46.8">
      <c r="A91" s="55" t="s">
        <v>26</v>
      </c>
      <c r="B91" s="20" t="s">
        <v>204</v>
      </c>
      <c r="C91" s="130"/>
      <c r="D91" s="130">
        <v>0.97113677999999992</v>
      </c>
      <c r="E91" s="130">
        <v>0.97954525999999997</v>
      </c>
      <c r="F91" s="341">
        <f t="shared" si="12"/>
        <v>0.97954525999999997</v>
      </c>
      <c r="G91" s="130"/>
      <c r="H91" s="131"/>
      <c r="I91" s="341">
        <f t="shared" si="13"/>
        <v>8.4084800000000515E-3</v>
      </c>
      <c r="J91" s="342">
        <f t="shared" si="14"/>
        <v>8.6583889861528984E-3</v>
      </c>
      <c r="K91" s="131"/>
      <c r="L91" s="433">
        <f t="shared" si="15"/>
        <v>8.4084800000000515E-3</v>
      </c>
      <c r="M91" s="356"/>
    </row>
    <row r="92" spans="1:13" ht="31.2">
      <c r="A92" s="55" t="s">
        <v>27</v>
      </c>
      <c r="B92" s="20" t="s">
        <v>205</v>
      </c>
      <c r="C92" s="130"/>
      <c r="D92" s="130">
        <v>3.3943000000000001E-2</v>
      </c>
      <c r="E92" s="130">
        <v>3.3943000000000001E-2</v>
      </c>
      <c r="F92" s="341">
        <f t="shared" si="12"/>
        <v>3.3943000000000001E-2</v>
      </c>
      <c r="G92" s="130"/>
      <c r="H92" s="131"/>
      <c r="I92" s="341">
        <f t="shared" si="13"/>
        <v>0</v>
      </c>
      <c r="J92" s="342">
        <f t="shared" si="14"/>
        <v>0</v>
      </c>
      <c r="K92" s="131"/>
      <c r="L92" s="433">
        <f t="shared" si="15"/>
        <v>0</v>
      </c>
      <c r="M92" s="356"/>
    </row>
    <row r="93" spans="1:13" ht="34.799999999999997">
      <c r="A93" s="301" t="s">
        <v>206</v>
      </c>
      <c r="B93" s="302" t="s">
        <v>207</v>
      </c>
      <c r="C93" s="303"/>
      <c r="D93" s="304">
        <f>D95+D97</f>
        <v>2.5232130000000002</v>
      </c>
      <c r="E93" s="304">
        <f t="shared" ref="E93:I93" si="16">E95+E97</f>
        <v>2.0154085099999999</v>
      </c>
      <c r="F93" s="304">
        <f t="shared" si="16"/>
        <v>2.0154085099999999</v>
      </c>
      <c r="G93" s="304">
        <f t="shared" si="16"/>
        <v>2.0154085099999999</v>
      </c>
      <c r="H93" s="304"/>
      <c r="I93" s="304">
        <f t="shared" si="16"/>
        <v>-0.50780449000000005</v>
      </c>
      <c r="J93" s="339">
        <f t="shared" si="14"/>
        <v>-0.20125312052529865</v>
      </c>
      <c r="K93" s="304"/>
      <c r="L93" s="433">
        <f t="shared" si="15"/>
        <v>-0.50780449000000005</v>
      </c>
      <c r="M93" s="357"/>
    </row>
    <row r="94" spans="1:13" ht="31.2">
      <c r="A94" s="124">
        <v>1</v>
      </c>
      <c r="B94" s="288" t="s">
        <v>18</v>
      </c>
      <c r="C94" s="35"/>
      <c r="D94" s="30"/>
      <c r="E94" s="30"/>
      <c r="F94" s="341">
        <f t="shared" si="12"/>
        <v>0</v>
      </c>
      <c r="G94" s="35"/>
      <c r="H94" s="35"/>
      <c r="I94" s="341">
        <f t="shared" si="13"/>
        <v>0</v>
      </c>
      <c r="J94" s="342"/>
      <c r="K94" s="35"/>
      <c r="L94" s="433">
        <f t="shared" si="15"/>
        <v>0</v>
      </c>
      <c r="M94" s="358"/>
    </row>
    <row r="95" spans="1:13" ht="31.2">
      <c r="A95" s="7" t="s">
        <v>208</v>
      </c>
      <c r="B95" s="24" t="s">
        <v>209</v>
      </c>
      <c r="C95" s="288"/>
      <c r="D95" s="30">
        <v>0.74099999999999999</v>
      </c>
      <c r="E95" s="30">
        <v>0.67155032999999997</v>
      </c>
      <c r="F95" s="341">
        <f t="shared" si="12"/>
        <v>0.67155032999999997</v>
      </c>
      <c r="G95" s="30">
        <v>0.67155032999999997</v>
      </c>
      <c r="H95" s="25"/>
      <c r="I95" s="341">
        <f t="shared" si="13"/>
        <v>-6.9449670000000019E-2</v>
      </c>
      <c r="J95" s="342">
        <f t="shared" si="14"/>
        <v>-9.3724251012145765E-2</v>
      </c>
      <c r="K95" s="35"/>
      <c r="L95" s="433">
        <f t="shared" si="15"/>
        <v>-6.9449670000000019E-2</v>
      </c>
      <c r="M95" s="358"/>
    </row>
    <row r="96" spans="1:13" ht="18">
      <c r="A96" s="125">
        <v>2</v>
      </c>
      <c r="B96" s="288" t="s">
        <v>87</v>
      </c>
      <c r="C96" s="288"/>
      <c r="D96" s="112"/>
      <c r="E96" s="112"/>
      <c r="F96" s="341">
        <f t="shared" si="12"/>
        <v>0</v>
      </c>
      <c r="G96" s="25"/>
      <c r="H96" s="112"/>
      <c r="I96" s="341">
        <f t="shared" si="13"/>
        <v>0</v>
      </c>
      <c r="J96" s="342"/>
      <c r="K96" s="117"/>
      <c r="L96" s="433">
        <f t="shared" si="15"/>
        <v>0</v>
      </c>
      <c r="M96" s="358"/>
    </row>
    <row r="97" spans="1:13" ht="31.2">
      <c r="A97" s="118" t="s">
        <v>210</v>
      </c>
      <c r="B97" s="62" t="s">
        <v>211</v>
      </c>
      <c r="C97" s="288"/>
      <c r="D97" s="30">
        <v>1.782213</v>
      </c>
      <c r="E97" s="30">
        <v>1.34385818</v>
      </c>
      <c r="F97" s="341">
        <f t="shared" si="12"/>
        <v>1.34385818</v>
      </c>
      <c r="G97" s="30">
        <v>1.34385818</v>
      </c>
      <c r="H97" s="25"/>
      <c r="I97" s="341">
        <f t="shared" si="13"/>
        <v>-0.43835482000000003</v>
      </c>
      <c r="J97" s="342">
        <f t="shared" si="14"/>
        <v>-0.24596095977304622</v>
      </c>
      <c r="K97" s="13"/>
      <c r="L97" s="433">
        <f t="shared" si="15"/>
        <v>-0.43835482000000003</v>
      </c>
      <c r="M97" s="359"/>
    </row>
    <row r="98" spans="1:13" ht="34.799999999999997">
      <c r="A98" s="297">
        <v>4</v>
      </c>
      <c r="B98" s="298" t="s">
        <v>212</v>
      </c>
      <c r="C98" s="305"/>
      <c r="D98" s="300">
        <f>SUM(D99:D111)</f>
        <v>11.695300279999998</v>
      </c>
      <c r="E98" s="300">
        <f t="shared" ref="E98:I98" si="17">SUM(E99:E111)</f>
        <v>11.699772019999999</v>
      </c>
      <c r="F98" s="300">
        <f t="shared" si="17"/>
        <v>11.699772019999999</v>
      </c>
      <c r="G98" s="300">
        <f t="shared" si="17"/>
        <v>12.328612720000001</v>
      </c>
      <c r="H98" s="300"/>
      <c r="I98" s="300">
        <f t="shared" si="17"/>
        <v>4.4717400000000296E-3</v>
      </c>
      <c r="J98" s="339">
        <f t="shared" si="14"/>
        <v>3.8235358588001311E-4</v>
      </c>
      <c r="K98" s="300">
        <f t="shared" ref="K98" si="18">SUM(K99:K111)</f>
        <v>0</v>
      </c>
      <c r="L98" s="433">
        <f t="shared" si="15"/>
        <v>4.4717400000000296E-3</v>
      </c>
      <c r="M98" s="352"/>
    </row>
    <row r="99" spans="1:13" ht="31.2">
      <c r="A99" s="55" t="s">
        <v>19</v>
      </c>
      <c r="B99" s="69" t="s">
        <v>148</v>
      </c>
      <c r="C99" s="67"/>
      <c r="D99" s="130"/>
      <c r="E99" s="169"/>
      <c r="F99" s="341">
        <f t="shared" si="12"/>
        <v>0</v>
      </c>
      <c r="G99" s="130"/>
      <c r="H99" s="130"/>
      <c r="I99" s="341">
        <f t="shared" si="13"/>
        <v>0</v>
      </c>
      <c r="J99" s="342"/>
      <c r="K99" s="130"/>
      <c r="L99" s="433">
        <f t="shared" si="15"/>
        <v>0</v>
      </c>
      <c r="M99" s="353"/>
    </row>
    <row r="100" spans="1:13" ht="31.2">
      <c r="A100" s="55" t="s">
        <v>213</v>
      </c>
      <c r="B100" s="53" t="s">
        <v>214</v>
      </c>
      <c r="C100" s="69">
        <v>7.5060000000000002</v>
      </c>
      <c r="D100" s="135">
        <v>6.9617841599999997</v>
      </c>
      <c r="E100" s="135">
        <v>6.9622507799999998</v>
      </c>
      <c r="F100" s="341">
        <f t="shared" si="12"/>
        <v>6.9622507799999998</v>
      </c>
      <c r="G100" s="130">
        <v>7.5062699999999998</v>
      </c>
      <c r="H100" s="136"/>
      <c r="I100" s="341">
        <f t="shared" si="13"/>
        <v>4.6662000000008419E-4</v>
      </c>
      <c r="J100" s="342">
        <f t="shared" si="14"/>
        <v>6.702592169993693E-5</v>
      </c>
      <c r="K100" s="136"/>
      <c r="L100" s="433">
        <f t="shared" si="15"/>
        <v>4.6662000000008419E-4</v>
      </c>
      <c r="M100" s="356"/>
    </row>
    <row r="101" spans="1:13" ht="31.2">
      <c r="A101" s="55" t="s">
        <v>215</v>
      </c>
      <c r="B101" s="53" t="s">
        <v>216</v>
      </c>
      <c r="C101" s="69">
        <v>0.30199999999999999</v>
      </c>
      <c r="D101" s="135">
        <v>0.30233515</v>
      </c>
      <c r="E101" s="131">
        <v>0.30282240999999999</v>
      </c>
      <c r="F101" s="341">
        <f t="shared" si="12"/>
        <v>0.30282240999999999</v>
      </c>
      <c r="G101" s="131">
        <v>0.30282240999999999</v>
      </c>
      <c r="H101" s="136"/>
      <c r="I101" s="341">
        <f t="shared" si="13"/>
        <v>4.8725999999998937E-4</v>
      </c>
      <c r="J101" s="342">
        <f t="shared" si="14"/>
        <v>1.6116551449607552E-3</v>
      </c>
      <c r="K101" s="136"/>
      <c r="L101" s="433">
        <f t="shared" si="15"/>
        <v>4.8725999999998937E-4</v>
      </c>
      <c r="M101" s="356"/>
    </row>
    <row r="102" spans="1:13" ht="31.2">
      <c r="A102" s="55" t="s">
        <v>217</v>
      </c>
      <c r="B102" s="67" t="s">
        <v>218</v>
      </c>
      <c r="C102" s="130">
        <v>0.154</v>
      </c>
      <c r="D102" s="135">
        <v>0.15382000000000001</v>
      </c>
      <c r="E102" s="135">
        <v>0.15382030999999999</v>
      </c>
      <c r="F102" s="341">
        <f t="shared" si="12"/>
        <v>0.15382030999999999</v>
      </c>
      <c r="G102" s="130">
        <v>0.15382030999999999</v>
      </c>
      <c r="H102" s="136"/>
      <c r="I102" s="341">
        <f t="shared" si="13"/>
        <v>3.0999999997560757E-7</v>
      </c>
      <c r="J102" s="342">
        <f t="shared" si="14"/>
        <v>2.0153426081304104E-6</v>
      </c>
      <c r="K102" s="136"/>
      <c r="L102" s="433">
        <f t="shared" si="15"/>
        <v>3.0999999997560757E-7</v>
      </c>
      <c r="M102" s="356"/>
    </row>
    <row r="103" spans="1:13" ht="22.8" customHeight="1">
      <c r="A103" s="55" t="s">
        <v>219</v>
      </c>
      <c r="B103" s="67" t="s">
        <v>220</v>
      </c>
      <c r="C103" s="130">
        <v>0.122</v>
      </c>
      <c r="D103" s="135">
        <v>0.122</v>
      </c>
      <c r="E103" s="135">
        <v>0.122</v>
      </c>
      <c r="F103" s="341">
        <f t="shared" si="12"/>
        <v>0.122</v>
      </c>
      <c r="G103" s="131">
        <v>0.122</v>
      </c>
      <c r="H103" s="136"/>
      <c r="I103" s="341">
        <f t="shared" si="13"/>
        <v>0</v>
      </c>
      <c r="J103" s="342">
        <f t="shared" si="14"/>
        <v>0</v>
      </c>
      <c r="K103" s="136"/>
      <c r="L103" s="433">
        <f t="shared" si="15"/>
        <v>0</v>
      </c>
      <c r="M103" s="356"/>
    </row>
    <row r="104" spans="1:13" ht="30" customHeight="1">
      <c r="A104" s="55" t="s">
        <v>25</v>
      </c>
      <c r="B104" s="69" t="s">
        <v>87</v>
      </c>
      <c r="C104" s="67"/>
      <c r="D104" s="135">
        <v>0</v>
      </c>
      <c r="E104" s="135"/>
      <c r="F104" s="341">
        <f t="shared" si="12"/>
        <v>0</v>
      </c>
      <c r="G104" s="130"/>
      <c r="H104" s="130"/>
      <c r="I104" s="341">
        <f t="shared" si="13"/>
        <v>0</v>
      </c>
      <c r="J104" s="342"/>
      <c r="K104" s="136"/>
      <c r="L104" s="433">
        <f t="shared" si="15"/>
        <v>0</v>
      </c>
      <c r="M104" s="353"/>
    </row>
    <row r="105" spans="1:13" ht="62.4">
      <c r="A105" s="55" t="s">
        <v>221</v>
      </c>
      <c r="B105" s="19" t="s">
        <v>222</v>
      </c>
      <c r="C105" s="134">
        <v>0.68799999999999994</v>
      </c>
      <c r="D105" s="135">
        <v>0.64095499999999994</v>
      </c>
      <c r="E105" s="135">
        <v>0.64095537999999996</v>
      </c>
      <c r="F105" s="341">
        <f t="shared" si="12"/>
        <v>0.64095537999999996</v>
      </c>
      <c r="G105" s="131">
        <v>0.68769999999999998</v>
      </c>
      <c r="H105" s="136"/>
      <c r="I105" s="341">
        <f t="shared" si="13"/>
        <v>3.8000000002202938E-7</v>
      </c>
      <c r="J105" s="342">
        <f t="shared" si="14"/>
        <v>5.9286533371505357E-7</v>
      </c>
      <c r="K105" s="31"/>
      <c r="L105" s="433">
        <f t="shared" si="15"/>
        <v>3.8000000002202938E-7</v>
      </c>
      <c r="M105" s="356"/>
    </row>
    <row r="106" spans="1:13" ht="62.4">
      <c r="A106" s="55" t="s">
        <v>223</v>
      </c>
      <c r="B106" s="170" t="s">
        <v>224</v>
      </c>
      <c r="C106" s="130">
        <v>0.60799999999999998</v>
      </c>
      <c r="D106" s="135">
        <v>0.56115999999999999</v>
      </c>
      <c r="E106" s="131">
        <v>0.56294489999999997</v>
      </c>
      <c r="F106" s="341">
        <f t="shared" si="12"/>
        <v>0.56294489999999997</v>
      </c>
      <c r="G106" s="131">
        <v>0.60899999999999999</v>
      </c>
      <c r="H106" s="136"/>
      <c r="I106" s="341">
        <f t="shared" si="13"/>
        <v>1.7848999999999782E-3</v>
      </c>
      <c r="J106" s="342">
        <f t="shared" si="14"/>
        <v>3.1807327678379238E-3</v>
      </c>
      <c r="K106" s="31"/>
      <c r="L106" s="433">
        <f t="shared" si="15"/>
        <v>1.7848999999999782E-3</v>
      </c>
      <c r="M106" s="356"/>
    </row>
    <row r="107" spans="1:13" ht="62.4">
      <c r="A107" s="55" t="s">
        <v>225</v>
      </c>
      <c r="B107" s="171" t="s">
        <v>226</v>
      </c>
      <c r="C107" s="130">
        <v>0.41499999999999998</v>
      </c>
      <c r="D107" s="135">
        <v>0.36049405000000001</v>
      </c>
      <c r="E107" s="131">
        <v>0.36222631999999999</v>
      </c>
      <c r="F107" s="341">
        <f t="shared" si="12"/>
        <v>0.36222631999999999</v>
      </c>
      <c r="G107" s="131">
        <v>0.41599999999999998</v>
      </c>
      <c r="H107" s="136"/>
      <c r="I107" s="341">
        <f t="shared" si="13"/>
        <v>1.7322699999999802E-3</v>
      </c>
      <c r="J107" s="342">
        <f t="shared" si="14"/>
        <v>4.8052665501689962E-3</v>
      </c>
      <c r="K107" s="31"/>
      <c r="L107" s="433">
        <f t="shared" si="15"/>
        <v>1.7322699999999802E-3</v>
      </c>
      <c r="M107" s="356"/>
    </row>
    <row r="108" spans="1:13" ht="46.8">
      <c r="A108" s="55" t="s">
        <v>227</v>
      </c>
      <c r="B108" s="170" t="s">
        <v>228</v>
      </c>
      <c r="C108" s="130">
        <v>2.5259999999999998</v>
      </c>
      <c r="D108" s="135">
        <v>2.4596719200000003</v>
      </c>
      <c r="E108" s="131">
        <v>2.4596719199999999</v>
      </c>
      <c r="F108" s="341">
        <f t="shared" si="12"/>
        <v>2.4596719199999999</v>
      </c>
      <c r="G108" s="131">
        <v>2.5310000000000001</v>
      </c>
      <c r="H108" s="136"/>
      <c r="I108" s="341">
        <f t="shared" si="13"/>
        <v>0</v>
      </c>
      <c r="J108" s="342">
        <f t="shared" si="14"/>
        <v>0</v>
      </c>
      <c r="K108" s="136"/>
      <c r="L108" s="433">
        <f t="shared" si="15"/>
        <v>0</v>
      </c>
      <c r="M108" s="356"/>
    </row>
    <row r="109" spans="1:13" ht="31.2">
      <c r="A109" s="55" t="s">
        <v>229</v>
      </c>
      <c r="B109" s="170" t="s">
        <v>230</v>
      </c>
      <c r="C109" s="130">
        <v>1.2809999999999999</v>
      </c>
      <c r="D109" s="135">
        <v>4.4580000000000002E-2</v>
      </c>
      <c r="E109" s="131">
        <v>4.4580000000000002E-2</v>
      </c>
      <c r="F109" s="341">
        <f t="shared" si="12"/>
        <v>4.4580000000000002E-2</v>
      </c>
      <c r="G109" s="131"/>
      <c r="H109" s="136"/>
      <c r="I109" s="341">
        <f t="shared" si="13"/>
        <v>0</v>
      </c>
      <c r="J109" s="342">
        <f t="shared" si="14"/>
        <v>0</v>
      </c>
      <c r="K109" s="136"/>
      <c r="L109" s="433">
        <f t="shared" si="15"/>
        <v>0</v>
      </c>
      <c r="M109" s="356"/>
    </row>
    <row r="110" spans="1:13" ht="31.2">
      <c r="A110" s="55" t="s">
        <v>231</v>
      </c>
      <c r="B110" s="170" t="s">
        <v>232</v>
      </c>
      <c r="C110" s="130">
        <v>1.08</v>
      </c>
      <c r="D110" s="135">
        <v>3.9E-2</v>
      </c>
      <c r="E110" s="135">
        <v>3.9E-2</v>
      </c>
      <c r="F110" s="341">
        <f t="shared" si="12"/>
        <v>3.9E-2</v>
      </c>
      <c r="G110" s="131"/>
      <c r="H110" s="136"/>
      <c r="I110" s="341">
        <f t="shared" si="13"/>
        <v>0</v>
      </c>
      <c r="J110" s="342">
        <f t="shared" si="14"/>
        <v>0</v>
      </c>
      <c r="K110" s="136"/>
      <c r="L110" s="433">
        <f t="shared" si="15"/>
        <v>0</v>
      </c>
      <c r="M110" s="356"/>
    </row>
    <row r="111" spans="1:13" ht="46.8">
      <c r="A111" s="55" t="s">
        <v>233</v>
      </c>
      <c r="B111" s="53" t="s">
        <v>234</v>
      </c>
      <c r="C111" s="130">
        <v>0.75</v>
      </c>
      <c r="D111" s="135">
        <v>4.9500000000000002E-2</v>
      </c>
      <c r="E111" s="135">
        <v>4.9500000000000002E-2</v>
      </c>
      <c r="F111" s="341">
        <f t="shared" si="12"/>
        <v>4.9500000000000002E-2</v>
      </c>
      <c r="G111" s="131"/>
      <c r="H111" s="136"/>
      <c r="I111" s="341">
        <f t="shared" si="13"/>
        <v>0</v>
      </c>
      <c r="J111" s="342">
        <f t="shared" si="14"/>
        <v>0</v>
      </c>
      <c r="K111" s="136"/>
      <c r="L111" s="433">
        <f t="shared" si="15"/>
        <v>0</v>
      </c>
      <c r="M111" s="356"/>
    </row>
    <row r="112" spans="1:13" ht="52.8" customHeight="1">
      <c r="A112" s="306" t="s">
        <v>243</v>
      </c>
      <c r="B112" s="307" t="s">
        <v>244</v>
      </c>
      <c r="C112" s="308"/>
      <c r="D112" s="308">
        <f>SUM(D113:D120)</f>
        <v>0.55206873600000006</v>
      </c>
      <c r="E112" s="308">
        <f t="shared" ref="E112:I112" si="19">SUM(E113:E120)</f>
        <v>0.55206872000000007</v>
      </c>
      <c r="F112" s="308">
        <f t="shared" si="19"/>
        <v>0.55206872000000007</v>
      </c>
      <c r="G112" s="308">
        <f t="shared" si="19"/>
        <v>0.544655</v>
      </c>
      <c r="H112" s="308"/>
      <c r="I112" s="308">
        <f t="shared" si="19"/>
        <v>-1.5999999991578306E-8</v>
      </c>
      <c r="J112" s="339">
        <f t="shared" si="14"/>
        <v>-2.8981898325675104E-8</v>
      </c>
      <c r="K112" s="308"/>
      <c r="L112" s="433">
        <f t="shared" si="15"/>
        <v>-1.5999999991578306E-8</v>
      </c>
      <c r="M112" s="360"/>
    </row>
    <row r="113" spans="1:13" ht="48.6" customHeight="1">
      <c r="A113" s="7" t="s">
        <v>245</v>
      </c>
      <c r="B113" s="69" t="s">
        <v>18</v>
      </c>
      <c r="C113" s="120"/>
      <c r="D113" s="120"/>
      <c r="E113" s="120"/>
      <c r="F113" s="341">
        <f t="shared" si="12"/>
        <v>0</v>
      </c>
      <c r="G113" s="120"/>
      <c r="H113" s="120"/>
      <c r="I113" s="341">
        <f t="shared" si="13"/>
        <v>0</v>
      </c>
      <c r="J113" s="342"/>
      <c r="K113" s="120"/>
      <c r="L113" s="433">
        <f t="shared" si="15"/>
        <v>0</v>
      </c>
      <c r="M113" s="361"/>
    </row>
    <row r="114" spans="1:13" ht="62.4">
      <c r="A114" s="7" t="s">
        <v>246</v>
      </c>
      <c r="B114" s="32" t="s">
        <v>247</v>
      </c>
      <c r="C114" s="135">
        <v>0.28617973600000002</v>
      </c>
      <c r="D114" s="135">
        <v>0.28617973600000002</v>
      </c>
      <c r="E114" s="135">
        <v>0.28617972000000003</v>
      </c>
      <c r="F114" s="341">
        <f t="shared" si="12"/>
        <v>0.28617972000000003</v>
      </c>
      <c r="G114" s="135">
        <v>0.425535</v>
      </c>
      <c r="H114" s="120"/>
      <c r="I114" s="341">
        <f t="shared" si="13"/>
        <v>-1.5999999991578306E-8</v>
      </c>
      <c r="J114" s="342">
        <f t="shared" si="14"/>
        <v>-5.5908920049141386E-8</v>
      </c>
      <c r="K114" s="121"/>
      <c r="L114" s="433">
        <f t="shared" si="15"/>
        <v>-1.5999999991578306E-8</v>
      </c>
      <c r="M114" s="362"/>
    </row>
    <row r="115" spans="1:13" ht="46.8">
      <c r="A115" s="7" t="s">
        <v>248</v>
      </c>
      <c r="B115" s="37" t="s">
        <v>249</v>
      </c>
      <c r="C115" s="119"/>
      <c r="D115" s="135">
        <v>5.0999999999999997E-2</v>
      </c>
      <c r="E115" s="135">
        <v>5.0999999999999997E-2</v>
      </c>
      <c r="F115" s="341">
        <f t="shared" si="12"/>
        <v>5.0999999999999997E-2</v>
      </c>
      <c r="G115" s="135"/>
      <c r="H115" s="120"/>
      <c r="I115" s="341">
        <f t="shared" si="13"/>
        <v>0</v>
      </c>
      <c r="J115" s="342">
        <f t="shared" si="14"/>
        <v>0</v>
      </c>
      <c r="K115" s="121"/>
      <c r="L115" s="433">
        <f t="shared" si="15"/>
        <v>0</v>
      </c>
      <c r="M115" s="362"/>
    </row>
    <row r="116" spans="1:13" ht="31.2">
      <c r="A116" s="7" t="s">
        <v>250</v>
      </c>
      <c r="B116" s="32" t="s">
        <v>1562</v>
      </c>
      <c r="C116" s="119"/>
      <c r="D116" s="135">
        <v>3.7969000000000003E-2</v>
      </c>
      <c r="E116" s="135">
        <v>3.7969000000000003E-2</v>
      </c>
      <c r="F116" s="341">
        <f t="shared" si="12"/>
        <v>3.7969000000000003E-2</v>
      </c>
      <c r="G116" s="135"/>
      <c r="H116" s="120"/>
      <c r="I116" s="341">
        <f t="shared" si="13"/>
        <v>0</v>
      </c>
      <c r="J116" s="342">
        <f t="shared" si="14"/>
        <v>0</v>
      </c>
      <c r="K116" s="121"/>
      <c r="L116" s="433">
        <f t="shared" si="15"/>
        <v>0</v>
      </c>
      <c r="M116" s="362"/>
    </row>
    <row r="117" spans="1:13" ht="28.8" customHeight="1">
      <c r="A117" s="7" t="s">
        <v>251</v>
      </c>
      <c r="B117" s="37" t="s">
        <v>116</v>
      </c>
      <c r="C117" s="119"/>
      <c r="D117" s="135">
        <v>0.11912</v>
      </c>
      <c r="E117" s="135">
        <v>0.11912</v>
      </c>
      <c r="F117" s="341">
        <f t="shared" si="12"/>
        <v>0.11912</v>
      </c>
      <c r="G117" s="135">
        <v>0.11912</v>
      </c>
      <c r="H117" s="120"/>
      <c r="I117" s="341">
        <f t="shared" si="13"/>
        <v>0</v>
      </c>
      <c r="J117" s="342">
        <f t="shared" si="14"/>
        <v>0</v>
      </c>
      <c r="K117" s="121"/>
      <c r="L117" s="433">
        <f t="shared" si="15"/>
        <v>0</v>
      </c>
      <c r="M117" s="362"/>
    </row>
    <row r="118" spans="1:13" ht="22.8" customHeight="1">
      <c r="A118" s="7" t="s">
        <v>146</v>
      </c>
      <c r="B118" s="14" t="s">
        <v>87</v>
      </c>
      <c r="C118" s="119"/>
      <c r="D118" s="135"/>
      <c r="E118" s="135"/>
      <c r="F118" s="341">
        <f t="shared" si="12"/>
        <v>0</v>
      </c>
      <c r="G118" s="135"/>
      <c r="H118" s="120"/>
      <c r="I118" s="341">
        <f t="shared" si="13"/>
        <v>0</v>
      </c>
      <c r="J118" s="342"/>
      <c r="K118" s="121"/>
      <c r="L118" s="433">
        <f t="shared" si="15"/>
        <v>0</v>
      </c>
      <c r="M118" s="362"/>
    </row>
    <row r="119" spans="1:13" ht="46.8">
      <c r="A119" s="7" t="s">
        <v>252</v>
      </c>
      <c r="B119" s="32" t="s">
        <v>1563</v>
      </c>
      <c r="C119" s="119"/>
      <c r="D119" s="29">
        <v>2.9000000000000001E-2</v>
      </c>
      <c r="E119" s="135">
        <v>2.8799999999999999E-2</v>
      </c>
      <c r="F119" s="341">
        <f t="shared" si="12"/>
        <v>2.8799999999999999E-2</v>
      </c>
      <c r="G119" s="135"/>
      <c r="H119" s="120"/>
      <c r="I119" s="341">
        <f t="shared" si="13"/>
        <v>-2.0000000000000226E-4</v>
      </c>
      <c r="J119" s="342">
        <f t="shared" si="14"/>
        <v>-6.8965517241380558E-3</v>
      </c>
      <c r="K119" s="121"/>
      <c r="L119" s="433">
        <f t="shared" si="15"/>
        <v>-2.0000000000000226E-4</v>
      </c>
      <c r="M119" s="362"/>
    </row>
    <row r="120" spans="1:13" ht="31.2">
      <c r="A120" s="7" t="s">
        <v>253</v>
      </c>
      <c r="B120" s="37" t="s">
        <v>254</v>
      </c>
      <c r="C120" s="119"/>
      <c r="D120" s="29">
        <v>2.8799999999999999E-2</v>
      </c>
      <c r="E120" s="135">
        <v>2.9000000000000001E-2</v>
      </c>
      <c r="F120" s="341">
        <f t="shared" si="12"/>
        <v>2.9000000000000001E-2</v>
      </c>
      <c r="G120" s="135"/>
      <c r="H120" s="120"/>
      <c r="I120" s="341">
        <f t="shared" si="13"/>
        <v>2.0000000000000226E-4</v>
      </c>
      <c r="J120" s="342">
        <f t="shared" si="14"/>
        <v>6.9444444444444198E-3</v>
      </c>
      <c r="K120" s="121"/>
      <c r="L120" s="433">
        <f t="shared" si="15"/>
        <v>2.0000000000000226E-4</v>
      </c>
      <c r="M120" s="362"/>
    </row>
    <row r="121" spans="1:13" ht="46.8" customHeight="1">
      <c r="A121" s="297">
        <v>6</v>
      </c>
      <c r="B121" s="298" t="s">
        <v>255</v>
      </c>
      <c r="C121" s="300">
        <f>SUM(C122:C149)</f>
        <v>4.5377861599999996</v>
      </c>
      <c r="D121" s="300">
        <f>SUM(D122:D149)</f>
        <v>7.8416426700000006</v>
      </c>
      <c r="E121" s="300">
        <f t="shared" ref="E121:I121" si="20">SUM(E122:E149)</f>
        <v>7.7476714200000005</v>
      </c>
      <c r="F121" s="300">
        <f t="shared" si="20"/>
        <v>7.7476714200000005</v>
      </c>
      <c r="G121" s="300">
        <f t="shared" si="20"/>
        <v>8.32644758</v>
      </c>
      <c r="H121" s="300"/>
      <c r="I121" s="300">
        <f t="shared" si="20"/>
        <v>-9.3971250000000062E-2</v>
      </c>
      <c r="J121" s="339">
        <f t="shared" si="14"/>
        <v>-1.1983617968146953E-2</v>
      </c>
      <c r="K121" s="300">
        <f>SUM(K122:K149)</f>
        <v>0</v>
      </c>
      <c r="L121" s="433">
        <f t="shared" si="15"/>
        <v>-9.3971250000000062E-2</v>
      </c>
      <c r="M121" s="352"/>
    </row>
    <row r="122" spans="1:13" ht="43.8" customHeight="1">
      <c r="A122" s="55" t="s">
        <v>245</v>
      </c>
      <c r="B122" s="48" t="s">
        <v>18</v>
      </c>
      <c r="C122" s="33"/>
      <c r="D122" s="130"/>
      <c r="E122" s="182"/>
      <c r="F122" s="363">
        <f t="shared" si="12"/>
        <v>0</v>
      </c>
      <c r="G122" s="131"/>
      <c r="H122" s="136"/>
      <c r="I122" s="363">
        <f t="shared" si="13"/>
        <v>0</v>
      </c>
      <c r="J122" s="364"/>
      <c r="K122" s="136"/>
      <c r="L122" s="433">
        <f t="shared" si="15"/>
        <v>0</v>
      </c>
      <c r="M122" s="353"/>
    </row>
    <row r="123" spans="1:13" ht="46.8">
      <c r="A123" s="55" t="s">
        <v>256</v>
      </c>
      <c r="B123" s="172" t="s">
        <v>257</v>
      </c>
      <c r="C123" s="130">
        <v>0.20766399999999999</v>
      </c>
      <c r="D123" s="130">
        <v>0.20766399999999999</v>
      </c>
      <c r="E123" s="135">
        <v>0.20789351</v>
      </c>
      <c r="F123" s="341">
        <f t="shared" si="12"/>
        <v>0.20789351</v>
      </c>
      <c r="G123" s="131">
        <v>0.25718351</v>
      </c>
      <c r="H123" s="131"/>
      <c r="I123" s="341">
        <f t="shared" si="13"/>
        <v>2.2951000000001609E-4</v>
      </c>
      <c r="J123" s="342">
        <f t="shared" si="14"/>
        <v>1.1051987826489196E-3</v>
      </c>
      <c r="K123" s="131"/>
      <c r="L123" s="433">
        <f t="shared" si="15"/>
        <v>2.2951000000001609E-4</v>
      </c>
      <c r="M123" s="365"/>
    </row>
    <row r="124" spans="1:13" ht="46.8">
      <c r="A124" s="55" t="s">
        <v>258</v>
      </c>
      <c r="B124" s="173" t="s">
        <v>259</v>
      </c>
      <c r="C124" s="130">
        <v>0.24687255999999999</v>
      </c>
      <c r="D124" s="130">
        <v>0.24687255999999999</v>
      </c>
      <c r="E124" s="135">
        <v>0.24687255999999999</v>
      </c>
      <c r="F124" s="341">
        <f t="shared" si="12"/>
        <v>0.24687255999999999</v>
      </c>
      <c r="G124" s="131">
        <v>0.32304033999999998</v>
      </c>
      <c r="H124" s="131"/>
      <c r="I124" s="341">
        <f t="shared" si="13"/>
        <v>0</v>
      </c>
      <c r="J124" s="342">
        <f t="shared" si="14"/>
        <v>0</v>
      </c>
      <c r="K124" s="131"/>
      <c r="L124" s="433">
        <f t="shared" si="15"/>
        <v>0</v>
      </c>
      <c r="M124" s="365"/>
    </row>
    <row r="125" spans="1:13" ht="31.2">
      <c r="A125" s="55" t="s">
        <v>260</v>
      </c>
      <c r="B125" s="174" t="s">
        <v>261</v>
      </c>
      <c r="C125" s="130">
        <v>0.67964038000000004</v>
      </c>
      <c r="D125" s="130">
        <v>0.67964038000000004</v>
      </c>
      <c r="E125" s="135">
        <v>0.67964038000000004</v>
      </c>
      <c r="F125" s="341">
        <f t="shared" si="12"/>
        <v>0.67964038000000004</v>
      </c>
      <c r="G125" s="131">
        <v>1.00557122</v>
      </c>
      <c r="H125" s="131"/>
      <c r="I125" s="341">
        <f t="shared" si="13"/>
        <v>0</v>
      </c>
      <c r="J125" s="342">
        <f t="shared" si="14"/>
        <v>0</v>
      </c>
      <c r="K125" s="136"/>
      <c r="L125" s="433">
        <f t="shared" si="15"/>
        <v>0</v>
      </c>
      <c r="M125" s="365"/>
    </row>
    <row r="126" spans="1:13" ht="31.2">
      <c r="A126" s="55" t="s">
        <v>262</v>
      </c>
      <c r="B126" s="172" t="s">
        <v>263</v>
      </c>
      <c r="C126" s="130">
        <v>0.84580091000000002</v>
      </c>
      <c r="D126" s="130">
        <v>0.84580091000000002</v>
      </c>
      <c r="E126" s="135">
        <v>0.84580091000000002</v>
      </c>
      <c r="F126" s="341">
        <f t="shared" si="12"/>
        <v>0.84580091000000002</v>
      </c>
      <c r="G126" s="131">
        <v>1.17173174</v>
      </c>
      <c r="H126" s="131"/>
      <c r="I126" s="341">
        <f t="shared" si="13"/>
        <v>0</v>
      </c>
      <c r="J126" s="342">
        <f t="shared" si="14"/>
        <v>0</v>
      </c>
      <c r="K126" s="136"/>
      <c r="L126" s="433">
        <f t="shared" si="15"/>
        <v>0</v>
      </c>
      <c r="M126" s="365"/>
    </row>
    <row r="127" spans="1:13" ht="46.8">
      <c r="A127" s="55" t="s">
        <v>264</v>
      </c>
      <c r="B127" s="172" t="s">
        <v>265</v>
      </c>
      <c r="C127" s="130">
        <v>0.73499999999999999</v>
      </c>
      <c r="D127" s="130">
        <v>0.73499999999999999</v>
      </c>
      <c r="E127" s="135">
        <v>0.69586075000000003</v>
      </c>
      <c r="F127" s="341">
        <f t="shared" si="12"/>
        <v>0.69586075000000003</v>
      </c>
      <c r="G127" s="131">
        <v>0.97286075000000005</v>
      </c>
      <c r="H127" s="131"/>
      <c r="I127" s="341">
        <f t="shared" si="13"/>
        <v>-3.9139249999999959E-2</v>
      </c>
      <c r="J127" s="342">
        <f t="shared" si="14"/>
        <v>-5.3250680272108775E-2</v>
      </c>
      <c r="K127" s="136"/>
      <c r="L127" s="433">
        <f t="shared" si="15"/>
        <v>-3.9139249999999959E-2</v>
      </c>
      <c r="M127" s="365"/>
    </row>
    <row r="128" spans="1:13" ht="31.2">
      <c r="A128" s="55" t="s">
        <v>266</v>
      </c>
      <c r="B128" s="172" t="s">
        <v>267</v>
      </c>
      <c r="C128" s="130">
        <v>0.72</v>
      </c>
      <c r="D128" s="130">
        <v>0.72</v>
      </c>
      <c r="E128" s="135">
        <v>0.68187777999999999</v>
      </c>
      <c r="F128" s="341">
        <f t="shared" si="12"/>
        <v>0.68187777999999999</v>
      </c>
      <c r="G128" s="131">
        <v>0.95901477999999996</v>
      </c>
      <c r="H128" s="131"/>
      <c r="I128" s="341">
        <f t="shared" si="13"/>
        <v>-3.8122219999999984E-2</v>
      </c>
      <c r="J128" s="342">
        <f t="shared" si="14"/>
        <v>-5.2947527777777781E-2</v>
      </c>
      <c r="K128" s="131"/>
      <c r="L128" s="433">
        <f t="shared" si="15"/>
        <v>-3.8122219999999984E-2</v>
      </c>
      <c r="M128" s="365"/>
    </row>
    <row r="129" spans="1:13" ht="31.2">
      <c r="A129" s="55" t="s">
        <v>268</v>
      </c>
      <c r="B129" s="172" t="s">
        <v>269</v>
      </c>
      <c r="C129" s="135"/>
      <c r="D129" s="130">
        <v>0.15</v>
      </c>
      <c r="E129" s="135">
        <v>0.15</v>
      </c>
      <c r="F129" s="341">
        <f t="shared" si="12"/>
        <v>0.15</v>
      </c>
      <c r="G129" s="131"/>
      <c r="H129" s="131"/>
      <c r="I129" s="341">
        <f t="shared" si="13"/>
        <v>0</v>
      </c>
      <c r="J129" s="342">
        <f t="shared" si="14"/>
        <v>0</v>
      </c>
      <c r="K129" s="136"/>
      <c r="L129" s="433">
        <f t="shared" si="15"/>
        <v>0</v>
      </c>
      <c r="M129" s="366"/>
    </row>
    <row r="130" spans="1:13" ht="31.2">
      <c r="A130" s="55" t="s">
        <v>270</v>
      </c>
      <c r="B130" s="172" t="s">
        <v>271</v>
      </c>
      <c r="C130" s="135"/>
      <c r="D130" s="130">
        <v>0.1</v>
      </c>
      <c r="E130" s="135">
        <v>0.1</v>
      </c>
      <c r="F130" s="341">
        <f t="shared" si="12"/>
        <v>0.1</v>
      </c>
      <c r="G130" s="131"/>
      <c r="H130" s="131"/>
      <c r="I130" s="341">
        <f t="shared" si="13"/>
        <v>0</v>
      </c>
      <c r="J130" s="342">
        <f t="shared" si="14"/>
        <v>0</v>
      </c>
      <c r="K130" s="136"/>
      <c r="L130" s="433">
        <f t="shared" si="15"/>
        <v>0</v>
      </c>
      <c r="M130" s="366"/>
    </row>
    <row r="131" spans="1:13" ht="31.2">
      <c r="A131" s="55" t="s">
        <v>272</v>
      </c>
      <c r="B131" s="173" t="s">
        <v>273</v>
      </c>
      <c r="C131" s="135"/>
      <c r="D131" s="130">
        <v>0.1</v>
      </c>
      <c r="E131" s="135">
        <v>0.1</v>
      </c>
      <c r="F131" s="341">
        <f t="shared" si="12"/>
        <v>0.1</v>
      </c>
      <c r="G131" s="131"/>
      <c r="H131" s="131"/>
      <c r="I131" s="341">
        <f t="shared" si="13"/>
        <v>0</v>
      </c>
      <c r="J131" s="342">
        <f t="shared" si="14"/>
        <v>0</v>
      </c>
      <c r="K131" s="136"/>
      <c r="L131" s="433">
        <f t="shared" si="15"/>
        <v>0</v>
      </c>
      <c r="M131" s="366"/>
    </row>
    <row r="132" spans="1:13" ht="31.2">
      <c r="A132" s="55" t="s">
        <v>274</v>
      </c>
      <c r="B132" s="173" t="s">
        <v>275</v>
      </c>
      <c r="C132" s="135"/>
      <c r="D132" s="130">
        <v>0.15</v>
      </c>
      <c r="E132" s="135">
        <v>0.15</v>
      </c>
      <c r="F132" s="341">
        <f t="shared" si="12"/>
        <v>0.15</v>
      </c>
      <c r="G132" s="131"/>
      <c r="H132" s="131"/>
      <c r="I132" s="341">
        <f t="shared" si="13"/>
        <v>0</v>
      </c>
      <c r="J132" s="342">
        <f t="shared" si="14"/>
        <v>0</v>
      </c>
      <c r="K132" s="136"/>
      <c r="L132" s="433">
        <f t="shared" si="15"/>
        <v>0</v>
      </c>
      <c r="M132" s="366"/>
    </row>
    <row r="133" spans="1:13" ht="31.2">
      <c r="A133" s="55" t="s">
        <v>276</v>
      </c>
      <c r="B133" s="172" t="s">
        <v>277</v>
      </c>
      <c r="C133" s="135"/>
      <c r="D133" s="130">
        <v>4.5999999999999999E-2</v>
      </c>
      <c r="E133" s="135">
        <v>4.5999999999999999E-2</v>
      </c>
      <c r="F133" s="341">
        <f t="shared" si="12"/>
        <v>4.5999999999999999E-2</v>
      </c>
      <c r="G133" s="131"/>
      <c r="H133" s="131"/>
      <c r="I133" s="341">
        <f t="shared" si="13"/>
        <v>0</v>
      </c>
      <c r="J133" s="342">
        <f t="shared" si="14"/>
        <v>0</v>
      </c>
      <c r="K133" s="136"/>
      <c r="L133" s="433">
        <f t="shared" si="15"/>
        <v>0</v>
      </c>
      <c r="M133" s="366"/>
    </row>
    <row r="134" spans="1:13" ht="31.2">
      <c r="A134" s="55" t="s">
        <v>278</v>
      </c>
      <c r="B134" s="175" t="s">
        <v>279</v>
      </c>
      <c r="C134" s="135"/>
      <c r="D134" s="130">
        <v>4.5999999999999999E-2</v>
      </c>
      <c r="E134" s="135">
        <v>4.5999999999999999E-2</v>
      </c>
      <c r="F134" s="341">
        <f t="shared" si="12"/>
        <v>4.5999999999999999E-2</v>
      </c>
      <c r="G134" s="131"/>
      <c r="H134" s="131"/>
      <c r="I134" s="341">
        <f t="shared" si="13"/>
        <v>0</v>
      </c>
      <c r="J134" s="342">
        <f t="shared" si="14"/>
        <v>0</v>
      </c>
      <c r="K134" s="136"/>
      <c r="L134" s="433">
        <f t="shared" si="15"/>
        <v>0</v>
      </c>
      <c r="M134" s="366"/>
    </row>
    <row r="135" spans="1:13" ht="31.2">
      <c r="A135" s="55" t="s">
        <v>280</v>
      </c>
      <c r="B135" s="175" t="s">
        <v>281</v>
      </c>
      <c r="C135" s="135"/>
      <c r="D135" s="130">
        <v>0.15</v>
      </c>
      <c r="E135" s="135">
        <v>0.15</v>
      </c>
      <c r="F135" s="341">
        <f t="shared" si="12"/>
        <v>0.15</v>
      </c>
      <c r="G135" s="131"/>
      <c r="H135" s="131"/>
      <c r="I135" s="341">
        <f t="shared" si="13"/>
        <v>0</v>
      </c>
      <c r="J135" s="342">
        <f t="shared" si="14"/>
        <v>0</v>
      </c>
      <c r="K135" s="136"/>
      <c r="L135" s="433">
        <f t="shared" si="15"/>
        <v>0</v>
      </c>
      <c r="M135" s="366"/>
    </row>
    <row r="136" spans="1:13" ht="31.2">
      <c r="A136" s="55" t="s">
        <v>282</v>
      </c>
      <c r="B136" s="67" t="s">
        <v>185</v>
      </c>
      <c r="C136" s="67"/>
      <c r="D136" s="130">
        <v>0.55300000000000005</v>
      </c>
      <c r="E136" s="135">
        <v>0.54185000000000005</v>
      </c>
      <c r="F136" s="341">
        <f t="shared" si="12"/>
        <v>0.54185000000000005</v>
      </c>
      <c r="G136" s="131">
        <v>0.54185000000000005</v>
      </c>
      <c r="H136" s="131"/>
      <c r="I136" s="341">
        <f t="shared" si="13"/>
        <v>-1.1149999999999993E-2</v>
      </c>
      <c r="J136" s="342">
        <f t="shared" si="14"/>
        <v>-2.016274864376133E-2</v>
      </c>
      <c r="K136" s="136"/>
      <c r="L136" s="433">
        <f t="shared" si="15"/>
        <v>-1.1149999999999993E-2</v>
      </c>
      <c r="M136" s="365"/>
    </row>
    <row r="137" spans="1:13" ht="41.4" customHeight="1">
      <c r="A137" s="55" t="s">
        <v>283</v>
      </c>
      <c r="B137" s="176" t="s">
        <v>284</v>
      </c>
      <c r="C137" s="67"/>
      <c r="D137" s="130">
        <v>0.112871</v>
      </c>
      <c r="E137" s="135">
        <v>0.112871</v>
      </c>
      <c r="F137" s="341">
        <f t="shared" si="12"/>
        <v>0.112871</v>
      </c>
      <c r="G137" s="131">
        <v>0.112871</v>
      </c>
      <c r="H137" s="131"/>
      <c r="I137" s="341">
        <f t="shared" si="13"/>
        <v>0</v>
      </c>
      <c r="J137" s="342">
        <f t="shared" si="14"/>
        <v>0</v>
      </c>
      <c r="K137" s="136"/>
      <c r="L137" s="433">
        <f t="shared" si="15"/>
        <v>0</v>
      </c>
      <c r="M137" s="367"/>
    </row>
    <row r="138" spans="1:13" ht="31.2">
      <c r="A138" s="55" t="s">
        <v>286</v>
      </c>
      <c r="B138" s="60" t="s">
        <v>287</v>
      </c>
      <c r="C138" s="67"/>
      <c r="D138" s="130">
        <v>0.22700000000000001</v>
      </c>
      <c r="E138" s="135">
        <v>0.22934434999999997</v>
      </c>
      <c r="F138" s="341">
        <f t="shared" si="12"/>
        <v>0.22934434999999997</v>
      </c>
      <c r="G138" s="131">
        <v>0.22934434999999997</v>
      </c>
      <c r="H138" s="131"/>
      <c r="I138" s="341">
        <f t="shared" si="13"/>
        <v>2.3443499999999673E-3</v>
      </c>
      <c r="J138" s="342">
        <f t="shared" si="14"/>
        <v>1.0327533039647507E-2</v>
      </c>
      <c r="K138" s="131"/>
      <c r="L138" s="433">
        <f t="shared" si="15"/>
        <v>2.3443499999999673E-3</v>
      </c>
      <c r="M138" s="367"/>
    </row>
    <row r="139" spans="1:13" ht="73.2" customHeight="1">
      <c r="A139" s="55" t="s">
        <v>285</v>
      </c>
      <c r="B139" s="26" t="s">
        <v>189</v>
      </c>
      <c r="C139" s="67"/>
      <c r="D139" s="130">
        <v>1.19996551</v>
      </c>
      <c r="E139" s="135">
        <v>1.2024612499999998</v>
      </c>
      <c r="F139" s="341">
        <f t="shared" si="12"/>
        <v>1.2024612499999998</v>
      </c>
      <c r="G139" s="131">
        <v>1.2024612499999998</v>
      </c>
      <c r="H139" s="131"/>
      <c r="I139" s="341">
        <f t="shared" si="13"/>
        <v>2.4957399999998575E-3</v>
      </c>
      <c r="J139" s="342">
        <f t="shared" si="14"/>
        <v>2.0798431114905647E-3</v>
      </c>
      <c r="K139" s="136"/>
      <c r="L139" s="433">
        <f t="shared" si="15"/>
        <v>2.4957399999998575E-3</v>
      </c>
      <c r="M139" s="365"/>
    </row>
    <row r="140" spans="1:13" ht="21" customHeight="1">
      <c r="A140" s="55" t="s">
        <v>288</v>
      </c>
      <c r="B140" s="176" t="s">
        <v>289</v>
      </c>
      <c r="C140" s="67"/>
      <c r="D140" s="130">
        <v>0.21</v>
      </c>
      <c r="E140" s="135">
        <v>0.21</v>
      </c>
      <c r="F140" s="341">
        <f t="shared" si="12"/>
        <v>0.21</v>
      </c>
      <c r="G140" s="131">
        <v>0.21</v>
      </c>
      <c r="H140" s="131"/>
      <c r="I140" s="341">
        <f t="shared" si="13"/>
        <v>0</v>
      </c>
      <c r="J140" s="342">
        <f t="shared" si="14"/>
        <v>0</v>
      </c>
      <c r="K140" s="136"/>
      <c r="L140" s="433">
        <f t="shared" si="15"/>
        <v>0</v>
      </c>
      <c r="M140" s="367"/>
    </row>
    <row r="141" spans="1:13" ht="28.2" customHeight="1">
      <c r="A141" s="55" t="s">
        <v>290</v>
      </c>
      <c r="B141" s="176" t="s">
        <v>137</v>
      </c>
      <c r="C141" s="67"/>
      <c r="D141" s="130">
        <v>6.0999999999999999E-2</v>
      </c>
      <c r="E141" s="135">
        <v>6.0999999999999999E-2</v>
      </c>
      <c r="F141" s="341">
        <f t="shared" ref="F141:F204" si="21">E141</f>
        <v>6.0999999999999999E-2</v>
      </c>
      <c r="G141" s="131">
        <v>6.0999999999999999E-2</v>
      </c>
      <c r="H141" s="131"/>
      <c r="I141" s="341">
        <f t="shared" ref="I141:I204" si="22">E141-D141</f>
        <v>0</v>
      </c>
      <c r="J141" s="342">
        <f t="shared" ref="J141:J204" si="23">E141/D141-100%</f>
        <v>0</v>
      </c>
      <c r="K141" s="136"/>
      <c r="L141" s="433">
        <f t="shared" ref="L141:L204" si="24">I141-K141</f>
        <v>0</v>
      </c>
      <c r="M141" s="367"/>
    </row>
    <row r="142" spans="1:13" ht="31.2" customHeight="1">
      <c r="A142" s="55" t="s">
        <v>146</v>
      </c>
      <c r="B142" s="48" t="s">
        <v>87</v>
      </c>
      <c r="C142" s="33"/>
      <c r="D142" s="130"/>
      <c r="E142" s="135"/>
      <c r="F142" s="363">
        <f t="shared" si="21"/>
        <v>0</v>
      </c>
      <c r="G142" s="131"/>
      <c r="H142" s="136"/>
      <c r="I142" s="363">
        <f t="shared" si="22"/>
        <v>0</v>
      </c>
      <c r="J142" s="364"/>
      <c r="K142" s="136"/>
      <c r="L142" s="433">
        <f t="shared" si="24"/>
        <v>0</v>
      </c>
      <c r="M142" s="353"/>
    </row>
    <row r="143" spans="1:13" ht="46.8">
      <c r="A143" s="55" t="s">
        <v>291</v>
      </c>
      <c r="B143" s="172" t="s">
        <v>292</v>
      </c>
      <c r="C143" s="130">
        <v>0.38876099999999997</v>
      </c>
      <c r="D143" s="130">
        <v>0.38876099999999997</v>
      </c>
      <c r="E143" s="135">
        <v>0.37813162</v>
      </c>
      <c r="F143" s="341">
        <f t="shared" si="21"/>
        <v>0.37813162</v>
      </c>
      <c r="G143" s="131">
        <v>0.42742162</v>
      </c>
      <c r="H143" s="131"/>
      <c r="I143" s="341">
        <f t="shared" si="22"/>
        <v>-1.0629379999999966E-2</v>
      </c>
      <c r="J143" s="342">
        <f t="shared" si="23"/>
        <v>-2.734168293630268E-2</v>
      </c>
      <c r="K143" s="136"/>
      <c r="L143" s="433">
        <f t="shared" si="24"/>
        <v>-1.0629379999999966E-2</v>
      </c>
      <c r="M143" s="365"/>
    </row>
    <row r="144" spans="1:13" ht="46.8">
      <c r="A144" s="55" t="s">
        <v>293</v>
      </c>
      <c r="B144" s="172" t="s">
        <v>294</v>
      </c>
      <c r="C144" s="130">
        <v>0.25807641999999997</v>
      </c>
      <c r="D144" s="130">
        <v>0.25807641999999997</v>
      </c>
      <c r="E144" s="135">
        <v>0.25807641999999997</v>
      </c>
      <c r="F144" s="341">
        <f t="shared" si="21"/>
        <v>0.25807641999999997</v>
      </c>
      <c r="G144" s="131">
        <v>0.32025199999999998</v>
      </c>
      <c r="H144" s="131"/>
      <c r="I144" s="341">
        <f t="shared" si="22"/>
        <v>0</v>
      </c>
      <c r="J144" s="342">
        <f t="shared" si="23"/>
        <v>0</v>
      </c>
      <c r="K144" s="136"/>
      <c r="L144" s="433">
        <f t="shared" si="24"/>
        <v>0</v>
      </c>
      <c r="M144" s="365"/>
    </row>
    <row r="145" spans="1:13" ht="78">
      <c r="A145" s="55" t="s">
        <v>295</v>
      </c>
      <c r="B145" s="172" t="s">
        <v>296</v>
      </c>
      <c r="C145" s="130">
        <v>0.45597089000000002</v>
      </c>
      <c r="D145" s="130">
        <v>0.45597089000000002</v>
      </c>
      <c r="E145" s="135">
        <v>0.45597089000000002</v>
      </c>
      <c r="F145" s="341">
        <f t="shared" si="21"/>
        <v>0.45597089000000002</v>
      </c>
      <c r="G145" s="131">
        <v>0.53184502</v>
      </c>
      <c r="H145" s="131"/>
      <c r="I145" s="341">
        <f t="shared" si="22"/>
        <v>0</v>
      </c>
      <c r="J145" s="342">
        <f t="shared" si="23"/>
        <v>0</v>
      </c>
      <c r="K145" s="131"/>
      <c r="L145" s="433">
        <f t="shared" si="24"/>
        <v>0</v>
      </c>
      <c r="M145" s="367"/>
    </row>
    <row r="146" spans="1:13" ht="46.8">
      <c r="A146" s="55" t="s">
        <v>297</v>
      </c>
      <c r="B146" s="172" t="s">
        <v>298</v>
      </c>
      <c r="C146" s="18"/>
      <c r="D146" s="130">
        <v>4.3941999999999995E-2</v>
      </c>
      <c r="E146" s="135">
        <v>4.3942000000000002E-2</v>
      </c>
      <c r="F146" s="341">
        <f t="shared" si="21"/>
        <v>4.3942000000000002E-2</v>
      </c>
      <c r="G146" s="131"/>
      <c r="H146" s="131"/>
      <c r="I146" s="341">
        <f t="shared" si="22"/>
        <v>0</v>
      </c>
      <c r="J146" s="342">
        <f t="shared" si="23"/>
        <v>0</v>
      </c>
      <c r="K146" s="136"/>
      <c r="L146" s="433">
        <f t="shared" si="24"/>
        <v>0</v>
      </c>
      <c r="M146" s="366"/>
    </row>
    <row r="147" spans="1:13" ht="62.4">
      <c r="A147" s="55" t="s">
        <v>299</v>
      </c>
      <c r="B147" s="175" t="s">
        <v>300</v>
      </c>
      <c r="C147" s="67"/>
      <c r="D147" s="130">
        <v>5.4537000000000002E-2</v>
      </c>
      <c r="E147" s="135">
        <v>5.4537000000000002E-2</v>
      </c>
      <c r="F147" s="341">
        <f t="shared" si="21"/>
        <v>5.4537000000000002E-2</v>
      </c>
      <c r="G147" s="131"/>
      <c r="H147" s="131"/>
      <c r="I147" s="341">
        <f t="shared" si="22"/>
        <v>0</v>
      </c>
      <c r="J147" s="342">
        <f t="shared" si="23"/>
        <v>0</v>
      </c>
      <c r="K147" s="136"/>
      <c r="L147" s="433">
        <f t="shared" si="24"/>
        <v>0</v>
      </c>
      <c r="M147" s="366"/>
    </row>
    <row r="148" spans="1:13" ht="46.8">
      <c r="A148" s="55" t="s">
        <v>301</v>
      </c>
      <c r="B148" s="174" t="s">
        <v>302</v>
      </c>
      <c r="C148" s="67"/>
      <c r="D148" s="130">
        <v>6.0722999999999999E-2</v>
      </c>
      <c r="E148" s="135">
        <v>6.0722999999999999E-2</v>
      </c>
      <c r="F148" s="341">
        <f t="shared" si="21"/>
        <v>6.0722999999999999E-2</v>
      </c>
      <c r="G148" s="131"/>
      <c r="H148" s="131"/>
      <c r="I148" s="341">
        <f t="shared" si="22"/>
        <v>0</v>
      </c>
      <c r="J148" s="342">
        <f t="shared" si="23"/>
        <v>0</v>
      </c>
      <c r="K148" s="136"/>
      <c r="L148" s="433">
        <f t="shared" si="24"/>
        <v>0</v>
      </c>
      <c r="M148" s="366"/>
    </row>
    <row r="149" spans="1:13" ht="31.2">
      <c r="A149" s="55" t="s">
        <v>303</v>
      </c>
      <c r="B149" s="174" t="s">
        <v>304</v>
      </c>
      <c r="C149" s="67"/>
      <c r="D149" s="130">
        <v>3.8817999999999998E-2</v>
      </c>
      <c r="E149" s="135">
        <v>3.8817999999999998E-2</v>
      </c>
      <c r="F149" s="341">
        <f t="shared" si="21"/>
        <v>3.8817999999999998E-2</v>
      </c>
      <c r="G149" s="131"/>
      <c r="H149" s="131"/>
      <c r="I149" s="341">
        <f t="shared" si="22"/>
        <v>0</v>
      </c>
      <c r="J149" s="342">
        <f t="shared" si="23"/>
        <v>0</v>
      </c>
      <c r="K149" s="136"/>
      <c r="L149" s="433">
        <f t="shared" si="24"/>
        <v>0</v>
      </c>
      <c r="M149" s="367"/>
    </row>
    <row r="150" spans="1:13" ht="34.799999999999997">
      <c r="A150" s="368" t="s">
        <v>305</v>
      </c>
      <c r="B150" s="309" t="s">
        <v>306</v>
      </c>
      <c r="C150" s="310"/>
      <c r="D150" s="310">
        <f>SUM(D151:D207)</f>
        <v>23.096073109999999</v>
      </c>
      <c r="E150" s="310">
        <f t="shared" ref="E150:G150" si="25">SUM(E151:E207)</f>
        <v>23.100045489999999</v>
      </c>
      <c r="F150" s="310">
        <f t="shared" si="25"/>
        <v>23.100045489999999</v>
      </c>
      <c r="G150" s="310">
        <f t="shared" si="25"/>
        <v>25.521515610000002</v>
      </c>
      <c r="H150" s="310"/>
      <c r="I150" s="310">
        <f>E150-D150</f>
        <v>3.9723800000004417E-3</v>
      </c>
      <c r="J150" s="339">
        <f t="shared" si="23"/>
        <v>1.7199374028131764E-4</v>
      </c>
      <c r="K150" s="290"/>
      <c r="L150" s="433">
        <f t="shared" si="24"/>
        <v>3.9723800000004417E-3</v>
      </c>
      <c r="M150" s="369"/>
    </row>
    <row r="151" spans="1:13" ht="31.2">
      <c r="A151" s="370" t="s">
        <v>245</v>
      </c>
      <c r="B151" s="183" t="s">
        <v>18</v>
      </c>
      <c r="C151" s="138"/>
      <c r="D151" s="137"/>
      <c r="E151" s="138"/>
      <c r="F151" s="363">
        <f t="shared" si="21"/>
        <v>0</v>
      </c>
      <c r="G151" s="137"/>
      <c r="H151" s="184"/>
      <c r="I151" s="363">
        <f t="shared" si="22"/>
        <v>0</v>
      </c>
      <c r="J151" s="364"/>
      <c r="K151" s="139"/>
      <c r="L151" s="433">
        <f t="shared" si="24"/>
        <v>0</v>
      </c>
      <c r="M151" s="371"/>
    </row>
    <row r="152" spans="1:13" ht="31.2">
      <c r="A152" s="372" t="s">
        <v>307</v>
      </c>
      <c r="B152" s="67" t="s">
        <v>308</v>
      </c>
      <c r="C152" s="287">
        <v>1.355442</v>
      </c>
      <c r="D152" s="137">
        <v>0.79955456999999996</v>
      </c>
      <c r="E152" s="138">
        <v>0.79955456999999996</v>
      </c>
      <c r="F152" s="341">
        <f t="shared" si="21"/>
        <v>0.79955456999999996</v>
      </c>
      <c r="G152" s="137">
        <v>1.16299657</v>
      </c>
      <c r="H152" s="137"/>
      <c r="I152" s="341">
        <f t="shared" si="22"/>
        <v>0</v>
      </c>
      <c r="J152" s="342">
        <f t="shared" si="23"/>
        <v>0</v>
      </c>
      <c r="K152" s="139"/>
      <c r="L152" s="433">
        <f t="shared" si="24"/>
        <v>0</v>
      </c>
      <c r="M152" s="371"/>
    </row>
    <row r="153" spans="1:13" ht="31.2">
      <c r="A153" s="372" t="s">
        <v>309</v>
      </c>
      <c r="B153" s="63" t="s">
        <v>310</v>
      </c>
      <c r="C153" s="287">
        <v>0.51662300000000005</v>
      </c>
      <c r="D153" s="137">
        <v>0.27888869999999999</v>
      </c>
      <c r="E153" s="138">
        <v>0.27888921</v>
      </c>
      <c r="F153" s="341">
        <f t="shared" si="21"/>
        <v>0.27888921</v>
      </c>
      <c r="G153" s="137">
        <v>0.43051221000000001</v>
      </c>
      <c r="H153" s="137"/>
      <c r="I153" s="341">
        <f t="shared" si="22"/>
        <v>5.1000000000911427E-7</v>
      </c>
      <c r="J153" s="342">
        <f t="shared" si="23"/>
        <v>1.828686497562515E-6</v>
      </c>
      <c r="K153" s="139"/>
      <c r="L153" s="433">
        <f t="shared" si="24"/>
        <v>5.1000000000911427E-7</v>
      </c>
      <c r="M153" s="371"/>
    </row>
    <row r="154" spans="1:13" ht="31.2">
      <c r="A154" s="372" t="s">
        <v>311</v>
      </c>
      <c r="B154" s="63" t="s">
        <v>312</v>
      </c>
      <c r="C154" s="287">
        <v>0.56262299999999998</v>
      </c>
      <c r="D154" s="137">
        <v>0.33428827999999999</v>
      </c>
      <c r="E154" s="138">
        <v>0.33428827999999999</v>
      </c>
      <c r="F154" s="341">
        <f t="shared" si="21"/>
        <v>0.33428827999999999</v>
      </c>
      <c r="G154" s="137">
        <v>0.48591128</v>
      </c>
      <c r="H154" s="137"/>
      <c r="I154" s="341">
        <f t="shared" si="22"/>
        <v>0</v>
      </c>
      <c r="J154" s="342">
        <f t="shared" si="23"/>
        <v>0</v>
      </c>
      <c r="K154" s="139"/>
      <c r="L154" s="433">
        <f t="shared" si="24"/>
        <v>0</v>
      </c>
      <c r="M154" s="373"/>
    </row>
    <row r="155" spans="1:13" ht="31.2">
      <c r="A155" s="372" t="s">
        <v>313</v>
      </c>
      <c r="B155" s="63" t="s">
        <v>314</v>
      </c>
      <c r="C155" s="287">
        <v>1.173616</v>
      </c>
      <c r="D155" s="137">
        <v>0.76747612999999992</v>
      </c>
      <c r="E155" s="138">
        <v>0.76747612999999992</v>
      </c>
      <c r="F155" s="341">
        <f t="shared" si="21"/>
        <v>0.76747612999999992</v>
      </c>
      <c r="G155" s="137">
        <v>0.99609212999999996</v>
      </c>
      <c r="H155" s="137"/>
      <c r="I155" s="341">
        <f t="shared" si="22"/>
        <v>0</v>
      </c>
      <c r="J155" s="342">
        <f t="shared" si="23"/>
        <v>0</v>
      </c>
      <c r="K155" s="139"/>
      <c r="L155" s="433">
        <f t="shared" si="24"/>
        <v>0</v>
      </c>
      <c r="M155" s="371"/>
    </row>
    <row r="156" spans="1:13" ht="31.2">
      <c r="A156" s="372" t="s">
        <v>315</v>
      </c>
      <c r="B156" s="63" t="s">
        <v>316</v>
      </c>
      <c r="C156" s="287">
        <v>1.8284319999999998</v>
      </c>
      <c r="D156" s="137">
        <v>0.48086381</v>
      </c>
      <c r="E156" s="138">
        <v>0.48086381</v>
      </c>
      <c r="F156" s="341">
        <f t="shared" si="21"/>
        <v>0.48086381</v>
      </c>
      <c r="G156" s="137">
        <v>0.91729580999999993</v>
      </c>
      <c r="H156" s="137"/>
      <c r="I156" s="341">
        <f t="shared" si="22"/>
        <v>0</v>
      </c>
      <c r="J156" s="342">
        <f t="shared" si="23"/>
        <v>0</v>
      </c>
      <c r="K156" s="139"/>
      <c r="L156" s="433">
        <f t="shared" si="24"/>
        <v>0</v>
      </c>
      <c r="M156" s="371"/>
    </row>
    <row r="157" spans="1:13" ht="31.2">
      <c r="A157" s="372" t="s">
        <v>317</v>
      </c>
      <c r="B157" s="63" t="s">
        <v>318</v>
      </c>
      <c r="C157" s="287">
        <v>1.2506059999999999</v>
      </c>
      <c r="D157" s="137">
        <v>0.57147967999999993</v>
      </c>
      <c r="E157" s="138">
        <v>0.57147967999999993</v>
      </c>
      <c r="F157" s="341">
        <f t="shared" si="21"/>
        <v>0.57147967999999993</v>
      </c>
      <c r="G157" s="137">
        <v>0.86608567999999986</v>
      </c>
      <c r="H157" s="137"/>
      <c r="I157" s="341">
        <f t="shared" si="22"/>
        <v>0</v>
      </c>
      <c r="J157" s="342">
        <f t="shared" si="23"/>
        <v>0</v>
      </c>
      <c r="K157" s="139"/>
      <c r="L157" s="433">
        <f t="shared" si="24"/>
        <v>0</v>
      </c>
      <c r="M157" s="371"/>
    </row>
    <row r="158" spans="1:13" ht="31.2">
      <c r="A158" s="372" t="s">
        <v>319</v>
      </c>
      <c r="B158" s="63" t="s">
        <v>320</v>
      </c>
      <c r="C158" s="287">
        <v>0.97513200000000011</v>
      </c>
      <c r="D158" s="137">
        <v>0.60470685999999996</v>
      </c>
      <c r="E158" s="138">
        <v>0.60470685999999996</v>
      </c>
      <c r="F158" s="341">
        <f t="shared" si="21"/>
        <v>0.60470685999999996</v>
      </c>
      <c r="G158" s="137">
        <v>0.91783886000000003</v>
      </c>
      <c r="H158" s="137"/>
      <c r="I158" s="341">
        <f t="shared" si="22"/>
        <v>0</v>
      </c>
      <c r="J158" s="342">
        <f t="shared" si="23"/>
        <v>0</v>
      </c>
      <c r="K158" s="139"/>
      <c r="L158" s="433">
        <f t="shared" si="24"/>
        <v>0</v>
      </c>
      <c r="M158" s="373"/>
    </row>
    <row r="159" spans="1:13" ht="31.2">
      <c r="A159" s="372" t="s">
        <v>321</v>
      </c>
      <c r="B159" s="67" t="s">
        <v>322</v>
      </c>
      <c r="C159" s="287">
        <v>1.199606</v>
      </c>
      <c r="D159" s="137">
        <v>0.51610374000000003</v>
      </c>
      <c r="E159" s="138">
        <v>0.52311936000000003</v>
      </c>
      <c r="F159" s="341">
        <f t="shared" si="21"/>
        <v>0.52311936000000003</v>
      </c>
      <c r="G159" s="137">
        <v>0.81772536000000007</v>
      </c>
      <c r="H159" s="137"/>
      <c r="I159" s="341">
        <f t="shared" si="22"/>
        <v>7.0156200000000002E-3</v>
      </c>
      <c r="J159" s="342">
        <f t="shared" si="23"/>
        <v>1.3593429879039443E-2</v>
      </c>
      <c r="K159" s="139"/>
      <c r="L159" s="433">
        <f t="shared" si="24"/>
        <v>7.0156200000000002E-3</v>
      </c>
      <c r="M159" s="371"/>
    </row>
    <row r="160" spans="1:13" ht="31.2">
      <c r="A160" s="372" t="s">
        <v>323</v>
      </c>
      <c r="B160" s="64" t="s">
        <v>324</v>
      </c>
      <c r="C160" s="287">
        <v>1.2906059999999999</v>
      </c>
      <c r="D160" s="137">
        <v>0.54387743</v>
      </c>
      <c r="E160" s="138">
        <v>0.54387743999999993</v>
      </c>
      <c r="F160" s="341">
        <f t="shared" si="21"/>
        <v>0.54387743999999993</v>
      </c>
      <c r="G160" s="137">
        <v>0.83848343999999986</v>
      </c>
      <c r="H160" s="137"/>
      <c r="I160" s="341"/>
      <c r="J160" s="342"/>
      <c r="K160" s="140"/>
      <c r="L160" s="433">
        <f t="shared" si="24"/>
        <v>0</v>
      </c>
      <c r="M160" s="371"/>
    </row>
    <row r="161" spans="1:13" ht="31.2">
      <c r="A161" s="372" t="s">
        <v>325</v>
      </c>
      <c r="B161" s="64" t="s">
        <v>326</v>
      </c>
      <c r="C161" s="287">
        <v>0.72884800000000005</v>
      </c>
      <c r="D161" s="137">
        <v>0.49896553999999999</v>
      </c>
      <c r="E161" s="138">
        <v>0.49896553999999999</v>
      </c>
      <c r="F161" s="341">
        <f t="shared" si="21"/>
        <v>0.49896553999999999</v>
      </c>
      <c r="G161" s="137">
        <v>0.71081353999999997</v>
      </c>
      <c r="H161" s="137"/>
      <c r="I161" s="341"/>
      <c r="J161" s="342"/>
      <c r="K161" s="140"/>
      <c r="L161" s="433">
        <f t="shared" si="24"/>
        <v>0</v>
      </c>
      <c r="M161" s="373"/>
    </row>
    <row r="162" spans="1:13" ht="31.2">
      <c r="A162" s="372" t="s">
        <v>327</v>
      </c>
      <c r="B162" s="64" t="s">
        <v>328</v>
      </c>
      <c r="C162" s="287">
        <v>0.83360599999999985</v>
      </c>
      <c r="D162" s="137">
        <v>0.52447184000000002</v>
      </c>
      <c r="E162" s="138">
        <v>0.52447144999999995</v>
      </c>
      <c r="F162" s="341">
        <f t="shared" si="21"/>
        <v>0.52447144999999995</v>
      </c>
      <c r="G162" s="137">
        <v>0.81907744999999998</v>
      </c>
      <c r="H162" s="137"/>
      <c r="I162" s="341"/>
      <c r="J162" s="342"/>
      <c r="K162" s="140"/>
      <c r="L162" s="433">
        <f t="shared" si="24"/>
        <v>0</v>
      </c>
      <c r="M162" s="371"/>
    </row>
    <row r="163" spans="1:13" ht="31.2">
      <c r="A163" s="372" t="s">
        <v>329</v>
      </c>
      <c r="B163" s="63" t="s">
        <v>330</v>
      </c>
      <c r="C163" s="287">
        <v>0.78660599999999992</v>
      </c>
      <c r="D163" s="137">
        <v>0.48325854000000001</v>
      </c>
      <c r="E163" s="138">
        <v>0.47753720999999999</v>
      </c>
      <c r="F163" s="341">
        <f t="shared" si="21"/>
        <v>0.47753720999999999</v>
      </c>
      <c r="G163" s="137">
        <v>0.77214320999999997</v>
      </c>
      <c r="H163" s="137"/>
      <c r="I163" s="341">
        <f t="shared" si="22"/>
        <v>-5.7213300000000245E-3</v>
      </c>
      <c r="J163" s="342">
        <f t="shared" si="23"/>
        <v>-1.1839066517065677E-2</v>
      </c>
      <c r="K163" s="139"/>
      <c r="L163" s="433">
        <f t="shared" si="24"/>
        <v>-5.7213300000000245E-3</v>
      </c>
      <c r="M163" s="371"/>
    </row>
    <row r="164" spans="1:13" ht="31.2">
      <c r="A164" s="372" t="s">
        <v>331</v>
      </c>
      <c r="B164" s="63" t="s">
        <v>332</v>
      </c>
      <c r="C164" s="287">
        <v>0.42962300000000003</v>
      </c>
      <c r="D164" s="137">
        <v>0.28791011</v>
      </c>
      <c r="E164" s="138">
        <v>0.28096876999999998</v>
      </c>
      <c r="F164" s="341">
        <f t="shared" si="21"/>
        <v>0.28096876999999998</v>
      </c>
      <c r="G164" s="137">
        <v>0.43259176999999999</v>
      </c>
      <c r="H164" s="137"/>
      <c r="I164" s="341">
        <f t="shared" si="22"/>
        <v>-6.9413400000000181E-3</v>
      </c>
      <c r="J164" s="342">
        <f t="shared" si="23"/>
        <v>-2.4109399979042156E-2</v>
      </c>
      <c r="K164" s="139"/>
      <c r="L164" s="433">
        <f t="shared" si="24"/>
        <v>-6.9413400000000181E-3</v>
      </c>
      <c r="M164" s="371"/>
    </row>
    <row r="165" spans="1:13" ht="31.2">
      <c r="A165" s="372" t="s">
        <v>333</v>
      </c>
      <c r="B165" s="63" t="s">
        <v>334</v>
      </c>
      <c r="C165" s="287">
        <v>1.529525</v>
      </c>
      <c r="D165" s="137">
        <v>1.528</v>
      </c>
      <c r="E165" s="138">
        <v>1.5363840099999999</v>
      </c>
      <c r="F165" s="341">
        <f t="shared" si="21"/>
        <v>1.5363840099999999</v>
      </c>
      <c r="G165" s="137">
        <v>1.9809090000000003</v>
      </c>
      <c r="H165" s="137"/>
      <c r="I165" s="341">
        <f t="shared" si="22"/>
        <v>8.3840099999998863E-3</v>
      </c>
      <c r="J165" s="342">
        <f t="shared" si="23"/>
        <v>5.486917539266889E-3</v>
      </c>
      <c r="K165" s="139"/>
      <c r="L165" s="433">
        <f t="shared" si="24"/>
        <v>8.3840099999998863E-3</v>
      </c>
      <c r="M165" s="371"/>
    </row>
    <row r="166" spans="1:13" ht="31.2">
      <c r="A166" s="372" t="s">
        <v>335</v>
      </c>
      <c r="B166" s="63" t="s">
        <v>336</v>
      </c>
      <c r="C166" s="287">
        <v>1.1830000000000001</v>
      </c>
      <c r="D166" s="137">
        <v>0.69</v>
      </c>
      <c r="E166" s="138">
        <v>0.69837514999999994</v>
      </c>
      <c r="F166" s="341">
        <f t="shared" si="21"/>
        <v>0.69837514999999994</v>
      </c>
      <c r="G166" s="137">
        <v>0.84531515000000002</v>
      </c>
      <c r="H166" s="137"/>
      <c r="I166" s="341">
        <f t="shared" si="22"/>
        <v>8.3751499999999979E-3</v>
      </c>
      <c r="J166" s="342">
        <f t="shared" si="23"/>
        <v>1.2137898550724557E-2</v>
      </c>
      <c r="K166" s="139"/>
      <c r="L166" s="433">
        <f t="shared" si="24"/>
        <v>8.3751499999999979E-3</v>
      </c>
      <c r="M166" s="371"/>
    </row>
    <row r="167" spans="1:13" ht="31.2">
      <c r="A167" s="372" t="s">
        <v>337</v>
      </c>
      <c r="B167" s="63" t="s">
        <v>338</v>
      </c>
      <c r="C167" s="287">
        <v>1.0549999999999999</v>
      </c>
      <c r="D167" s="137">
        <v>0.99414871000000005</v>
      </c>
      <c r="E167" s="138">
        <v>0.99414871999999999</v>
      </c>
      <c r="F167" s="341">
        <f t="shared" si="21"/>
        <v>0.99414871999999999</v>
      </c>
      <c r="G167" s="137">
        <v>1.1963457200000001</v>
      </c>
      <c r="H167" s="137"/>
      <c r="I167" s="341"/>
      <c r="J167" s="342"/>
      <c r="K167" s="139"/>
      <c r="L167" s="433">
        <f t="shared" si="24"/>
        <v>0</v>
      </c>
      <c r="M167" s="373"/>
    </row>
    <row r="168" spans="1:13" ht="46.8">
      <c r="A168" s="372" t="s">
        <v>339</v>
      </c>
      <c r="B168" s="63" t="s">
        <v>340</v>
      </c>
      <c r="C168" s="287">
        <v>0.83600000000000008</v>
      </c>
      <c r="D168" s="137">
        <v>0.51700000000000002</v>
      </c>
      <c r="E168" s="138">
        <v>0.51650333999999998</v>
      </c>
      <c r="F168" s="341">
        <f t="shared" si="21"/>
        <v>0.51650333999999998</v>
      </c>
      <c r="G168" s="137">
        <v>0.65267633999999997</v>
      </c>
      <c r="H168" s="137"/>
      <c r="I168" s="115">
        <f>E168-D168</f>
        <v>-4.9666000000003763E-4</v>
      </c>
      <c r="J168" s="342">
        <f t="shared" si="23"/>
        <v>-9.6065764023223199E-4</v>
      </c>
      <c r="K168" s="139"/>
      <c r="L168" s="433">
        <f t="shared" si="24"/>
        <v>-4.9666000000003763E-4</v>
      </c>
      <c r="M168" s="373"/>
    </row>
    <row r="169" spans="1:13" ht="31.2">
      <c r="A169" s="372" t="s">
        <v>341</v>
      </c>
      <c r="B169" s="63" t="s">
        <v>342</v>
      </c>
      <c r="C169" s="287">
        <v>1.1179999999999999</v>
      </c>
      <c r="D169" s="137">
        <v>0.94</v>
      </c>
      <c r="E169" s="138">
        <v>0.95675049000000001</v>
      </c>
      <c r="F169" s="341">
        <f t="shared" si="21"/>
        <v>0.95675049000000001</v>
      </c>
      <c r="G169" s="137">
        <v>1.0405704899999999</v>
      </c>
      <c r="H169" s="137"/>
      <c r="I169" s="341">
        <f t="shared" si="22"/>
        <v>1.6750490000000062E-2</v>
      </c>
      <c r="J169" s="342">
        <f t="shared" si="23"/>
        <v>1.7819670212765981E-2</v>
      </c>
      <c r="K169" s="139"/>
      <c r="L169" s="433">
        <f t="shared" si="24"/>
        <v>1.6750490000000062E-2</v>
      </c>
      <c r="M169" s="371"/>
    </row>
    <row r="170" spans="1:13" ht="31.2">
      <c r="A170" s="372" t="s">
        <v>343</v>
      </c>
      <c r="B170" s="63" t="s">
        <v>344</v>
      </c>
      <c r="C170" s="287">
        <v>1.1239999999999999</v>
      </c>
      <c r="D170" s="137">
        <v>0.70134542</v>
      </c>
      <c r="E170" s="138">
        <v>0.70134529000000001</v>
      </c>
      <c r="F170" s="341">
        <f t="shared" si="21"/>
        <v>0.70134529000000001</v>
      </c>
      <c r="G170" s="137">
        <v>0.85151529000000004</v>
      </c>
      <c r="H170" s="137"/>
      <c r="I170" s="341"/>
      <c r="J170" s="342"/>
      <c r="K170" s="139"/>
      <c r="L170" s="433">
        <f t="shared" si="24"/>
        <v>0</v>
      </c>
      <c r="M170" s="374"/>
    </row>
    <row r="171" spans="1:13" ht="18">
      <c r="A171" s="372" t="s">
        <v>345</v>
      </c>
      <c r="B171" s="63" t="s">
        <v>346</v>
      </c>
      <c r="C171" s="287"/>
      <c r="D171" s="137">
        <v>0.161</v>
      </c>
      <c r="E171" s="138">
        <v>0.161</v>
      </c>
      <c r="F171" s="341">
        <f t="shared" si="21"/>
        <v>0.161</v>
      </c>
      <c r="G171" s="137"/>
      <c r="H171" s="137"/>
      <c r="I171" s="341">
        <f t="shared" si="22"/>
        <v>0</v>
      </c>
      <c r="J171" s="342">
        <f t="shared" si="23"/>
        <v>0</v>
      </c>
      <c r="K171" s="139"/>
      <c r="L171" s="433">
        <f t="shared" si="24"/>
        <v>0</v>
      </c>
      <c r="M171" s="373"/>
    </row>
    <row r="172" spans="1:13" ht="18">
      <c r="A172" s="372" t="s">
        <v>347</v>
      </c>
      <c r="B172" s="63" t="s">
        <v>348</v>
      </c>
      <c r="C172" s="287"/>
      <c r="D172" s="137">
        <v>0.161</v>
      </c>
      <c r="E172" s="138">
        <v>0.161</v>
      </c>
      <c r="F172" s="341">
        <f t="shared" si="21"/>
        <v>0.161</v>
      </c>
      <c r="G172" s="137"/>
      <c r="H172" s="137"/>
      <c r="I172" s="341">
        <f t="shared" si="22"/>
        <v>0</v>
      </c>
      <c r="J172" s="342">
        <f t="shared" si="23"/>
        <v>0</v>
      </c>
      <c r="K172" s="139"/>
      <c r="L172" s="433">
        <f t="shared" si="24"/>
        <v>0</v>
      </c>
      <c r="M172" s="373"/>
    </row>
    <row r="173" spans="1:13" ht="18">
      <c r="A173" s="372" t="s">
        <v>349</v>
      </c>
      <c r="B173" s="63" t="s">
        <v>350</v>
      </c>
      <c r="C173" s="287"/>
      <c r="D173" s="137">
        <v>0.15551400000000001</v>
      </c>
      <c r="E173" s="138">
        <v>0.15551400000000001</v>
      </c>
      <c r="F173" s="341">
        <f t="shared" si="21"/>
        <v>0.15551400000000001</v>
      </c>
      <c r="G173" s="137"/>
      <c r="H173" s="137"/>
      <c r="I173" s="341">
        <f t="shared" si="22"/>
        <v>0</v>
      </c>
      <c r="J173" s="342">
        <f t="shared" si="23"/>
        <v>0</v>
      </c>
      <c r="K173" s="139"/>
      <c r="L173" s="433">
        <f t="shared" si="24"/>
        <v>0</v>
      </c>
      <c r="M173" s="373"/>
    </row>
    <row r="174" spans="1:13" ht="18">
      <c r="A174" s="372" t="s">
        <v>351</v>
      </c>
      <c r="B174" s="63" t="s">
        <v>352</v>
      </c>
      <c r="C174" s="287"/>
      <c r="D174" s="137">
        <v>0.161</v>
      </c>
      <c r="E174" s="138">
        <v>0.161</v>
      </c>
      <c r="F174" s="341">
        <f t="shared" si="21"/>
        <v>0.161</v>
      </c>
      <c r="G174" s="137"/>
      <c r="H174" s="137"/>
      <c r="I174" s="341">
        <f t="shared" si="22"/>
        <v>0</v>
      </c>
      <c r="J174" s="342">
        <f t="shared" si="23"/>
        <v>0</v>
      </c>
      <c r="K174" s="139"/>
      <c r="L174" s="433">
        <f t="shared" si="24"/>
        <v>0</v>
      </c>
      <c r="M174" s="374"/>
    </row>
    <row r="175" spans="1:13" ht="18">
      <c r="A175" s="372" t="s">
        <v>353</v>
      </c>
      <c r="B175" s="63" t="s">
        <v>354</v>
      </c>
      <c r="C175" s="287"/>
      <c r="D175" s="137">
        <v>0.161</v>
      </c>
      <c r="E175" s="138">
        <v>0.161</v>
      </c>
      <c r="F175" s="341">
        <f t="shared" si="21"/>
        <v>0.161</v>
      </c>
      <c r="G175" s="137"/>
      <c r="H175" s="137"/>
      <c r="I175" s="341">
        <f t="shared" si="22"/>
        <v>0</v>
      </c>
      <c r="J175" s="342">
        <f t="shared" si="23"/>
        <v>0</v>
      </c>
      <c r="K175" s="139"/>
      <c r="L175" s="433">
        <f t="shared" si="24"/>
        <v>0</v>
      </c>
      <c r="M175" s="374"/>
    </row>
    <row r="176" spans="1:13" ht="31.2">
      <c r="A176" s="372" t="s">
        <v>355</v>
      </c>
      <c r="B176" s="67" t="s">
        <v>356</v>
      </c>
      <c r="C176" s="287"/>
      <c r="D176" s="137">
        <v>0.161</v>
      </c>
      <c r="E176" s="138">
        <v>0.161</v>
      </c>
      <c r="F176" s="341">
        <f t="shared" si="21"/>
        <v>0.161</v>
      </c>
      <c r="G176" s="137"/>
      <c r="H176" s="137"/>
      <c r="I176" s="341">
        <f t="shared" si="22"/>
        <v>0</v>
      </c>
      <c r="J176" s="342">
        <f t="shared" si="23"/>
        <v>0</v>
      </c>
      <c r="K176" s="139"/>
      <c r="L176" s="433">
        <f t="shared" si="24"/>
        <v>0</v>
      </c>
      <c r="M176" s="374"/>
    </row>
    <row r="177" spans="1:13" ht="18">
      <c r="A177" s="372" t="s">
        <v>357</v>
      </c>
      <c r="B177" s="63" t="s">
        <v>358</v>
      </c>
      <c r="C177" s="287"/>
      <c r="D177" s="137">
        <v>0.15551400000000001</v>
      </c>
      <c r="E177" s="138">
        <v>0.15551400000000001</v>
      </c>
      <c r="F177" s="341">
        <f t="shared" si="21"/>
        <v>0.15551400000000001</v>
      </c>
      <c r="G177" s="137"/>
      <c r="H177" s="137"/>
      <c r="I177" s="341">
        <f t="shared" si="22"/>
        <v>0</v>
      </c>
      <c r="J177" s="342">
        <f t="shared" si="23"/>
        <v>0</v>
      </c>
      <c r="K177" s="139"/>
      <c r="L177" s="433">
        <f t="shared" si="24"/>
        <v>0</v>
      </c>
      <c r="M177" s="374"/>
    </row>
    <row r="178" spans="1:13" ht="18">
      <c r="A178" s="372" t="s">
        <v>359</v>
      </c>
      <c r="B178" s="63" t="s">
        <v>360</v>
      </c>
      <c r="C178" s="287"/>
      <c r="D178" s="137">
        <v>0.161</v>
      </c>
      <c r="E178" s="138">
        <v>0.161</v>
      </c>
      <c r="F178" s="341">
        <f t="shared" si="21"/>
        <v>0.161</v>
      </c>
      <c r="G178" s="137"/>
      <c r="H178" s="137"/>
      <c r="I178" s="341">
        <f t="shared" si="22"/>
        <v>0</v>
      </c>
      <c r="J178" s="342">
        <f t="shared" si="23"/>
        <v>0</v>
      </c>
      <c r="K178" s="139"/>
      <c r="L178" s="433">
        <f t="shared" si="24"/>
        <v>0</v>
      </c>
      <c r="M178" s="373"/>
    </row>
    <row r="179" spans="1:13" ht="18">
      <c r="A179" s="372" t="s">
        <v>361</v>
      </c>
      <c r="B179" s="63" t="s">
        <v>362</v>
      </c>
      <c r="C179" s="287"/>
      <c r="D179" s="137">
        <v>0.161</v>
      </c>
      <c r="E179" s="138">
        <v>0.161</v>
      </c>
      <c r="F179" s="341">
        <f t="shared" si="21"/>
        <v>0.161</v>
      </c>
      <c r="G179" s="137"/>
      <c r="H179" s="137"/>
      <c r="I179" s="341">
        <f t="shared" si="22"/>
        <v>0</v>
      </c>
      <c r="J179" s="342">
        <f t="shared" si="23"/>
        <v>0</v>
      </c>
      <c r="K179" s="139"/>
      <c r="L179" s="433">
        <f t="shared" si="24"/>
        <v>0</v>
      </c>
      <c r="M179" s="375"/>
    </row>
    <row r="180" spans="1:13" ht="18">
      <c r="A180" s="372" t="s">
        <v>363</v>
      </c>
      <c r="B180" s="64" t="s">
        <v>364</v>
      </c>
      <c r="C180" s="287"/>
      <c r="D180" s="137">
        <v>0.161</v>
      </c>
      <c r="E180" s="138">
        <v>0.161</v>
      </c>
      <c r="F180" s="341">
        <f t="shared" si="21"/>
        <v>0.161</v>
      </c>
      <c r="G180" s="137"/>
      <c r="H180" s="137"/>
      <c r="I180" s="341">
        <f t="shared" si="22"/>
        <v>0</v>
      </c>
      <c r="J180" s="342">
        <f t="shared" si="23"/>
        <v>0</v>
      </c>
      <c r="K180" s="140"/>
      <c r="L180" s="433">
        <f t="shared" si="24"/>
        <v>0</v>
      </c>
      <c r="M180" s="376"/>
    </row>
    <row r="181" spans="1:13" ht="18">
      <c r="A181" s="372" t="s">
        <v>365</v>
      </c>
      <c r="B181" s="64" t="s">
        <v>366</v>
      </c>
      <c r="C181" s="287"/>
      <c r="D181" s="137">
        <v>0.161</v>
      </c>
      <c r="E181" s="138">
        <v>0.161</v>
      </c>
      <c r="F181" s="341">
        <f t="shared" si="21"/>
        <v>0.161</v>
      </c>
      <c r="G181" s="137"/>
      <c r="H181" s="137"/>
      <c r="I181" s="341">
        <f t="shared" si="22"/>
        <v>0</v>
      </c>
      <c r="J181" s="342">
        <f t="shared" si="23"/>
        <v>0</v>
      </c>
      <c r="K181" s="140"/>
      <c r="L181" s="433">
        <f t="shared" si="24"/>
        <v>0</v>
      </c>
      <c r="M181" s="376"/>
    </row>
    <row r="182" spans="1:13" ht="18">
      <c r="A182" s="372" t="s">
        <v>367</v>
      </c>
      <c r="B182" s="64" t="s">
        <v>368</v>
      </c>
      <c r="C182" s="287"/>
      <c r="D182" s="137">
        <v>0.161</v>
      </c>
      <c r="E182" s="138">
        <v>0.161</v>
      </c>
      <c r="F182" s="341">
        <f t="shared" si="21"/>
        <v>0.161</v>
      </c>
      <c r="G182" s="137"/>
      <c r="H182" s="137"/>
      <c r="I182" s="341">
        <f t="shared" si="22"/>
        <v>0</v>
      </c>
      <c r="J182" s="342">
        <f t="shared" si="23"/>
        <v>0</v>
      </c>
      <c r="K182" s="140"/>
      <c r="L182" s="433">
        <f t="shared" si="24"/>
        <v>0</v>
      </c>
      <c r="M182" s="376"/>
    </row>
    <row r="183" spans="1:13" ht="18">
      <c r="A183" s="372" t="s">
        <v>369</v>
      </c>
      <c r="B183" s="64" t="s">
        <v>370</v>
      </c>
      <c r="C183" s="140"/>
      <c r="D183" s="137">
        <v>0.161</v>
      </c>
      <c r="E183" s="138">
        <v>0.161</v>
      </c>
      <c r="F183" s="341">
        <f t="shared" si="21"/>
        <v>0.161</v>
      </c>
      <c r="G183" s="137"/>
      <c r="H183" s="137"/>
      <c r="I183" s="341">
        <f t="shared" si="22"/>
        <v>0</v>
      </c>
      <c r="J183" s="342">
        <f t="shared" si="23"/>
        <v>0</v>
      </c>
      <c r="K183" s="140"/>
      <c r="L183" s="433">
        <f t="shared" si="24"/>
        <v>0</v>
      </c>
      <c r="M183" s="371"/>
    </row>
    <row r="184" spans="1:13" ht="18">
      <c r="A184" s="372" t="s">
        <v>371</v>
      </c>
      <c r="B184" s="64" t="s">
        <v>372</v>
      </c>
      <c r="C184" s="140"/>
      <c r="D184" s="137">
        <v>0.161</v>
      </c>
      <c r="E184" s="138">
        <v>0.161</v>
      </c>
      <c r="F184" s="341">
        <f t="shared" si="21"/>
        <v>0.161</v>
      </c>
      <c r="G184" s="137"/>
      <c r="H184" s="137"/>
      <c r="I184" s="341">
        <f t="shared" si="22"/>
        <v>0</v>
      </c>
      <c r="J184" s="342">
        <f t="shared" si="23"/>
        <v>0</v>
      </c>
      <c r="K184" s="140"/>
      <c r="L184" s="433">
        <f t="shared" si="24"/>
        <v>0</v>
      </c>
      <c r="M184" s="371"/>
    </row>
    <row r="185" spans="1:13" ht="18">
      <c r="A185" s="372" t="s">
        <v>373</v>
      </c>
      <c r="B185" s="64" t="s">
        <v>374</v>
      </c>
      <c r="C185" s="140"/>
      <c r="D185" s="137">
        <v>0.71184999999999998</v>
      </c>
      <c r="E185" s="138">
        <v>0.71184999999999998</v>
      </c>
      <c r="F185" s="341">
        <f t="shared" si="21"/>
        <v>0.71184999999999998</v>
      </c>
      <c r="G185" s="137">
        <v>0.71184999999999998</v>
      </c>
      <c r="H185" s="137"/>
      <c r="I185" s="341">
        <f t="shared" si="22"/>
        <v>0</v>
      </c>
      <c r="J185" s="342">
        <f t="shared" si="23"/>
        <v>0</v>
      </c>
      <c r="K185" s="140"/>
      <c r="L185" s="433">
        <f t="shared" si="24"/>
        <v>0</v>
      </c>
      <c r="M185" s="371"/>
    </row>
    <row r="186" spans="1:13" ht="31.2">
      <c r="A186" s="372" t="s">
        <v>375</v>
      </c>
      <c r="B186" s="64" t="s">
        <v>376</v>
      </c>
      <c r="C186" s="140"/>
      <c r="D186" s="137">
        <v>0.47283999999999998</v>
      </c>
      <c r="E186" s="138">
        <v>0.47283999999999998</v>
      </c>
      <c r="F186" s="341">
        <f t="shared" si="21"/>
        <v>0.47283999999999998</v>
      </c>
      <c r="G186" s="137">
        <v>0.47283999999999998</v>
      </c>
      <c r="H186" s="137"/>
      <c r="I186" s="341">
        <f t="shared" si="22"/>
        <v>0</v>
      </c>
      <c r="J186" s="342">
        <f t="shared" si="23"/>
        <v>0</v>
      </c>
      <c r="K186" s="140"/>
      <c r="L186" s="433">
        <f t="shared" si="24"/>
        <v>0</v>
      </c>
      <c r="M186" s="371"/>
    </row>
    <row r="187" spans="1:13" ht="31.8" customHeight="1">
      <c r="A187" s="372" t="s">
        <v>377</v>
      </c>
      <c r="B187" s="64" t="s">
        <v>378</v>
      </c>
      <c r="C187" s="140"/>
      <c r="D187" s="137">
        <v>1.1028500000000001</v>
      </c>
      <c r="E187" s="138">
        <v>1.1028500000000001</v>
      </c>
      <c r="F187" s="341">
        <f t="shared" si="21"/>
        <v>1.1028500000000001</v>
      </c>
      <c r="G187" s="137">
        <v>1.1028500000000001</v>
      </c>
      <c r="H187" s="137"/>
      <c r="I187" s="341">
        <f t="shared" si="22"/>
        <v>0</v>
      </c>
      <c r="J187" s="342">
        <f t="shared" si="23"/>
        <v>0</v>
      </c>
      <c r="K187" s="140"/>
      <c r="L187" s="433">
        <f t="shared" si="24"/>
        <v>0</v>
      </c>
      <c r="M187" s="371"/>
    </row>
    <row r="188" spans="1:13" ht="46.8">
      <c r="A188" s="372" t="s">
        <v>379</v>
      </c>
      <c r="B188" s="26" t="s">
        <v>189</v>
      </c>
      <c r="C188" s="140"/>
      <c r="D188" s="137">
        <v>2.8980000000000001</v>
      </c>
      <c r="E188" s="138">
        <v>2.8979967000000002</v>
      </c>
      <c r="F188" s="341">
        <f t="shared" si="21"/>
        <v>2.8979967000000002</v>
      </c>
      <c r="G188" s="137">
        <v>2.8980000000000001</v>
      </c>
      <c r="H188" s="137"/>
      <c r="I188" s="341"/>
      <c r="J188" s="342"/>
      <c r="K188" s="140"/>
      <c r="L188" s="433">
        <f t="shared" si="24"/>
        <v>0</v>
      </c>
      <c r="M188" s="371"/>
    </row>
    <row r="189" spans="1:13" ht="31.2">
      <c r="A189" s="372" t="s">
        <v>380</v>
      </c>
      <c r="B189" s="64" t="s">
        <v>381</v>
      </c>
      <c r="C189" s="140"/>
      <c r="D189" s="137">
        <v>0.22800539</v>
      </c>
      <c r="E189" s="138">
        <v>0.22800539</v>
      </c>
      <c r="F189" s="341">
        <f t="shared" si="21"/>
        <v>0.22800539</v>
      </c>
      <c r="G189" s="137">
        <v>0.22800539</v>
      </c>
      <c r="H189" s="137"/>
      <c r="I189" s="341">
        <f t="shared" si="22"/>
        <v>0</v>
      </c>
      <c r="J189" s="342">
        <f t="shared" si="23"/>
        <v>0</v>
      </c>
      <c r="K189" s="140"/>
      <c r="L189" s="433">
        <f t="shared" si="24"/>
        <v>0</v>
      </c>
      <c r="M189" s="371"/>
    </row>
    <row r="190" spans="1:13" ht="31.2">
      <c r="A190" s="372" t="s">
        <v>382</v>
      </c>
      <c r="B190" s="64" t="s">
        <v>383</v>
      </c>
      <c r="C190" s="140"/>
      <c r="D190" s="137">
        <v>0.11899999999999999</v>
      </c>
      <c r="E190" s="138">
        <v>0.11899999999999999</v>
      </c>
      <c r="F190" s="341">
        <f t="shared" si="21"/>
        <v>0.11899999999999999</v>
      </c>
      <c r="G190" s="137">
        <v>0.11899999999999999</v>
      </c>
      <c r="H190" s="137"/>
      <c r="I190" s="341">
        <f t="shared" si="22"/>
        <v>0</v>
      </c>
      <c r="J190" s="342">
        <f t="shared" si="23"/>
        <v>0</v>
      </c>
      <c r="K190" s="140"/>
      <c r="L190" s="433">
        <f t="shared" si="24"/>
        <v>0</v>
      </c>
      <c r="M190" s="371"/>
    </row>
    <row r="191" spans="1:13" ht="18">
      <c r="A191" s="372" t="s">
        <v>384</v>
      </c>
      <c r="B191" s="67" t="s">
        <v>385</v>
      </c>
      <c r="C191" s="140"/>
      <c r="D191" s="137">
        <v>0.20045078</v>
      </c>
      <c r="E191" s="138">
        <v>0.20045078</v>
      </c>
      <c r="F191" s="341">
        <f t="shared" si="21"/>
        <v>0.20045078</v>
      </c>
      <c r="G191" s="137">
        <v>0.20045078</v>
      </c>
      <c r="H191" s="137"/>
      <c r="I191" s="341">
        <f t="shared" si="22"/>
        <v>0</v>
      </c>
      <c r="J191" s="342">
        <f t="shared" si="23"/>
        <v>0</v>
      </c>
      <c r="K191" s="140"/>
      <c r="L191" s="433">
        <f t="shared" si="24"/>
        <v>0</v>
      </c>
      <c r="M191" s="371"/>
    </row>
    <row r="192" spans="1:13" ht="18">
      <c r="A192" s="372" t="s">
        <v>386</v>
      </c>
      <c r="B192" s="64" t="s">
        <v>137</v>
      </c>
      <c r="C192" s="140"/>
      <c r="D192" s="137">
        <v>6.0999999999999999E-2</v>
      </c>
      <c r="E192" s="138">
        <v>6.0999999999999999E-2</v>
      </c>
      <c r="F192" s="341">
        <f t="shared" si="21"/>
        <v>6.0999999999999999E-2</v>
      </c>
      <c r="G192" s="137">
        <v>6.0999999999999999E-2</v>
      </c>
      <c r="H192" s="137"/>
      <c r="I192" s="341">
        <f t="shared" si="22"/>
        <v>0</v>
      </c>
      <c r="J192" s="342">
        <f t="shared" si="23"/>
        <v>0</v>
      </c>
      <c r="K192" s="140"/>
      <c r="L192" s="433">
        <f t="shared" si="24"/>
        <v>0</v>
      </c>
      <c r="M192" s="371"/>
    </row>
    <row r="193" spans="1:13" ht="31.2">
      <c r="A193" s="372" t="s">
        <v>387</v>
      </c>
      <c r="B193" s="64" t="s">
        <v>143</v>
      </c>
      <c r="C193" s="140"/>
      <c r="D193" s="137">
        <v>0.29499999999999998</v>
      </c>
      <c r="E193" s="138">
        <v>0.29499999999999998</v>
      </c>
      <c r="F193" s="341">
        <f t="shared" si="21"/>
        <v>0.29499999999999998</v>
      </c>
      <c r="G193" s="137">
        <v>0.29499999999999998</v>
      </c>
      <c r="H193" s="137"/>
      <c r="I193" s="341">
        <f t="shared" si="22"/>
        <v>0</v>
      </c>
      <c r="J193" s="342">
        <f t="shared" si="23"/>
        <v>0</v>
      </c>
      <c r="K193" s="140"/>
      <c r="L193" s="433">
        <f t="shared" si="24"/>
        <v>0</v>
      </c>
      <c r="M193" s="371"/>
    </row>
    <row r="194" spans="1:13" ht="34.799999999999997" customHeight="1">
      <c r="A194" s="372" t="s">
        <v>25</v>
      </c>
      <c r="B194" s="64" t="s">
        <v>87</v>
      </c>
      <c r="C194" s="140"/>
      <c r="D194" s="137"/>
      <c r="E194" s="137"/>
      <c r="F194" s="363">
        <f t="shared" si="21"/>
        <v>0</v>
      </c>
      <c r="G194" s="140"/>
      <c r="H194" s="137"/>
      <c r="I194" s="363">
        <f t="shared" si="22"/>
        <v>0</v>
      </c>
      <c r="J194" s="364"/>
      <c r="K194" s="140"/>
      <c r="L194" s="433">
        <f t="shared" si="24"/>
        <v>0</v>
      </c>
      <c r="M194" s="371"/>
    </row>
    <row r="195" spans="1:13" ht="46.8">
      <c r="A195" s="372" t="s">
        <v>388</v>
      </c>
      <c r="B195" s="64" t="s">
        <v>389</v>
      </c>
      <c r="C195" s="140">
        <v>0.57828900000000005</v>
      </c>
      <c r="D195" s="137">
        <v>0.49505776000000001</v>
      </c>
      <c r="E195" s="138">
        <v>0.49472045000000003</v>
      </c>
      <c r="F195" s="341">
        <f t="shared" si="21"/>
        <v>0.49472045000000003</v>
      </c>
      <c r="G195" s="137">
        <v>0.55900945000000002</v>
      </c>
      <c r="H195" s="141"/>
      <c r="I195" s="115">
        <f t="shared" si="22"/>
        <v>-3.3730999999997957E-4</v>
      </c>
      <c r="J195" s="342">
        <f t="shared" si="23"/>
        <v>-6.8135483827180821E-4</v>
      </c>
      <c r="K195" s="140"/>
      <c r="L195" s="433">
        <f t="shared" si="24"/>
        <v>-3.3730999999997957E-4</v>
      </c>
      <c r="M195" s="371"/>
    </row>
    <row r="196" spans="1:13" ht="46.8">
      <c r="A196" s="372" t="s">
        <v>390</v>
      </c>
      <c r="B196" s="65" t="s">
        <v>391</v>
      </c>
      <c r="C196" s="133">
        <v>0.57828900000000005</v>
      </c>
      <c r="D196" s="137">
        <v>0.36106561999999998</v>
      </c>
      <c r="E196" s="138">
        <v>0.36091010000000001</v>
      </c>
      <c r="F196" s="341">
        <f t="shared" si="21"/>
        <v>0.36091010000000001</v>
      </c>
      <c r="G196" s="137">
        <v>0.4251991</v>
      </c>
      <c r="H196" s="142"/>
      <c r="I196" s="115">
        <v>-1.5552E-4</v>
      </c>
      <c r="J196" s="342">
        <f t="shared" si="23"/>
        <v>-4.3072502998198203E-4</v>
      </c>
      <c r="K196" s="143"/>
      <c r="L196" s="433">
        <f t="shared" si="24"/>
        <v>-1.5552E-4</v>
      </c>
      <c r="M196" s="377"/>
    </row>
    <row r="197" spans="1:13" ht="78">
      <c r="A197" s="372" t="s">
        <v>392</v>
      </c>
      <c r="B197" s="65" t="s">
        <v>393</v>
      </c>
      <c r="C197" s="133">
        <v>0.53682099999999999</v>
      </c>
      <c r="D197" s="137">
        <v>0.76327714000000002</v>
      </c>
      <c r="E197" s="138">
        <v>0.74353132999999993</v>
      </c>
      <c r="F197" s="341">
        <f t="shared" si="21"/>
        <v>0.74353132999999993</v>
      </c>
      <c r="G197" s="137">
        <v>0.83206932999999994</v>
      </c>
      <c r="H197" s="137"/>
      <c r="I197" s="341">
        <f t="shared" si="22"/>
        <v>-1.9745810000000086E-2</v>
      </c>
      <c r="J197" s="342">
        <f t="shared" si="23"/>
        <v>-2.5869777784776948E-2</v>
      </c>
      <c r="K197" s="143"/>
      <c r="L197" s="433">
        <f t="shared" si="24"/>
        <v>-1.9745810000000086E-2</v>
      </c>
      <c r="M197" s="371"/>
    </row>
    <row r="198" spans="1:13" ht="78">
      <c r="A198" s="372" t="s">
        <v>394</v>
      </c>
      <c r="B198" s="64" t="s">
        <v>395</v>
      </c>
      <c r="C198" s="287">
        <v>0.19307200000000002</v>
      </c>
      <c r="D198" s="137">
        <v>0.23499756000000002</v>
      </c>
      <c r="E198" s="138">
        <v>0.22358252000000003</v>
      </c>
      <c r="F198" s="341">
        <f t="shared" si="21"/>
        <v>0.22358252000000003</v>
      </c>
      <c r="G198" s="137">
        <v>0.27498652000000001</v>
      </c>
      <c r="H198" s="137"/>
      <c r="I198" s="341">
        <f t="shared" si="22"/>
        <v>-1.1415039999999987E-2</v>
      </c>
      <c r="J198" s="342">
        <f t="shared" si="23"/>
        <v>-4.8575142652544923E-2</v>
      </c>
      <c r="K198" s="140"/>
      <c r="L198" s="433">
        <f t="shared" si="24"/>
        <v>-1.1415039999999987E-2</v>
      </c>
      <c r="M198" s="371"/>
    </row>
    <row r="199" spans="1:13" ht="62.4">
      <c r="A199" s="372" t="s">
        <v>396</v>
      </c>
      <c r="B199" s="64" t="s">
        <v>397</v>
      </c>
      <c r="C199" s="287">
        <v>0.18124299999999999</v>
      </c>
      <c r="D199" s="137">
        <v>0.24946221999999998</v>
      </c>
      <c r="E199" s="138">
        <v>0.24653888999999998</v>
      </c>
      <c r="F199" s="341">
        <f t="shared" si="21"/>
        <v>0.24653888999999998</v>
      </c>
      <c r="G199" s="137">
        <v>0.30668288999999999</v>
      </c>
      <c r="H199" s="137"/>
      <c r="I199" s="341">
        <f t="shared" si="22"/>
        <v>-2.9233300000000018E-3</v>
      </c>
      <c r="J199" s="342">
        <f t="shared" si="23"/>
        <v>-1.1718527959865055E-2</v>
      </c>
      <c r="K199" s="140"/>
      <c r="L199" s="433">
        <f t="shared" si="24"/>
        <v>-2.9233300000000018E-3</v>
      </c>
      <c r="M199" s="371"/>
    </row>
    <row r="200" spans="1:13" ht="62.4">
      <c r="A200" s="372" t="s">
        <v>398</v>
      </c>
      <c r="B200" s="64" t="s">
        <v>399</v>
      </c>
      <c r="C200" s="287">
        <v>0.19880400000000001</v>
      </c>
      <c r="D200" s="137">
        <v>0.22794028</v>
      </c>
      <c r="E200" s="138">
        <v>0.23767402000000001</v>
      </c>
      <c r="F200" s="341">
        <f t="shared" si="21"/>
        <v>0.23767402000000001</v>
      </c>
      <c r="G200" s="137">
        <v>0.29967284999999999</v>
      </c>
      <c r="H200" s="137"/>
      <c r="I200" s="341">
        <f t="shared" si="22"/>
        <v>9.7337400000000185E-3</v>
      </c>
      <c r="J200" s="342">
        <f t="shared" si="23"/>
        <v>4.2703027301712604E-2</v>
      </c>
      <c r="K200" s="140"/>
      <c r="L200" s="433">
        <f t="shared" si="24"/>
        <v>9.7337400000000185E-3</v>
      </c>
      <c r="M200" s="371"/>
    </row>
    <row r="201" spans="1:13" ht="31.2">
      <c r="A201" s="372" t="s">
        <v>400</v>
      </c>
      <c r="B201" s="63" t="s">
        <v>401</v>
      </c>
      <c r="C201" s="287">
        <v>0.62</v>
      </c>
      <c r="D201" s="137">
        <v>5.3551000000000001E-2</v>
      </c>
      <c r="E201" s="138">
        <v>5.3551000000000001E-2</v>
      </c>
      <c r="F201" s="341">
        <f t="shared" si="21"/>
        <v>5.3551000000000001E-2</v>
      </c>
      <c r="G201" s="137"/>
      <c r="H201" s="137"/>
      <c r="I201" s="341">
        <f t="shared" si="22"/>
        <v>0</v>
      </c>
      <c r="J201" s="342">
        <f t="shared" si="23"/>
        <v>0</v>
      </c>
      <c r="K201" s="139"/>
      <c r="L201" s="433">
        <f t="shared" si="24"/>
        <v>0</v>
      </c>
      <c r="M201" s="371"/>
    </row>
    <row r="202" spans="1:13" ht="31.2">
      <c r="A202" s="372" t="s">
        <v>402</v>
      </c>
      <c r="B202" s="67" t="s">
        <v>403</v>
      </c>
      <c r="C202" s="287"/>
      <c r="D202" s="137">
        <v>6.0077000000000005E-2</v>
      </c>
      <c r="E202" s="138">
        <v>5.9632000000000004E-2</v>
      </c>
      <c r="F202" s="341">
        <f t="shared" si="21"/>
        <v>5.9632000000000004E-2</v>
      </c>
      <c r="G202" s="137"/>
      <c r="H202" s="137"/>
      <c r="I202" s="341">
        <f t="shared" si="22"/>
        <v>-4.4500000000000095E-4</v>
      </c>
      <c r="J202" s="342">
        <f t="shared" si="23"/>
        <v>-7.4071608102934672E-3</v>
      </c>
      <c r="K202" s="139"/>
      <c r="L202" s="433">
        <f t="shared" si="24"/>
        <v>-4.4500000000000095E-4</v>
      </c>
      <c r="M202" s="371"/>
    </row>
    <row r="203" spans="1:13" ht="31.2">
      <c r="A203" s="372" t="s">
        <v>404</v>
      </c>
      <c r="B203" s="67" t="s">
        <v>405</v>
      </c>
      <c r="C203" s="287"/>
      <c r="D203" s="137">
        <v>4.7093999999999997E-2</v>
      </c>
      <c r="E203" s="138">
        <v>4.7094000000000004E-2</v>
      </c>
      <c r="F203" s="341">
        <f t="shared" si="21"/>
        <v>4.7094000000000004E-2</v>
      </c>
      <c r="G203" s="137"/>
      <c r="H203" s="137"/>
      <c r="I203" s="341">
        <f t="shared" si="22"/>
        <v>0</v>
      </c>
      <c r="J203" s="342">
        <f t="shared" si="23"/>
        <v>0</v>
      </c>
      <c r="K203" s="139"/>
      <c r="L203" s="433">
        <f t="shared" si="24"/>
        <v>0</v>
      </c>
      <c r="M203" s="371"/>
    </row>
    <row r="204" spans="1:13" ht="31.2">
      <c r="A204" s="372" t="s">
        <v>406</v>
      </c>
      <c r="B204" s="63" t="s">
        <v>407</v>
      </c>
      <c r="C204" s="287"/>
      <c r="D204" s="137">
        <v>6.0077000000000005E-2</v>
      </c>
      <c r="E204" s="138">
        <v>6.0077000000000005E-2</v>
      </c>
      <c r="F204" s="341">
        <f t="shared" si="21"/>
        <v>6.0077000000000005E-2</v>
      </c>
      <c r="G204" s="137"/>
      <c r="H204" s="137"/>
      <c r="I204" s="341">
        <f t="shared" si="22"/>
        <v>0</v>
      </c>
      <c r="J204" s="342">
        <f t="shared" si="23"/>
        <v>0</v>
      </c>
      <c r="K204" s="139"/>
      <c r="L204" s="433">
        <f t="shared" si="24"/>
        <v>0</v>
      </c>
      <c r="M204" s="371"/>
    </row>
    <row r="205" spans="1:13" ht="31.2">
      <c r="A205" s="372" t="s">
        <v>408</v>
      </c>
      <c r="B205" s="63" t="s">
        <v>409</v>
      </c>
      <c r="C205" s="287"/>
      <c r="D205" s="137">
        <v>5.4313E-2</v>
      </c>
      <c r="E205" s="138">
        <v>4.7094000000000004E-2</v>
      </c>
      <c r="F205" s="341">
        <f t="shared" ref="F205:F268" si="26">E205</f>
        <v>4.7094000000000004E-2</v>
      </c>
      <c r="G205" s="137"/>
      <c r="H205" s="137"/>
      <c r="I205" s="341">
        <f t="shared" ref="I205:I268" si="27">E205-D205</f>
        <v>-7.2189999999999963E-3</v>
      </c>
      <c r="J205" s="342">
        <f t="shared" ref="J205:J268" si="28">E205/D205-100%</f>
        <v>-0.13291477178576028</v>
      </c>
      <c r="K205" s="139"/>
      <c r="L205" s="433">
        <f t="shared" ref="L205:L268" si="29">I205-K205</f>
        <v>-7.2189999999999963E-3</v>
      </c>
      <c r="M205" s="371"/>
    </row>
    <row r="206" spans="1:13" ht="46.8">
      <c r="A206" s="372" t="s">
        <v>410</v>
      </c>
      <c r="B206" s="67" t="s">
        <v>411</v>
      </c>
      <c r="C206" s="287"/>
      <c r="D206" s="137">
        <v>5.0362999999999998E-2</v>
      </c>
      <c r="E206" s="138">
        <v>5.0362999999999998E-2</v>
      </c>
      <c r="F206" s="341">
        <f t="shared" si="26"/>
        <v>5.0362999999999998E-2</v>
      </c>
      <c r="G206" s="137"/>
      <c r="H206" s="137"/>
      <c r="I206" s="341">
        <f t="shared" si="27"/>
        <v>0</v>
      </c>
      <c r="J206" s="342">
        <f t="shared" si="28"/>
        <v>0</v>
      </c>
      <c r="K206" s="139"/>
      <c r="L206" s="433">
        <f t="shared" si="29"/>
        <v>0</v>
      </c>
      <c r="M206" s="371"/>
    </row>
    <row r="207" spans="1:13" ht="31.2">
      <c r="A207" s="372" t="s">
        <v>412</v>
      </c>
      <c r="B207" s="63" t="s">
        <v>413</v>
      </c>
      <c r="C207" s="287"/>
      <c r="D207" s="137">
        <v>4.4434000000000001E-2</v>
      </c>
      <c r="E207" s="138">
        <v>5.3551000000000001E-2</v>
      </c>
      <c r="F207" s="341">
        <f t="shared" si="26"/>
        <v>5.3551000000000001E-2</v>
      </c>
      <c r="G207" s="137"/>
      <c r="H207" s="137"/>
      <c r="I207" s="341">
        <f t="shared" si="27"/>
        <v>9.1170000000000001E-3</v>
      </c>
      <c r="J207" s="342">
        <f t="shared" si="28"/>
        <v>0.20518071746860511</v>
      </c>
      <c r="K207" s="139"/>
      <c r="L207" s="433">
        <f t="shared" si="29"/>
        <v>9.1170000000000001E-3</v>
      </c>
      <c r="M207" s="371"/>
    </row>
    <row r="208" spans="1:13" ht="54.6" customHeight="1">
      <c r="A208" s="311">
        <v>8</v>
      </c>
      <c r="B208" s="312" t="s">
        <v>423</v>
      </c>
      <c r="C208" s="313">
        <f>SUM(C210:C232)</f>
        <v>11.865998550000002</v>
      </c>
      <c r="D208" s="313">
        <f>SUM(D210:D232)</f>
        <v>6.5707637399999994</v>
      </c>
      <c r="E208" s="313">
        <f t="shared" ref="E208:I208" si="30">SUM(E210:E232)</f>
        <v>6.5578056599999996</v>
      </c>
      <c r="F208" s="313">
        <f t="shared" si="30"/>
        <v>6.5578056599999996</v>
      </c>
      <c r="G208" s="313">
        <f t="shared" si="30"/>
        <v>6.6091670000000002</v>
      </c>
      <c r="H208" s="313"/>
      <c r="I208" s="313">
        <f t="shared" si="30"/>
        <v>-1.2958079999999962E-2</v>
      </c>
      <c r="J208" s="339">
        <f t="shared" si="28"/>
        <v>-1.9720812545909183E-3</v>
      </c>
      <c r="K208" s="313">
        <f>K209+K220</f>
        <v>0</v>
      </c>
      <c r="L208" s="433">
        <f t="shared" si="29"/>
        <v>-1.2958079999999962E-2</v>
      </c>
      <c r="M208" s="378"/>
    </row>
    <row r="209" spans="1:13" ht="45" customHeight="1">
      <c r="A209" s="179" t="s">
        <v>424</v>
      </c>
      <c r="B209" s="288" t="s">
        <v>18</v>
      </c>
      <c r="C209" s="287"/>
      <c r="D209" s="287"/>
      <c r="E209" s="287"/>
      <c r="F209" s="341">
        <f t="shared" si="26"/>
        <v>0</v>
      </c>
      <c r="G209" s="287"/>
      <c r="H209" s="25"/>
      <c r="I209" s="341">
        <f t="shared" si="27"/>
        <v>0</v>
      </c>
      <c r="J209" s="342"/>
      <c r="K209" s="287"/>
      <c r="L209" s="433">
        <f t="shared" si="29"/>
        <v>0</v>
      </c>
      <c r="M209" s="345"/>
    </row>
    <row r="210" spans="1:13" ht="31.2">
      <c r="A210" s="7" t="s">
        <v>425</v>
      </c>
      <c r="B210" s="49" t="s">
        <v>426</v>
      </c>
      <c r="C210" s="287">
        <v>0.501</v>
      </c>
      <c r="D210" s="29">
        <v>0.36421055999999996</v>
      </c>
      <c r="E210" s="287">
        <v>0.36500603999999998</v>
      </c>
      <c r="F210" s="341">
        <f t="shared" si="26"/>
        <v>0.36500603999999998</v>
      </c>
      <c r="G210" s="287">
        <v>0.41829638000000002</v>
      </c>
      <c r="H210" s="25"/>
      <c r="I210" s="341">
        <f t="shared" si="27"/>
        <v>7.9548000000001506E-4</v>
      </c>
      <c r="J210" s="342">
        <f t="shared" si="28"/>
        <v>2.1841211852835496E-3</v>
      </c>
      <c r="K210" s="287"/>
      <c r="L210" s="433">
        <f t="shared" si="29"/>
        <v>7.9548000000001506E-4</v>
      </c>
      <c r="M210" s="379"/>
    </row>
    <row r="211" spans="1:13" ht="31.2">
      <c r="A211" s="7" t="s">
        <v>427</v>
      </c>
      <c r="B211" s="49" t="s">
        <v>428</v>
      </c>
      <c r="C211" s="287">
        <v>0.307</v>
      </c>
      <c r="D211" s="29">
        <v>0.37928919999999999</v>
      </c>
      <c r="E211" s="287">
        <v>0.37928919999999999</v>
      </c>
      <c r="F211" s="341">
        <f t="shared" si="26"/>
        <v>0.37928919999999999</v>
      </c>
      <c r="G211" s="287">
        <v>0.37928919999999999</v>
      </c>
      <c r="H211" s="25"/>
      <c r="I211" s="341">
        <f t="shared" si="27"/>
        <v>0</v>
      </c>
      <c r="J211" s="342">
        <f t="shared" si="28"/>
        <v>0</v>
      </c>
      <c r="K211" s="287"/>
      <c r="L211" s="433">
        <f t="shared" si="29"/>
        <v>0</v>
      </c>
      <c r="M211" s="379"/>
    </row>
    <row r="212" spans="1:13" ht="31.2">
      <c r="A212" s="7" t="s">
        <v>429</v>
      </c>
      <c r="B212" s="49" t="s">
        <v>430</v>
      </c>
      <c r="C212" s="287">
        <v>2.06</v>
      </c>
      <c r="D212" s="29">
        <v>6.9000000000000006E-2</v>
      </c>
      <c r="E212" s="287">
        <v>6.9000000000000006E-2</v>
      </c>
      <c r="F212" s="341">
        <f t="shared" si="26"/>
        <v>6.9000000000000006E-2</v>
      </c>
      <c r="G212" s="287"/>
      <c r="H212" s="25"/>
      <c r="I212" s="341">
        <f t="shared" si="27"/>
        <v>0</v>
      </c>
      <c r="J212" s="342">
        <f t="shared" si="28"/>
        <v>0</v>
      </c>
      <c r="K212" s="287"/>
      <c r="L212" s="433">
        <f t="shared" si="29"/>
        <v>0</v>
      </c>
      <c r="M212" s="379"/>
    </row>
    <row r="213" spans="1:13" ht="31.2">
      <c r="A213" s="7" t="s">
        <v>431</v>
      </c>
      <c r="B213" s="144" t="s">
        <v>432</v>
      </c>
      <c r="C213" s="287">
        <v>2.8060000000000005</v>
      </c>
      <c r="D213" s="29">
        <v>0.14799999999999999</v>
      </c>
      <c r="E213" s="287">
        <v>0.14799999999999999</v>
      </c>
      <c r="F213" s="341">
        <f t="shared" si="26"/>
        <v>0.14799999999999999</v>
      </c>
      <c r="G213" s="287"/>
      <c r="H213" s="25"/>
      <c r="I213" s="341">
        <f t="shared" si="27"/>
        <v>0</v>
      </c>
      <c r="J213" s="342">
        <f t="shared" si="28"/>
        <v>0</v>
      </c>
      <c r="K213" s="287"/>
      <c r="L213" s="433">
        <f t="shared" si="29"/>
        <v>0</v>
      </c>
      <c r="M213" s="379"/>
    </row>
    <row r="214" spans="1:13" ht="31.2">
      <c r="A214" s="7" t="s">
        <v>433</v>
      </c>
      <c r="B214" s="37" t="s">
        <v>434</v>
      </c>
      <c r="C214" s="287">
        <v>0.30335000000000001</v>
      </c>
      <c r="D214" s="29">
        <v>0.30335000000000001</v>
      </c>
      <c r="E214" s="25">
        <v>0.30335000000000001</v>
      </c>
      <c r="F214" s="341">
        <f t="shared" si="26"/>
        <v>0.30335000000000001</v>
      </c>
      <c r="G214" s="287">
        <v>0.30335000000000001</v>
      </c>
      <c r="H214" s="25"/>
      <c r="I214" s="341">
        <f t="shared" si="27"/>
        <v>0</v>
      </c>
      <c r="J214" s="342">
        <f t="shared" si="28"/>
        <v>0</v>
      </c>
      <c r="K214" s="287"/>
      <c r="L214" s="433">
        <f t="shared" si="29"/>
        <v>0</v>
      </c>
      <c r="M214" s="380"/>
    </row>
    <row r="215" spans="1:13" ht="18">
      <c r="A215" s="7" t="s">
        <v>435</v>
      </c>
      <c r="B215" s="32" t="s">
        <v>436</v>
      </c>
      <c r="C215" s="287">
        <v>7.0000000000000007E-2</v>
      </c>
      <c r="D215" s="29">
        <v>0.204258</v>
      </c>
      <c r="E215" s="25">
        <v>0.204258</v>
      </c>
      <c r="F215" s="341">
        <f t="shared" si="26"/>
        <v>0.204258</v>
      </c>
      <c r="G215" s="287">
        <v>0.204258</v>
      </c>
      <c r="H215" s="25"/>
      <c r="I215" s="341">
        <f t="shared" si="27"/>
        <v>0</v>
      </c>
      <c r="J215" s="342">
        <f t="shared" si="28"/>
        <v>0</v>
      </c>
      <c r="K215" s="287"/>
      <c r="L215" s="433">
        <f t="shared" si="29"/>
        <v>0</v>
      </c>
      <c r="M215" s="379"/>
    </row>
    <row r="216" spans="1:13" ht="18">
      <c r="A216" s="7" t="s">
        <v>437</v>
      </c>
      <c r="B216" s="32" t="s">
        <v>438</v>
      </c>
      <c r="C216" s="287">
        <v>0.50385000000000002</v>
      </c>
      <c r="D216" s="29">
        <v>0.50385000000000002</v>
      </c>
      <c r="E216" s="25">
        <v>0.50385000000000002</v>
      </c>
      <c r="F216" s="341">
        <f t="shared" si="26"/>
        <v>0.50385000000000002</v>
      </c>
      <c r="G216" s="287">
        <v>0.50385000000000002</v>
      </c>
      <c r="H216" s="25"/>
      <c r="I216" s="341">
        <f t="shared" si="27"/>
        <v>0</v>
      </c>
      <c r="J216" s="342">
        <f t="shared" si="28"/>
        <v>0</v>
      </c>
      <c r="K216" s="287"/>
      <c r="L216" s="433">
        <f t="shared" si="29"/>
        <v>0</v>
      </c>
      <c r="M216" s="379"/>
    </row>
    <row r="217" spans="1:13" ht="40.200000000000003" customHeight="1">
      <c r="A217" s="7" t="s">
        <v>439</v>
      </c>
      <c r="B217" s="32" t="s">
        <v>440</v>
      </c>
      <c r="C217" s="287">
        <v>0.18905</v>
      </c>
      <c r="D217" s="29">
        <v>0.18905</v>
      </c>
      <c r="E217" s="25">
        <v>0.18905</v>
      </c>
      <c r="F217" s="341">
        <f t="shared" si="26"/>
        <v>0.18905</v>
      </c>
      <c r="G217" s="287">
        <v>0.18905</v>
      </c>
      <c r="H217" s="25"/>
      <c r="I217" s="341">
        <f t="shared" si="27"/>
        <v>0</v>
      </c>
      <c r="J217" s="342">
        <f t="shared" si="28"/>
        <v>0</v>
      </c>
      <c r="K217" s="287"/>
      <c r="L217" s="433">
        <f t="shared" si="29"/>
        <v>0</v>
      </c>
      <c r="M217" s="379"/>
    </row>
    <row r="218" spans="1:13" ht="31.2">
      <c r="A218" s="7" t="s">
        <v>441</v>
      </c>
      <c r="B218" s="32" t="s">
        <v>442</v>
      </c>
      <c r="C218" s="287">
        <v>0.11912</v>
      </c>
      <c r="D218" s="29">
        <v>0.11912</v>
      </c>
      <c r="E218" s="25">
        <v>0.11912</v>
      </c>
      <c r="F218" s="341">
        <f t="shared" si="26"/>
        <v>0.11912</v>
      </c>
      <c r="G218" s="287">
        <v>0.11912</v>
      </c>
      <c r="H218" s="25"/>
      <c r="I218" s="341">
        <f t="shared" si="27"/>
        <v>0</v>
      </c>
      <c r="J218" s="342">
        <f t="shared" si="28"/>
        <v>0</v>
      </c>
      <c r="K218" s="287"/>
      <c r="L218" s="433">
        <f t="shared" si="29"/>
        <v>0</v>
      </c>
      <c r="M218" s="379"/>
    </row>
    <row r="219" spans="1:13" ht="46.8">
      <c r="A219" s="7" t="s">
        <v>443</v>
      </c>
      <c r="B219" s="32" t="s">
        <v>444</v>
      </c>
      <c r="C219" s="287">
        <v>0.3</v>
      </c>
      <c r="D219" s="29">
        <v>0.27</v>
      </c>
      <c r="E219" s="25">
        <v>0.26996991000000004</v>
      </c>
      <c r="F219" s="341">
        <f t="shared" si="26"/>
        <v>0.26996991000000004</v>
      </c>
      <c r="G219" s="287">
        <v>0.26996991000000004</v>
      </c>
      <c r="H219" s="25"/>
      <c r="I219" s="381">
        <f t="shared" si="27"/>
        <v>-3.0089999999982631E-5</v>
      </c>
      <c r="J219" s="342">
        <f t="shared" si="28"/>
        <v>-1.1144444444433077E-4</v>
      </c>
      <c r="K219" s="287"/>
      <c r="L219" s="433">
        <f t="shared" si="29"/>
        <v>-3.0089999999982631E-5</v>
      </c>
      <c r="M219" s="379"/>
    </row>
    <row r="220" spans="1:13" ht="39" customHeight="1">
      <c r="A220" s="7" t="s">
        <v>445</v>
      </c>
      <c r="B220" s="47" t="s">
        <v>87</v>
      </c>
      <c r="C220" s="180"/>
      <c r="D220" s="181"/>
      <c r="E220" s="181"/>
      <c r="F220" s="341">
        <f t="shared" si="26"/>
        <v>0</v>
      </c>
      <c r="G220" s="287"/>
      <c r="H220" s="25"/>
      <c r="I220" s="341">
        <f t="shared" si="27"/>
        <v>0</v>
      </c>
      <c r="J220" s="342"/>
      <c r="K220" s="180"/>
      <c r="L220" s="433">
        <f t="shared" si="29"/>
        <v>0</v>
      </c>
      <c r="M220" s="345"/>
    </row>
    <row r="221" spans="1:13" ht="46.8">
      <c r="A221" s="7" t="s">
        <v>446</v>
      </c>
      <c r="B221" s="18" t="s">
        <v>447</v>
      </c>
      <c r="C221" s="29">
        <v>0.34045339000000002</v>
      </c>
      <c r="D221" s="30">
        <v>0.34045339000000002</v>
      </c>
      <c r="E221" s="287">
        <v>0.34045339000000002</v>
      </c>
      <c r="F221" s="341">
        <f t="shared" si="26"/>
        <v>0.34045339000000002</v>
      </c>
      <c r="G221" s="287">
        <v>0.38468039000000004</v>
      </c>
      <c r="H221" s="25"/>
      <c r="I221" s="341">
        <f t="shared" si="27"/>
        <v>0</v>
      </c>
      <c r="J221" s="342">
        <f t="shared" si="28"/>
        <v>0</v>
      </c>
      <c r="K221" s="287"/>
      <c r="L221" s="433">
        <f t="shared" si="29"/>
        <v>0</v>
      </c>
      <c r="M221" s="380"/>
    </row>
    <row r="222" spans="1:13" ht="46.8">
      <c r="A222" s="7" t="s">
        <v>448</v>
      </c>
      <c r="B222" s="18" t="s">
        <v>449</v>
      </c>
      <c r="C222" s="29">
        <v>0.37691597999999998</v>
      </c>
      <c r="D222" s="30">
        <v>0.37691597999999998</v>
      </c>
      <c r="E222" s="287">
        <v>0.37691597999999998</v>
      </c>
      <c r="F222" s="341">
        <f t="shared" si="26"/>
        <v>0.37691597999999998</v>
      </c>
      <c r="G222" s="287">
        <v>0.41786097999999999</v>
      </c>
      <c r="H222" s="25"/>
      <c r="I222" s="341">
        <f t="shared" si="27"/>
        <v>0</v>
      </c>
      <c r="J222" s="342">
        <f t="shared" si="28"/>
        <v>0</v>
      </c>
      <c r="K222" s="287"/>
      <c r="L222" s="433">
        <f t="shared" si="29"/>
        <v>0</v>
      </c>
      <c r="M222" s="380"/>
    </row>
    <row r="223" spans="1:13" ht="46.8">
      <c r="A223" s="7" t="s">
        <v>450</v>
      </c>
      <c r="B223" s="18" t="s">
        <v>451</v>
      </c>
      <c r="C223" s="29">
        <v>0.35312534000000001</v>
      </c>
      <c r="D223" s="30">
        <v>0.35312534000000001</v>
      </c>
      <c r="E223" s="287">
        <v>0.35312534000000001</v>
      </c>
      <c r="F223" s="341">
        <f t="shared" si="26"/>
        <v>0.35312534000000001</v>
      </c>
      <c r="G223" s="287">
        <v>0.39407034000000002</v>
      </c>
      <c r="H223" s="25"/>
      <c r="I223" s="341">
        <f t="shared" si="27"/>
        <v>0</v>
      </c>
      <c r="J223" s="342">
        <f t="shared" si="28"/>
        <v>0</v>
      </c>
      <c r="K223" s="287"/>
      <c r="L223" s="433">
        <f t="shared" si="29"/>
        <v>0</v>
      </c>
      <c r="M223" s="380"/>
    </row>
    <row r="224" spans="1:13" ht="62.4">
      <c r="A224" s="7" t="s">
        <v>452</v>
      </c>
      <c r="B224" s="18" t="s">
        <v>453</v>
      </c>
      <c r="C224" s="29">
        <v>0.26034056999999999</v>
      </c>
      <c r="D224" s="30">
        <v>0.26034056999999999</v>
      </c>
      <c r="E224" s="287">
        <v>0.26034056999999999</v>
      </c>
      <c r="F224" s="341">
        <f t="shared" si="26"/>
        <v>0.26034056999999999</v>
      </c>
      <c r="G224" s="287">
        <v>0.30956557000000001</v>
      </c>
      <c r="H224" s="25"/>
      <c r="I224" s="341">
        <f t="shared" si="27"/>
        <v>0</v>
      </c>
      <c r="J224" s="342">
        <f t="shared" si="28"/>
        <v>0</v>
      </c>
      <c r="K224" s="287"/>
      <c r="L224" s="433">
        <f t="shared" si="29"/>
        <v>0</v>
      </c>
      <c r="M224" s="380"/>
    </row>
    <row r="225" spans="1:13" ht="62.4">
      <c r="A225" s="7" t="s">
        <v>454</v>
      </c>
      <c r="B225" s="475" t="s">
        <v>455</v>
      </c>
      <c r="C225" s="29">
        <v>0.35300288000000002</v>
      </c>
      <c r="D225" s="30">
        <v>0.35300288000000002</v>
      </c>
      <c r="E225" s="287">
        <v>0.35300288000000002</v>
      </c>
      <c r="F225" s="341">
        <f t="shared" si="26"/>
        <v>0.35300288000000002</v>
      </c>
      <c r="G225" s="287">
        <v>0.39168288000000001</v>
      </c>
      <c r="H225" s="25"/>
      <c r="I225" s="341">
        <f t="shared" si="27"/>
        <v>0</v>
      </c>
      <c r="J225" s="342">
        <f t="shared" si="28"/>
        <v>0</v>
      </c>
      <c r="K225" s="287"/>
      <c r="L225" s="433">
        <f t="shared" si="29"/>
        <v>0</v>
      </c>
      <c r="M225" s="379"/>
    </row>
    <row r="226" spans="1:13" ht="78">
      <c r="A226" s="7" t="s">
        <v>456</v>
      </c>
      <c r="B226" s="475" t="s">
        <v>457</v>
      </c>
      <c r="C226" s="29">
        <v>0.13812670000000002</v>
      </c>
      <c r="D226" s="30">
        <v>0.13812670000000002</v>
      </c>
      <c r="E226" s="287">
        <v>0.13812670000000002</v>
      </c>
      <c r="F226" s="341">
        <f t="shared" si="26"/>
        <v>0.13812670000000002</v>
      </c>
      <c r="G226" s="287">
        <v>0.17680669999999998</v>
      </c>
      <c r="H226" s="25"/>
      <c r="I226" s="341">
        <f t="shared" si="27"/>
        <v>0</v>
      </c>
      <c r="J226" s="342">
        <f t="shared" si="28"/>
        <v>0</v>
      </c>
      <c r="K226" s="287"/>
      <c r="L226" s="433">
        <f t="shared" si="29"/>
        <v>0</v>
      </c>
      <c r="M226" s="379"/>
    </row>
    <row r="227" spans="1:13" ht="91.2" customHeight="1">
      <c r="A227" s="7" t="s">
        <v>458</v>
      </c>
      <c r="B227" s="65" t="s">
        <v>459</v>
      </c>
      <c r="C227" s="287">
        <v>0.91315199999999996</v>
      </c>
      <c r="D227" s="30">
        <v>0</v>
      </c>
      <c r="E227" s="287">
        <v>0.01</v>
      </c>
      <c r="F227" s="341">
        <f t="shared" si="26"/>
        <v>0.01</v>
      </c>
      <c r="G227" s="287"/>
      <c r="H227" s="25"/>
      <c r="I227" s="341">
        <f t="shared" si="27"/>
        <v>0.01</v>
      </c>
      <c r="J227" s="342"/>
      <c r="K227" s="287"/>
      <c r="L227" s="433">
        <f t="shared" si="29"/>
        <v>0.01</v>
      </c>
      <c r="M227" s="379"/>
    </row>
    <row r="228" spans="1:13" ht="31.2">
      <c r="A228" s="7" t="s">
        <v>460</v>
      </c>
      <c r="B228" s="65" t="s">
        <v>461</v>
      </c>
      <c r="C228" s="29">
        <v>0.98080999999999996</v>
      </c>
      <c r="D228" s="30">
        <v>0.98080999999999996</v>
      </c>
      <c r="E228" s="287">
        <v>0.95748829999999996</v>
      </c>
      <c r="F228" s="341">
        <f t="shared" si="26"/>
        <v>0.95748829999999996</v>
      </c>
      <c r="G228" s="287">
        <v>0.98967929999999993</v>
      </c>
      <c r="H228" s="25"/>
      <c r="I228" s="341">
        <f t="shared" si="27"/>
        <v>-2.3321700000000001E-2</v>
      </c>
      <c r="J228" s="342">
        <f t="shared" si="28"/>
        <v>-2.3777999816478212E-2</v>
      </c>
      <c r="K228" s="287"/>
      <c r="L228" s="433">
        <f t="shared" si="29"/>
        <v>-2.3321700000000001E-2</v>
      </c>
      <c r="M228" s="379"/>
    </row>
    <row r="229" spans="1:13" ht="31.2">
      <c r="A229" s="7" t="s">
        <v>462</v>
      </c>
      <c r="B229" s="65" t="s">
        <v>463</v>
      </c>
      <c r="C229" s="29">
        <v>0.99070168999999997</v>
      </c>
      <c r="D229" s="30">
        <v>0.99070168999999997</v>
      </c>
      <c r="E229" s="287">
        <v>0.98045649999999995</v>
      </c>
      <c r="F229" s="341">
        <f t="shared" si="26"/>
        <v>0.98045649999999995</v>
      </c>
      <c r="G229" s="287">
        <v>1.0126474999999999</v>
      </c>
      <c r="H229" s="25"/>
      <c r="I229" s="341">
        <f t="shared" si="27"/>
        <v>-1.0245190000000015E-2</v>
      </c>
      <c r="J229" s="342">
        <f t="shared" si="28"/>
        <v>-1.0341347050695004E-2</v>
      </c>
      <c r="K229" s="287"/>
      <c r="L229" s="433">
        <f t="shared" si="29"/>
        <v>-1.0245190000000015E-2</v>
      </c>
      <c r="M229" s="379"/>
    </row>
    <row r="230" spans="1:13" ht="46.8">
      <c r="A230" s="7" t="s">
        <v>464</v>
      </c>
      <c r="B230" s="65" t="s">
        <v>465</v>
      </c>
      <c r="C230" s="287"/>
      <c r="D230" s="30">
        <v>4.65E-2</v>
      </c>
      <c r="E230" s="287">
        <v>4.65E-2</v>
      </c>
      <c r="F230" s="341">
        <f t="shared" si="26"/>
        <v>4.65E-2</v>
      </c>
      <c r="G230" s="287"/>
      <c r="H230" s="25"/>
      <c r="I230" s="341">
        <f t="shared" si="27"/>
        <v>0</v>
      </c>
      <c r="J230" s="342">
        <f t="shared" si="28"/>
        <v>0</v>
      </c>
      <c r="K230" s="287"/>
      <c r="L230" s="433">
        <f t="shared" si="29"/>
        <v>0</v>
      </c>
      <c r="M230" s="379"/>
    </row>
    <row r="231" spans="1:13" ht="46.8">
      <c r="A231" s="7" t="s">
        <v>466</v>
      </c>
      <c r="B231" s="65" t="s">
        <v>467</v>
      </c>
      <c r="C231" s="287"/>
      <c r="D231" s="30">
        <v>4.5513000000000005E-2</v>
      </c>
      <c r="E231" s="287">
        <v>4.5513000000000005E-2</v>
      </c>
      <c r="F231" s="341">
        <f t="shared" si="26"/>
        <v>4.5513000000000005E-2</v>
      </c>
      <c r="G231" s="287"/>
      <c r="H231" s="25"/>
      <c r="I231" s="341">
        <f t="shared" si="27"/>
        <v>0</v>
      </c>
      <c r="J231" s="342">
        <f t="shared" si="28"/>
        <v>0</v>
      </c>
      <c r="K231" s="287"/>
      <c r="L231" s="433">
        <f t="shared" si="29"/>
        <v>0</v>
      </c>
      <c r="M231" s="379"/>
    </row>
    <row r="232" spans="1:13" ht="125.4" customHeight="1">
      <c r="A232" s="7" t="s">
        <v>468</v>
      </c>
      <c r="B232" s="65" t="s">
        <v>469</v>
      </c>
      <c r="C232" s="287"/>
      <c r="D232" s="30">
        <v>0.13514642999999998</v>
      </c>
      <c r="E232" s="287">
        <v>0.14498985</v>
      </c>
      <c r="F232" s="341">
        <f t="shared" si="26"/>
        <v>0.14498985</v>
      </c>
      <c r="G232" s="287">
        <v>0.14498985</v>
      </c>
      <c r="H232" s="25"/>
      <c r="I232" s="341">
        <f t="shared" si="27"/>
        <v>9.8434200000000194E-3</v>
      </c>
      <c r="J232" s="342">
        <f t="shared" si="28"/>
        <v>7.2835220286618263E-2</v>
      </c>
      <c r="K232" s="287"/>
      <c r="L232" s="433">
        <f t="shared" si="29"/>
        <v>9.8434200000000194E-3</v>
      </c>
      <c r="M232" s="379"/>
    </row>
    <row r="233" spans="1:13" ht="49.2" customHeight="1">
      <c r="A233" s="301" t="s">
        <v>470</v>
      </c>
      <c r="B233" s="302" t="s">
        <v>471</v>
      </c>
      <c r="C233" s="302"/>
      <c r="D233" s="304">
        <f>SUM(D235:D248)</f>
        <v>5.819157399999999</v>
      </c>
      <c r="E233" s="304">
        <f t="shared" ref="E233:G233" si="31">SUM(E235:E248)</f>
        <v>5.8729744499999992</v>
      </c>
      <c r="F233" s="304">
        <f t="shared" si="31"/>
        <v>5.8729744499999992</v>
      </c>
      <c r="G233" s="304">
        <f t="shared" si="31"/>
        <v>5.8570614599999997</v>
      </c>
      <c r="H233" s="304"/>
      <c r="I233" s="338">
        <f t="shared" si="27"/>
        <v>5.3817050000000144E-2</v>
      </c>
      <c r="J233" s="339">
        <f t="shared" si="28"/>
        <v>9.2482547387358061E-3</v>
      </c>
      <c r="K233" s="304">
        <f t="shared" ref="K233" si="32">SUM(K234:K248)</f>
        <v>0</v>
      </c>
      <c r="L233" s="433">
        <f t="shared" si="29"/>
        <v>5.3817050000000144E-2</v>
      </c>
      <c r="M233" s="340"/>
    </row>
    <row r="234" spans="1:13" ht="31.2">
      <c r="A234" s="7" t="s">
        <v>19</v>
      </c>
      <c r="B234" s="47" t="s">
        <v>18</v>
      </c>
      <c r="C234" s="288"/>
      <c r="D234" s="113"/>
      <c r="E234" s="30"/>
      <c r="F234" s="341">
        <f t="shared" si="26"/>
        <v>0</v>
      </c>
      <c r="G234" s="30"/>
      <c r="H234" s="30"/>
      <c r="I234" s="341">
        <f t="shared" si="27"/>
        <v>0</v>
      </c>
      <c r="J234" s="342"/>
      <c r="K234" s="30"/>
      <c r="L234" s="433">
        <f t="shared" si="29"/>
        <v>0</v>
      </c>
      <c r="M234" s="355"/>
    </row>
    <row r="235" spans="1:13" ht="18">
      <c r="A235" s="189" t="s">
        <v>472</v>
      </c>
      <c r="B235" s="19" t="s">
        <v>473</v>
      </c>
      <c r="C235" s="288"/>
      <c r="D235" s="25">
        <v>0.50118604999999994</v>
      </c>
      <c r="E235" s="30">
        <v>0.50089340999999998</v>
      </c>
      <c r="F235" s="341">
        <f t="shared" si="26"/>
        <v>0.50089340999999998</v>
      </c>
      <c r="G235" s="30">
        <v>0.55950540999999998</v>
      </c>
      <c r="H235" s="30"/>
      <c r="I235" s="341">
        <f t="shared" si="27"/>
        <v>-2.9263999999995516E-4</v>
      </c>
      <c r="J235" s="342">
        <f t="shared" si="28"/>
        <v>-5.8389494280608467E-4</v>
      </c>
      <c r="K235" s="30"/>
      <c r="L235" s="433">
        <f t="shared" si="29"/>
        <v>-2.9263999999995516E-4</v>
      </c>
      <c r="M235" s="382"/>
    </row>
    <row r="236" spans="1:13" ht="18">
      <c r="A236" s="189" t="s">
        <v>474</v>
      </c>
      <c r="B236" s="19" t="s">
        <v>475</v>
      </c>
      <c r="C236" s="288"/>
      <c r="D236" s="25">
        <v>0.36092978000000003</v>
      </c>
      <c r="E236" s="30">
        <v>0.36063712999999997</v>
      </c>
      <c r="F236" s="341">
        <f t="shared" si="26"/>
        <v>0.36063712999999997</v>
      </c>
      <c r="G236" s="30">
        <v>0.41597414999999999</v>
      </c>
      <c r="H236" s="30"/>
      <c r="I236" s="341">
        <f t="shared" si="27"/>
        <v>-2.9265000000006092E-4</v>
      </c>
      <c r="J236" s="342">
        <f t="shared" si="28"/>
        <v>-8.108225372814859E-4</v>
      </c>
      <c r="K236" s="30"/>
      <c r="L236" s="433">
        <f t="shared" si="29"/>
        <v>-2.9265000000006092E-4</v>
      </c>
      <c r="M236" s="382"/>
    </row>
    <row r="237" spans="1:13" ht="18">
      <c r="A237" s="189" t="s">
        <v>476</v>
      </c>
      <c r="B237" s="145" t="s">
        <v>477</v>
      </c>
      <c r="C237" s="288"/>
      <c r="D237" s="25">
        <v>0.57999999999999996</v>
      </c>
      <c r="E237" s="30">
        <v>0.64164463000000005</v>
      </c>
      <c r="F237" s="341">
        <f t="shared" si="26"/>
        <v>0.64164463000000005</v>
      </c>
      <c r="G237" s="30">
        <v>0.80353264000000002</v>
      </c>
      <c r="H237" s="30"/>
      <c r="I237" s="341">
        <f t="shared" si="27"/>
        <v>6.1644630000000089E-2</v>
      </c>
      <c r="J237" s="342">
        <f t="shared" si="28"/>
        <v>0.10628384482758646</v>
      </c>
      <c r="K237" s="30"/>
      <c r="L237" s="433">
        <f t="shared" si="29"/>
        <v>6.1644630000000089E-2</v>
      </c>
      <c r="M237" s="382"/>
    </row>
    <row r="238" spans="1:13" ht="18">
      <c r="A238" s="189" t="s">
        <v>478</v>
      </c>
      <c r="B238" s="145" t="s">
        <v>479</v>
      </c>
      <c r="C238" s="288"/>
      <c r="D238" s="25">
        <v>0.40740599999999999</v>
      </c>
      <c r="E238" s="30">
        <v>0.40740720000000002</v>
      </c>
      <c r="F238" s="341">
        <f t="shared" si="26"/>
        <v>0.40740720000000002</v>
      </c>
      <c r="G238" s="30">
        <v>0.55504717999999997</v>
      </c>
      <c r="H238" s="30"/>
      <c r="I238" s="341">
        <f t="shared" si="27"/>
        <v>1.2000000000345068E-6</v>
      </c>
      <c r="J238" s="342">
        <f t="shared" si="28"/>
        <v>2.9454647207938223E-6</v>
      </c>
      <c r="K238" s="30"/>
      <c r="L238" s="433">
        <f t="shared" si="29"/>
        <v>1.2000000000345068E-6</v>
      </c>
      <c r="M238" s="382"/>
    </row>
    <row r="239" spans="1:13" ht="18">
      <c r="A239" s="189" t="s">
        <v>480</v>
      </c>
      <c r="B239" s="145" t="s">
        <v>481</v>
      </c>
      <c r="C239" s="288"/>
      <c r="D239" s="25">
        <v>4.8000000000000001E-2</v>
      </c>
      <c r="E239" s="30">
        <v>4.8000000000000001E-2</v>
      </c>
      <c r="F239" s="341">
        <f t="shared" si="26"/>
        <v>4.8000000000000001E-2</v>
      </c>
      <c r="G239" s="30"/>
      <c r="H239" s="30"/>
      <c r="I239" s="341">
        <f t="shared" si="27"/>
        <v>0</v>
      </c>
      <c r="J239" s="342">
        <f t="shared" si="28"/>
        <v>0</v>
      </c>
      <c r="K239" s="30"/>
      <c r="L239" s="433">
        <f t="shared" si="29"/>
        <v>0</v>
      </c>
      <c r="M239" s="373"/>
    </row>
    <row r="240" spans="1:13" ht="18">
      <c r="A240" s="189" t="s">
        <v>482</v>
      </c>
      <c r="B240" s="145" t="s">
        <v>483</v>
      </c>
      <c r="C240" s="288"/>
      <c r="D240" s="25">
        <v>4.8000000000000001E-2</v>
      </c>
      <c r="E240" s="30">
        <v>4.8000000000000001E-2</v>
      </c>
      <c r="F240" s="341">
        <f t="shared" si="26"/>
        <v>4.8000000000000001E-2</v>
      </c>
      <c r="G240" s="30"/>
      <c r="H240" s="30"/>
      <c r="I240" s="341">
        <f t="shared" si="27"/>
        <v>0</v>
      </c>
      <c r="J240" s="342">
        <f t="shared" si="28"/>
        <v>0</v>
      </c>
      <c r="K240" s="30"/>
      <c r="L240" s="433">
        <f t="shared" si="29"/>
        <v>0</v>
      </c>
      <c r="M240" s="373"/>
    </row>
    <row r="241" spans="1:13" ht="18">
      <c r="A241" s="189" t="s">
        <v>484</v>
      </c>
      <c r="B241" s="145" t="s">
        <v>485</v>
      </c>
      <c r="C241" s="288"/>
      <c r="D241" s="25">
        <v>0.157</v>
      </c>
      <c r="E241" s="30">
        <v>0.157</v>
      </c>
      <c r="F241" s="341">
        <f t="shared" si="26"/>
        <v>0.157</v>
      </c>
      <c r="G241" s="30"/>
      <c r="H241" s="30"/>
      <c r="I241" s="341">
        <f t="shared" si="27"/>
        <v>0</v>
      </c>
      <c r="J241" s="342">
        <f t="shared" si="28"/>
        <v>0</v>
      </c>
      <c r="K241" s="30"/>
      <c r="L241" s="433">
        <f t="shared" si="29"/>
        <v>0</v>
      </c>
      <c r="M241" s="373"/>
    </row>
    <row r="242" spans="1:13" ht="18">
      <c r="A242" s="189" t="s">
        <v>486</v>
      </c>
      <c r="B242" s="145" t="s">
        <v>487</v>
      </c>
      <c r="C242" s="288"/>
      <c r="D242" s="25">
        <v>0.14554900000000001</v>
      </c>
      <c r="E242" s="30">
        <v>0.14554900000000001</v>
      </c>
      <c r="F242" s="341">
        <f t="shared" si="26"/>
        <v>0.14554900000000001</v>
      </c>
      <c r="G242" s="30"/>
      <c r="H242" s="30"/>
      <c r="I242" s="341">
        <f t="shared" si="27"/>
        <v>0</v>
      </c>
      <c r="J242" s="342">
        <f t="shared" si="28"/>
        <v>0</v>
      </c>
      <c r="K242" s="30"/>
      <c r="L242" s="433">
        <f t="shared" si="29"/>
        <v>0</v>
      </c>
      <c r="M242" s="373"/>
    </row>
    <row r="243" spans="1:13" ht="31.2">
      <c r="A243" s="189" t="s">
        <v>488</v>
      </c>
      <c r="B243" s="40" t="s">
        <v>489</v>
      </c>
      <c r="C243" s="288"/>
      <c r="D243" s="25">
        <v>4.0841000000000002E-2</v>
      </c>
      <c r="E243" s="30">
        <v>4.0841000000000002E-2</v>
      </c>
      <c r="F243" s="341">
        <f t="shared" si="26"/>
        <v>4.0841000000000002E-2</v>
      </c>
      <c r="G243" s="30"/>
      <c r="H243" s="30"/>
      <c r="I243" s="341">
        <f t="shared" si="27"/>
        <v>0</v>
      </c>
      <c r="J243" s="342">
        <f t="shared" si="28"/>
        <v>0</v>
      </c>
      <c r="K243" s="30"/>
      <c r="L243" s="433">
        <f t="shared" si="29"/>
        <v>0</v>
      </c>
      <c r="M243" s="373"/>
    </row>
    <row r="244" spans="1:13" ht="18">
      <c r="A244" s="189" t="s">
        <v>490</v>
      </c>
      <c r="B244" s="40" t="s">
        <v>491</v>
      </c>
      <c r="C244" s="29"/>
      <c r="D244" s="25">
        <v>0.123</v>
      </c>
      <c r="E244" s="30">
        <v>0.1252125</v>
      </c>
      <c r="F244" s="341">
        <f t="shared" si="26"/>
        <v>0.1252125</v>
      </c>
      <c r="G244" s="30">
        <v>0.1252125</v>
      </c>
      <c r="H244" s="30"/>
      <c r="I244" s="341">
        <f t="shared" si="27"/>
        <v>2.2125000000000061E-3</v>
      </c>
      <c r="J244" s="342">
        <f t="shared" si="28"/>
        <v>1.7987804878048852E-2</v>
      </c>
      <c r="K244" s="30"/>
      <c r="L244" s="433">
        <f t="shared" si="29"/>
        <v>2.2125000000000061E-3</v>
      </c>
      <c r="M244" s="382"/>
    </row>
    <row r="245" spans="1:13" ht="34.200000000000003" customHeight="1">
      <c r="A245" s="189" t="s">
        <v>492</v>
      </c>
      <c r="B245" s="146" t="s">
        <v>493</v>
      </c>
      <c r="C245" s="29"/>
      <c r="D245" s="25">
        <v>0.303425</v>
      </c>
      <c r="E245" s="30">
        <v>0.303425</v>
      </c>
      <c r="F245" s="341">
        <f t="shared" si="26"/>
        <v>0.303425</v>
      </c>
      <c r="G245" s="30">
        <v>0.303425</v>
      </c>
      <c r="H245" s="30"/>
      <c r="I245" s="341">
        <f t="shared" si="27"/>
        <v>0</v>
      </c>
      <c r="J245" s="342">
        <f t="shared" si="28"/>
        <v>0</v>
      </c>
      <c r="K245" s="30"/>
      <c r="L245" s="433">
        <f t="shared" si="29"/>
        <v>0</v>
      </c>
      <c r="M245" s="382"/>
    </row>
    <row r="246" spans="1:13" ht="46.8">
      <c r="A246" s="189" t="s">
        <v>494</v>
      </c>
      <c r="B246" s="26" t="s">
        <v>189</v>
      </c>
      <c r="C246" s="29"/>
      <c r="D246" s="25">
        <v>2.9239999999999999</v>
      </c>
      <c r="E246" s="30">
        <v>2.9145440100000002</v>
      </c>
      <c r="F246" s="341">
        <f t="shared" si="26"/>
        <v>2.9145440100000002</v>
      </c>
      <c r="G246" s="30">
        <v>2.9145440100000002</v>
      </c>
      <c r="H246" s="30"/>
      <c r="I246" s="341">
        <f t="shared" si="27"/>
        <v>-9.4559899999997477E-3</v>
      </c>
      <c r="J246" s="342">
        <f t="shared" si="28"/>
        <v>-3.2339227086182198E-3</v>
      </c>
      <c r="K246" s="30"/>
      <c r="L246" s="433">
        <f t="shared" si="29"/>
        <v>-9.4559899999997477E-3</v>
      </c>
      <c r="M246" s="373"/>
    </row>
    <row r="247" spans="1:13" ht="39" customHeight="1">
      <c r="A247" s="189" t="s">
        <v>495</v>
      </c>
      <c r="B247" s="146" t="s">
        <v>496</v>
      </c>
      <c r="C247" s="29"/>
      <c r="D247" s="25">
        <v>6.0999999999999999E-2</v>
      </c>
      <c r="E247" s="30">
        <v>6.0999999999999999E-2</v>
      </c>
      <c r="F247" s="341">
        <f t="shared" si="26"/>
        <v>6.0999999999999999E-2</v>
      </c>
      <c r="G247" s="30">
        <v>6.0999999999999999E-2</v>
      </c>
      <c r="H247" s="30"/>
      <c r="I247" s="341">
        <f t="shared" si="27"/>
        <v>0</v>
      </c>
      <c r="J247" s="342">
        <f t="shared" si="28"/>
        <v>0</v>
      </c>
      <c r="K247" s="30"/>
      <c r="L247" s="433">
        <f t="shared" si="29"/>
        <v>0</v>
      </c>
      <c r="M247" s="383"/>
    </row>
    <row r="248" spans="1:13" ht="30" customHeight="1">
      <c r="A248" s="189" t="s">
        <v>497</v>
      </c>
      <c r="B248" s="145" t="s">
        <v>116</v>
      </c>
      <c r="C248" s="29"/>
      <c r="D248" s="25">
        <v>0.11882057</v>
      </c>
      <c r="E248" s="29">
        <v>0.11882057</v>
      </c>
      <c r="F248" s="341">
        <f t="shared" si="26"/>
        <v>0.11882057</v>
      </c>
      <c r="G248" s="29">
        <v>0.11882057</v>
      </c>
      <c r="H248" s="30"/>
      <c r="I248" s="341">
        <f t="shared" si="27"/>
        <v>0</v>
      </c>
      <c r="J248" s="342">
        <f t="shared" si="28"/>
        <v>0</v>
      </c>
      <c r="K248" s="30"/>
      <c r="L248" s="433">
        <f t="shared" si="29"/>
        <v>0</v>
      </c>
      <c r="M248" s="382"/>
    </row>
    <row r="249" spans="1:13" ht="49.8" customHeight="1">
      <c r="A249" s="294" t="s">
        <v>498</v>
      </c>
      <c r="B249" s="295" t="s">
        <v>499</v>
      </c>
      <c r="C249" s="291">
        <f>C250+C269</f>
        <v>0</v>
      </c>
      <c r="D249" s="291">
        <f>SUM(D250:D286)</f>
        <v>97.345307539999993</v>
      </c>
      <c r="E249" s="291">
        <f t="shared" ref="E249:I249" si="33">SUM(E250:E286)</f>
        <v>97.523289070000018</v>
      </c>
      <c r="F249" s="291">
        <f t="shared" si="33"/>
        <v>97.523289070000018</v>
      </c>
      <c r="G249" s="291">
        <f t="shared" si="33"/>
        <v>97.523802072800024</v>
      </c>
      <c r="H249" s="291"/>
      <c r="I249" s="291">
        <f t="shared" si="33"/>
        <v>0.17798153000000355</v>
      </c>
      <c r="J249" s="339">
        <f t="shared" si="28"/>
        <v>1.8283524342135316E-3</v>
      </c>
      <c r="K249" s="291">
        <f t="shared" ref="K249" si="34">SUM(K250:K286)</f>
        <v>0</v>
      </c>
      <c r="L249" s="433">
        <f t="shared" si="29"/>
        <v>0.17798153000000355</v>
      </c>
      <c r="M249" s="392"/>
    </row>
    <row r="250" spans="1:13" ht="31.2">
      <c r="A250" s="79" t="s">
        <v>245</v>
      </c>
      <c r="B250" s="52" t="s">
        <v>18</v>
      </c>
      <c r="C250" s="113"/>
      <c r="D250" s="113"/>
      <c r="E250" s="113"/>
      <c r="F250" s="341">
        <f t="shared" si="26"/>
        <v>0</v>
      </c>
      <c r="G250" s="113"/>
      <c r="H250" s="113"/>
      <c r="I250" s="341">
        <f t="shared" si="27"/>
        <v>0</v>
      </c>
      <c r="J250" s="342"/>
      <c r="K250" s="113"/>
      <c r="L250" s="433">
        <f t="shared" si="29"/>
        <v>0</v>
      </c>
      <c r="M250" s="481"/>
    </row>
    <row r="251" spans="1:13" ht="18">
      <c r="A251" s="79" t="s">
        <v>500</v>
      </c>
      <c r="B251" s="60" t="s">
        <v>501</v>
      </c>
      <c r="C251" s="113">
        <v>1.36923382</v>
      </c>
      <c r="D251" s="113">
        <v>1.28001382</v>
      </c>
      <c r="E251" s="287">
        <v>1.28001382</v>
      </c>
      <c r="F251" s="341">
        <f t="shared" si="26"/>
        <v>1.28001382</v>
      </c>
      <c r="G251" s="287">
        <v>1.28001382</v>
      </c>
      <c r="H251" s="25"/>
      <c r="I251" s="341">
        <f t="shared" si="27"/>
        <v>0</v>
      </c>
      <c r="J251" s="342">
        <f t="shared" si="28"/>
        <v>0</v>
      </c>
      <c r="K251" s="25"/>
      <c r="L251" s="433">
        <f t="shared" si="29"/>
        <v>0</v>
      </c>
      <c r="M251" s="429"/>
    </row>
    <row r="252" spans="1:13" ht="31.2">
      <c r="A252" s="79" t="s">
        <v>502</v>
      </c>
      <c r="B252" s="60" t="s">
        <v>503</v>
      </c>
      <c r="C252" s="113">
        <v>1.86</v>
      </c>
      <c r="D252" s="113">
        <v>1.86</v>
      </c>
      <c r="E252" s="287">
        <v>1.8002523000000001</v>
      </c>
      <c r="F252" s="341">
        <f t="shared" si="26"/>
        <v>1.8002523000000001</v>
      </c>
      <c r="G252" s="287">
        <v>1.8002522999999999</v>
      </c>
      <c r="H252" s="25"/>
      <c r="I252" s="341">
        <f t="shared" si="27"/>
        <v>-5.9747699999999959E-2</v>
      </c>
      <c r="J252" s="342">
        <f t="shared" si="28"/>
        <v>-3.2122419354838727E-2</v>
      </c>
      <c r="K252" s="14"/>
      <c r="L252" s="433">
        <f t="shared" si="29"/>
        <v>-5.9747699999999959E-2</v>
      </c>
      <c r="M252" s="429"/>
    </row>
    <row r="253" spans="1:13" ht="18">
      <c r="A253" s="79" t="s">
        <v>504</v>
      </c>
      <c r="B253" s="60" t="s">
        <v>505</v>
      </c>
      <c r="C253" s="287">
        <v>2.4959150000000001</v>
      </c>
      <c r="D253" s="113">
        <v>0.39591500000000002</v>
      </c>
      <c r="E253" s="287">
        <v>0.39591500000000002</v>
      </c>
      <c r="F253" s="341">
        <f t="shared" si="26"/>
        <v>0.39591500000000002</v>
      </c>
      <c r="G253" s="287">
        <v>0.39591500000000002</v>
      </c>
      <c r="H253" s="25"/>
      <c r="I253" s="341">
        <f t="shared" si="27"/>
        <v>0</v>
      </c>
      <c r="J253" s="342">
        <f t="shared" si="28"/>
        <v>0</v>
      </c>
      <c r="K253" s="14"/>
      <c r="L253" s="433">
        <f t="shared" si="29"/>
        <v>0</v>
      </c>
      <c r="M253" s="429"/>
    </row>
    <row r="254" spans="1:13" ht="18">
      <c r="A254" s="79" t="s">
        <v>506</v>
      </c>
      <c r="B254" s="60" t="s">
        <v>507</v>
      </c>
      <c r="C254" s="287">
        <v>1.097</v>
      </c>
      <c r="D254" s="113">
        <v>0.13300000000000001</v>
      </c>
      <c r="E254" s="287">
        <v>0.13300000000000001</v>
      </c>
      <c r="F254" s="341">
        <f t="shared" si="26"/>
        <v>0.13300000000000001</v>
      </c>
      <c r="G254" s="287">
        <v>0.13300000000000001</v>
      </c>
      <c r="H254" s="25"/>
      <c r="I254" s="341">
        <f t="shared" si="27"/>
        <v>0</v>
      </c>
      <c r="J254" s="342">
        <f t="shared" si="28"/>
        <v>0</v>
      </c>
      <c r="K254" s="14"/>
      <c r="L254" s="433">
        <f t="shared" si="29"/>
        <v>0</v>
      </c>
      <c r="M254" s="429"/>
    </row>
    <row r="255" spans="1:13" ht="18">
      <c r="A255" s="79" t="s">
        <v>508</v>
      </c>
      <c r="B255" s="60" t="s">
        <v>509</v>
      </c>
      <c r="C255" s="287">
        <v>0.97860000000000003</v>
      </c>
      <c r="D255" s="113">
        <v>0.1246</v>
      </c>
      <c r="E255" s="287">
        <v>0.1246</v>
      </c>
      <c r="F255" s="341">
        <f t="shared" si="26"/>
        <v>0.1246</v>
      </c>
      <c r="G255" s="287">
        <v>0.1246</v>
      </c>
      <c r="H255" s="25"/>
      <c r="I255" s="341">
        <f t="shared" si="27"/>
        <v>0</v>
      </c>
      <c r="J255" s="342">
        <f t="shared" si="28"/>
        <v>0</v>
      </c>
      <c r="K255" s="14"/>
      <c r="L255" s="433">
        <f t="shared" si="29"/>
        <v>0</v>
      </c>
      <c r="M255" s="429"/>
    </row>
    <row r="256" spans="1:13" ht="18">
      <c r="A256" s="79" t="s">
        <v>510</v>
      </c>
      <c r="B256" s="60" t="s">
        <v>511</v>
      </c>
      <c r="C256" s="287">
        <v>0.96560000000000001</v>
      </c>
      <c r="D256" s="113">
        <v>0.1246</v>
      </c>
      <c r="E256" s="287">
        <v>0.1246</v>
      </c>
      <c r="F256" s="341">
        <f t="shared" si="26"/>
        <v>0.1246</v>
      </c>
      <c r="G256" s="287">
        <v>0.1246</v>
      </c>
      <c r="H256" s="25"/>
      <c r="I256" s="341">
        <f t="shared" si="27"/>
        <v>0</v>
      </c>
      <c r="J256" s="342">
        <f t="shared" si="28"/>
        <v>0</v>
      </c>
      <c r="K256" s="14"/>
      <c r="L256" s="433">
        <f t="shared" si="29"/>
        <v>0</v>
      </c>
      <c r="M256" s="429"/>
    </row>
    <row r="257" spans="1:13" ht="18">
      <c r="A257" s="79" t="s">
        <v>512</v>
      </c>
      <c r="B257" s="60" t="s">
        <v>513</v>
      </c>
      <c r="C257" s="287">
        <v>1.0946</v>
      </c>
      <c r="D257" s="113">
        <v>0.1246</v>
      </c>
      <c r="E257" s="287">
        <v>0.1246</v>
      </c>
      <c r="F257" s="341">
        <f t="shared" si="26"/>
        <v>0.1246</v>
      </c>
      <c r="G257" s="287">
        <v>0.1246</v>
      </c>
      <c r="H257" s="25"/>
      <c r="I257" s="341">
        <f t="shared" si="27"/>
        <v>0</v>
      </c>
      <c r="J257" s="342">
        <f t="shared" si="28"/>
        <v>0</v>
      </c>
      <c r="K257" s="25"/>
      <c r="L257" s="433">
        <f t="shared" si="29"/>
        <v>0</v>
      </c>
      <c r="M257" s="429"/>
    </row>
    <row r="258" spans="1:13" ht="18">
      <c r="A258" s="79" t="s">
        <v>514</v>
      </c>
      <c r="B258" s="60" t="s">
        <v>515</v>
      </c>
      <c r="C258" s="287">
        <v>0.62060000000000004</v>
      </c>
      <c r="D258" s="113">
        <v>0.1246</v>
      </c>
      <c r="E258" s="287">
        <v>0.1246</v>
      </c>
      <c r="F258" s="341">
        <f t="shared" si="26"/>
        <v>0.1246</v>
      </c>
      <c r="G258" s="287">
        <v>0.1246</v>
      </c>
      <c r="H258" s="25"/>
      <c r="I258" s="341">
        <f t="shared" si="27"/>
        <v>0</v>
      </c>
      <c r="J258" s="342">
        <f t="shared" si="28"/>
        <v>0</v>
      </c>
      <c r="K258" s="14"/>
      <c r="L258" s="433">
        <f t="shared" si="29"/>
        <v>0</v>
      </c>
      <c r="M258" s="429"/>
    </row>
    <row r="259" spans="1:13" ht="18">
      <c r="A259" s="79" t="s">
        <v>516</v>
      </c>
      <c r="B259" s="60" t="s">
        <v>517</v>
      </c>
      <c r="C259" s="287">
        <v>1.0246</v>
      </c>
      <c r="D259" s="113">
        <v>0.1246</v>
      </c>
      <c r="E259" s="287">
        <v>0.1246</v>
      </c>
      <c r="F259" s="341">
        <f t="shared" si="26"/>
        <v>0.1246</v>
      </c>
      <c r="G259" s="287">
        <v>0.1246</v>
      </c>
      <c r="H259" s="25"/>
      <c r="I259" s="341">
        <f t="shared" si="27"/>
        <v>0</v>
      </c>
      <c r="J259" s="342">
        <f t="shared" si="28"/>
        <v>0</v>
      </c>
      <c r="K259" s="14"/>
      <c r="L259" s="433">
        <f t="shared" si="29"/>
        <v>0</v>
      </c>
      <c r="M259" s="429"/>
    </row>
    <row r="260" spans="1:13" ht="18">
      <c r="A260" s="79" t="s">
        <v>518</v>
      </c>
      <c r="B260" s="60" t="s">
        <v>519</v>
      </c>
      <c r="C260" s="287">
        <v>1.30185</v>
      </c>
      <c r="D260" s="113">
        <v>1.30185</v>
      </c>
      <c r="E260" s="287">
        <v>1.30185</v>
      </c>
      <c r="F260" s="341">
        <f t="shared" si="26"/>
        <v>1.30185</v>
      </c>
      <c r="G260" s="287">
        <v>1.3023630027999999</v>
      </c>
      <c r="H260" s="25"/>
      <c r="I260" s="341">
        <f t="shared" si="27"/>
        <v>0</v>
      </c>
      <c r="J260" s="342">
        <f t="shared" si="28"/>
        <v>0</v>
      </c>
      <c r="K260" s="25"/>
      <c r="L260" s="433">
        <f t="shared" si="29"/>
        <v>0</v>
      </c>
      <c r="M260" s="429"/>
    </row>
    <row r="261" spans="1:13" ht="31.2">
      <c r="A261" s="79" t="s">
        <v>520</v>
      </c>
      <c r="B261" s="60" t="s">
        <v>521</v>
      </c>
      <c r="C261" s="287">
        <v>0.75985000999999996</v>
      </c>
      <c r="D261" s="113">
        <v>0.75985001000000008</v>
      </c>
      <c r="E261" s="287">
        <v>0.82870629000000007</v>
      </c>
      <c r="F261" s="341">
        <f t="shared" si="26"/>
        <v>0.82870629000000007</v>
      </c>
      <c r="G261" s="287">
        <v>0.82870628999999996</v>
      </c>
      <c r="H261" s="25"/>
      <c r="I261" s="341">
        <f t="shared" si="27"/>
        <v>6.8856279999999992E-2</v>
      </c>
      <c r="J261" s="342">
        <f t="shared" si="28"/>
        <v>9.0618252410104017E-2</v>
      </c>
      <c r="K261" s="14"/>
      <c r="L261" s="433">
        <f t="shared" si="29"/>
        <v>6.8856279999999992E-2</v>
      </c>
      <c r="M261" s="429"/>
    </row>
    <row r="262" spans="1:13" ht="18">
      <c r="A262" s="79" t="s">
        <v>522</v>
      </c>
      <c r="B262" s="60" t="s">
        <v>523</v>
      </c>
      <c r="C262" s="287">
        <v>0.75955490000000003</v>
      </c>
      <c r="D262" s="113">
        <v>0.75955489999999992</v>
      </c>
      <c r="E262" s="287">
        <v>0.77976405999999998</v>
      </c>
      <c r="F262" s="341">
        <f t="shared" si="26"/>
        <v>0.77976405999999998</v>
      </c>
      <c r="G262" s="287">
        <v>0.77976405999999998</v>
      </c>
      <c r="H262" s="25"/>
      <c r="I262" s="341">
        <f t="shared" si="27"/>
        <v>2.0209160000000059E-2</v>
      </c>
      <c r="J262" s="342">
        <f t="shared" si="28"/>
        <v>2.6606582355008346E-2</v>
      </c>
      <c r="K262" s="14"/>
      <c r="L262" s="433">
        <f t="shared" si="29"/>
        <v>2.0209160000000059E-2</v>
      </c>
      <c r="M262" s="429"/>
    </row>
    <row r="263" spans="1:13" ht="18">
      <c r="A263" s="79" t="s">
        <v>524</v>
      </c>
      <c r="B263" s="60" t="s">
        <v>289</v>
      </c>
      <c r="C263" s="287">
        <v>0.21</v>
      </c>
      <c r="D263" s="113">
        <v>0.21</v>
      </c>
      <c r="E263" s="287">
        <v>0.21</v>
      </c>
      <c r="F263" s="341">
        <f t="shared" si="26"/>
        <v>0.21</v>
      </c>
      <c r="G263" s="287">
        <v>0.20999999799999999</v>
      </c>
      <c r="H263" s="25"/>
      <c r="I263" s="341">
        <f t="shared" si="27"/>
        <v>0</v>
      </c>
      <c r="J263" s="342">
        <f t="shared" si="28"/>
        <v>0</v>
      </c>
      <c r="K263" s="14"/>
      <c r="L263" s="433">
        <f t="shared" si="29"/>
        <v>0</v>
      </c>
      <c r="M263" s="482"/>
    </row>
    <row r="264" spans="1:13" ht="18">
      <c r="A264" s="79" t="s">
        <v>525</v>
      </c>
      <c r="B264" s="60" t="s">
        <v>116</v>
      </c>
      <c r="C264" s="287">
        <v>0.11882057</v>
      </c>
      <c r="D264" s="113">
        <v>0.11882057</v>
      </c>
      <c r="E264" s="287">
        <v>0.11882057</v>
      </c>
      <c r="F264" s="341">
        <f t="shared" si="26"/>
        <v>0.11882057</v>
      </c>
      <c r="G264" s="287">
        <v>0.118820572</v>
      </c>
      <c r="H264" s="25"/>
      <c r="I264" s="341">
        <f t="shared" si="27"/>
        <v>0</v>
      </c>
      <c r="J264" s="342">
        <f t="shared" si="28"/>
        <v>0</v>
      </c>
      <c r="K264" s="14"/>
      <c r="L264" s="433">
        <f t="shared" si="29"/>
        <v>0</v>
      </c>
      <c r="M264" s="429"/>
    </row>
    <row r="265" spans="1:13" ht="46.8">
      <c r="A265" s="79" t="s">
        <v>526</v>
      </c>
      <c r="B265" s="60" t="s">
        <v>527</v>
      </c>
      <c r="C265" s="25">
        <v>1.097726</v>
      </c>
      <c r="D265" s="113">
        <v>1.097726</v>
      </c>
      <c r="E265" s="287">
        <v>0.94031700000000007</v>
      </c>
      <c r="F265" s="341">
        <f t="shared" si="26"/>
        <v>0.94031700000000007</v>
      </c>
      <c r="G265" s="287">
        <v>0.94031699999999996</v>
      </c>
      <c r="H265" s="25"/>
      <c r="I265" s="341">
        <f t="shared" si="27"/>
        <v>-0.15740899999999991</v>
      </c>
      <c r="J265" s="342">
        <f t="shared" si="28"/>
        <v>-0.14339552857452575</v>
      </c>
      <c r="K265" s="14"/>
      <c r="L265" s="433">
        <f t="shared" si="29"/>
        <v>-0.15740899999999991</v>
      </c>
      <c r="M265" s="429"/>
    </row>
    <row r="266" spans="1:13" ht="31.2">
      <c r="A266" s="79" t="s">
        <v>528</v>
      </c>
      <c r="B266" s="52" t="s">
        <v>143</v>
      </c>
      <c r="C266" s="14">
        <v>0.29499999999999998</v>
      </c>
      <c r="D266" s="113">
        <v>0.29499999999999998</v>
      </c>
      <c r="E266" s="287">
        <v>0.29499999999999998</v>
      </c>
      <c r="F266" s="341">
        <f t="shared" si="26"/>
        <v>0.29499999999999998</v>
      </c>
      <c r="G266" s="287">
        <v>0.29499999999999998</v>
      </c>
      <c r="H266" s="25"/>
      <c r="I266" s="341">
        <f t="shared" si="27"/>
        <v>0</v>
      </c>
      <c r="J266" s="342">
        <f t="shared" si="28"/>
        <v>0</v>
      </c>
      <c r="K266" s="14"/>
      <c r="L266" s="433">
        <f t="shared" si="29"/>
        <v>0</v>
      </c>
      <c r="M266" s="429"/>
    </row>
    <row r="267" spans="1:13" ht="18">
      <c r="A267" s="79" t="s">
        <v>529</v>
      </c>
      <c r="B267" s="60" t="s">
        <v>530</v>
      </c>
      <c r="C267" s="287">
        <v>0.303425</v>
      </c>
      <c r="D267" s="113">
        <v>0.303425</v>
      </c>
      <c r="E267" s="287">
        <v>0.303425</v>
      </c>
      <c r="F267" s="341">
        <f t="shared" si="26"/>
        <v>0.303425</v>
      </c>
      <c r="G267" s="287">
        <v>0.303425</v>
      </c>
      <c r="H267" s="25"/>
      <c r="I267" s="341">
        <f t="shared" si="27"/>
        <v>0</v>
      </c>
      <c r="J267" s="342">
        <f t="shared" si="28"/>
        <v>0</v>
      </c>
      <c r="K267" s="14"/>
      <c r="L267" s="433">
        <f t="shared" si="29"/>
        <v>0</v>
      </c>
      <c r="M267" s="429"/>
    </row>
    <row r="268" spans="1:13" ht="18">
      <c r="A268" s="79" t="s">
        <v>531</v>
      </c>
      <c r="B268" s="60" t="s">
        <v>532</v>
      </c>
      <c r="C268" s="287">
        <v>2.9907499999999998</v>
      </c>
      <c r="D268" s="113">
        <v>2.9907499999999998</v>
      </c>
      <c r="E268" s="287">
        <v>2.9907499999999998</v>
      </c>
      <c r="F268" s="341">
        <f t="shared" si="26"/>
        <v>2.9907499999999998</v>
      </c>
      <c r="G268" s="29">
        <v>2.9907499999999998</v>
      </c>
      <c r="H268" s="25"/>
      <c r="I268" s="341">
        <f t="shared" si="27"/>
        <v>0</v>
      </c>
      <c r="J268" s="342">
        <f t="shared" si="28"/>
        <v>0</v>
      </c>
      <c r="K268" s="14"/>
      <c r="L268" s="433">
        <f t="shared" si="29"/>
        <v>0</v>
      </c>
      <c r="M268" s="483"/>
    </row>
    <row r="269" spans="1:13" ht="40.200000000000003" customHeight="1">
      <c r="A269" s="79" t="s">
        <v>25</v>
      </c>
      <c r="B269" s="60" t="s">
        <v>87</v>
      </c>
      <c r="C269" s="113"/>
      <c r="D269" s="113"/>
      <c r="E269" s="113"/>
      <c r="F269" s="341">
        <f t="shared" ref="F269:F332" si="35">E269</f>
        <v>0</v>
      </c>
      <c r="G269" s="113"/>
      <c r="H269" s="113"/>
      <c r="I269" s="341">
        <f t="shared" ref="I269:I332" si="36">E269-D269</f>
        <v>0</v>
      </c>
      <c r="J269" s="342"/>
      <c r="K269" s="113"/>
      <c r="L269" s="433">
        <f t="shared" ref="L269:L332" si="37">I269-K269</f>
        <v>0</v>
      </c>
      <c r="M269" s="481"/>
    </row>
    <row r="270" spans="1:13" ht="46.8">
      <c r="A270" s="79" t="s">
        <v>535</v>
      </c>
      <c r="B270" s="60" t="s">
        <v>536</v>
      </c>
      <c r="C270" s="113">
        <v>72.725421280000006</v>
      </c>
      <c r="D270" s="113">
        <v>62.325944670000005</v>
      </c>
      <c r="E270" s="287">
        <v>63.540130550000008</v>
      </c>
      <c r="F270" s="341">
        <f t="shared" si="35"/>
        <v>63.540130550000008</v>
      </c>
      <c r="G270" s="287">
        <v>63.540130550000001</v>
      </c>
      <c r="H270" s="25"/>
      <c r="I270" s="341">
        <f t="shared" si="36"/>
        <v>1.2141858800000023</v>
      </c>
      <c r="J270" s="342">
        <f t="shared" ref="J270:J332" si="38">E270/D270-100%</f>
        <v>1.9481227062482676E-2</v>
      </c>
      <c r="K270" s="14"/>
      <c r="L270" s="433">
        <f t="shared" si="37"/>
        <v>1.2141858800000023</v>
      </c>
      <c r="M270" s="429"/>
    </row>
    <row r="271" spans="1:13" ht="46.8">
      <c r="A271" s="79" t="s">
        <v>537</v>
      </c>
      <c r="B271" s="60" t="s">
        <v>538</v>
      </c>
      <c r="C271" s="113">
        <v>0.41317441999999999</v>
      </c>
      <c r="D271" s="113">
        <v>0.37386441999999998</v>
      </c>
      <c r="E271" s="287">
        <v>0.33939350999999995</v>
      </c>
      <c r="F271" s="341">
        <f t="shared" si="35"/>
        <v>0.33939350999999995</v>
      </c>
      <c r="G271" s="287">
        <v>0.33939351000000001</v>
      </c>
      <c r="H271" s="25"/>
      <c r="I271" s="341">
        <f t="shared" si="36"/>
        <v>-3.4470910000000021E-2</v>
      </c>
      <c r="J271" s="342">
        <f t="shared" si="38"/>
        <v>-9.220163288071126E-2</v>
      </c>
      <c r="K271" s="14"/>
      <c r="L271" s="433">
        <f t="shared" si="37"/>
        <v>-3.4470910000000021E-2</v>
      </c>
      <c r="M271" s="429"/>
    </row>
    <row r="272" spans="1:13" ht="62.4">
      <c r="A272" s="79" t="s">
        <v>539</v>
      </c>
      <c r="B272" s="60" t="s">
        <v>540</v>
      </c>
      <c r="C272" s="113">
        <v>0.41837999999999997</v>
      </c>
      <c r="D272" s="113">
        <v>0.38004000000000004</v>
      </c>
      <c r="E272" s="287">
        <v>0.41381325000000002</v>
      </c>
      <c r="F272" s="341">
        <f t="shared" si="35"/>
        <v>0.41381325000000002</v>
      </c>
      <c r="G272" s="287">
        <v>0.41381325000000002</v>
      </c>
      <c r="H272" s="25"/>
      <c r="I272" s="341">
        <f t="shared" si="36"/>
        <v>3.3773249999999977E-2</v>
      </c>
      <c r="J272" s="342">
        <f t="shared" si="38"/>
        <v>8.8867619197979142E-2</v>
      </c>
      <c r="K272" s="14"/>
      <c r="L272" s="433">
        <f t="shared" si="37"/>
        <v>3.3773249999999977E-2</v>
      </c>
      <c r="M272" s="429"/>
    </row>
    <row r="273" spans="1:13" ht="62.4">
      <c r="A273" s="79" t="s">
        <v>541</v>
      </c>
      <c r="B273" s="60" t="s">
        <v>542</v>
      </c>
      <c r="C273" s="113">
        <v>1.2086319999999999</v>
      </c>
      <c r="D273" s="113">
        <v>1.1696320000000002</v>
      </c>
      <c r="E273" s="287">
        <v>1.1460960600000001</v>
      </c>
      <c r="F273" s="341">
        <f t="shared" si="35"/>
        <v>1.1460960600000001</v>
      </c>
      <c r="G273" s="287">
        <v>1.1460960600000001</v>
      </c>
      <c r="H273" s="25"/>
      <c r="I273" s="341">
        <f t="shared" si="36"/>
        <v>-2.3535940000000144E-2</v>
      </c>
      <c r="J273" s="342">
        <f t="shared" si="38"/>
        <v>-2.0122517167793119E-2</v>
      </c>
      <c r="K273" s="14"/>
      <c r="L273" s="433">
        <f t="shared" si="37"/>
        <v>-2.3535940000000144E-2</v>
      </c>
      <c r="M273" s="429"/>
    </row>
    <row r="274" spans="1:13" ht="93.6">
      <c r="A274" s="79" t="s">
        <v>543</v>
      </c>
      <c r="B274" s="60" t="s">
        <v>544</v>
      </c>
      <c r="C274" s="113">
        <v>6.7998776899999998</v>
      </c>
      <c r="D274" s="113">
        <v>6.7998776899999998</v>
      </c>
      <c r="E274" s="287">
        <v>6.4896235000000004</v>
      </c>
      <c r="F274" s="341">
        <f t="shared" si="35"/>
        <v>6.4896235000000004</v>
      </c>
      <c r="G274" s="287">
        <v>6.4896235000000004</v>
      </c>
      <c r="H274" s="25"/>
      <c r="I274" s="341">
        <f t="shared" si="36"/>
        <v>-0.31025418999999932</v>
      </c>
      <c r="J274" s="342">
        <f t="shared" si="38"/>
        <v>-4.5626436848454466E-2</v>
      </c>
      <c r="K274" s="14"/>
      <c r="L274" s="433">
        <f t="shared" si="37"/>
        <v>-0.31025418999999932</v>
      </c>
      <c r="M274" s="429"/>
    </row>
    <row r="275" spans="1:13" ht="93.6">
      <c r="A275" s="79" t="s">
        <v>545</v>
      </c>
      <c r="B275" s="60" t="s">
        <v>546</v>
      </c>
      <c r="C275" s="113">
        <v>6.7998776899999998</v>
      </c>
      <c r="D275" s="113">
        <v>6.7998776899999998</v>
      </c>
      <c r="E275" s="287">
        <v>6.4314993400000002</v>
      </c>
      <c r="F275" s="341">
        <f t="shared" si="35"/>
        <v>6.4314993400000002</v>
      </c>
      <c r="G275" s="287">
        <v>6.4314993400000002</v>
      </c>
      <c r="H275" s="25"/>
      <c r="I275" s="341">
        <f t="shared" si="36"/>
        <v>-0.36837834999999952</v>
      </c>
      <c r="J275" s="342">
        <f t="shared" si="38"/>
        <v>-5.4174261184394834E-2</v>
      </c>
      <c r="K275" s="14"/>
      <c r="L275" s="433">
        <f t="shared" si="37"/>
        <v>-0.36837834999999952</v>
      </c>
      <c r="M275" s="429"/>
    </row>
    <row r="276" spans="1:13" ht="78">
      <c r="A276" s="79" t="s">
        <v>547</v>
      </c>
      <c r="B276" s="60" t="s">
        <v>548</v>
      </c>
      <c r="C276" s="113">
        <v>1.536036</v>
      </c>
      <c r="D276" s="113">
        <v>1.536036</v>
      </c>
      <c r="E276" s="287">
        <v>1.4509545399999999</v>
      </c>
      <c r="F276" s="341">
        <f t="shared" si="35"/>
        <v>1.4509545399999999</v>
      </c>
      <c r="G276" s="287">
        <v>1.4509545399999999</v>
      </c>
      <c r="H276" s="25"/>
      <c r="I276" s="341">
        <f t="shared" si="36"/>
        <v>-8.5081460000000053E-2</v>
      </c>
      <c r="J276" s="342">
        <f t="shared" si="38"/>
        <v>-5.5390277311208935E-2</v>
      </c>
      <c r="K276" s="14"/>
      <c r="L276" s="433">
        <f t="shared" si="37"/>
        <v>-8.5081460000000053E-2</v>
      </c>
      <c r="M276" s="429"/>
    </row>
    <row r="277" spans="1:13" ht="78">
      <c r="A277" s="79" t="s">
        <v>549</v>
      </c>
      <c r="B277" s="60" t="s">
        <v>550</v>
      </c>
      <c r="C277" s="113">
        <v>1.536036</v>
      </c>
      <c r="D277" s="113">
        <v>1.536036</v>
      </c>
      <c r="E277" s="287">
        <v>1.4770411299999999</v>
      </c>
      <c r="F277" s="341">
        <f t="shared" si="35"/>
        <v>1.4770411299999999</v>
      </c>
      <c r="G277" s="287">
        <v>1.4770411299999999</v>
      </c>
      <c r="H277" s="25"/>
      <c r="I277" s="341">
        <f t="shared" si="36"/>
        <v>-5.8994870000000033E-2</v>
      </c>
      <c r="J277" s="342">
        <f t="shared" si="38"/>
        <v>-3.8407218320403946E-2</v>
      </c>
      <c r="K277" s="14"/>
      <c r="L277" s="433">
        <f t="shared" si="37"/>
        <v>-5.8994870000000033E-2</v>
      </c>
      <c r="M277" s="429"/>
    </row>
    <row r="278" spans="1:13" ht="46.8">
      <c r="A278" s="79" t="s">
        <v>551</v>
      </c>
      <c r="B278" s="60" t="s">
        <v>552</v>
      </c>
      <c r="C278" s="113">
        <v>0.10279199999999999</v>
      </c>
      <c r="D278" s="113">
        <v>8.4112000000000006E-2</v>
      </c>
      <c r="E278" s="287">
        <v>9.4239429999999999E-2</v>
      </c>
      <c r="F278" s="341">
        <f t="shared" si="35"/>
        <v>9.4239429999999999E-2</v>
      </c>
      <c r="G278" s="287">
        <v>9.4239429999999999E-2</v>
      </c>
      <c r="H278" s="25"/>
      <c r="I278" s="341">
        <f t="shared" si="36"/>
        <v>1.0127429999999993E-2</v>
      </c>
      <c r="J278" s="342">
        <f t="shared" si="38"/>
        <v>0.12040410405174051</v>
      </c>
      <c r="K278" s="14"/>
      <c r="L278" s="433">
        <f t="shared" si="37"/>
        <v>1.0127429999999993E-2</v>
      </c>
      <c r="M278" s="429"/>
    </row>
    <row r="279" spans="1:13" ht="31.2">
      <c r="A279" s="79" t="s">
        <v>553</v>
      </c>
      <c r="B279" s="60" t="s">
        <v>554</v>
      </c>
      <c r="C279" s="113">
        <v>0.94459804000000003</v>
      </c>
      <c r="D279" s="113">
        <v>0.91229804000000003</v>
      </c>
      <c r="E279" s="287">
        <v>0.90051203000000002</v>
      </c>
      <c r="F279" s="341">
        <f t="shared" si="35"/>
        <v>0.90051203000000002</v>
      </c>
      <c r="G279" s="287">
        <v>0.90051203000000002</v>
      </c>
      <c r="H279" s="25"/>
      <c r="I279" s="341">
        <f t="shared" si="36"/>
        <v>-1.1786010000000013E-2</v>
      </c>
      <c r="J279" s="342">
        <f t="shared" si="38"/>
        <v>-1.2919034661085127E-2</v>
      </c>
      <c r="K279" s="14"/>
      <c r="L279" s="433">
        <f t="shared" si="37"/>
        <v>-1.1786010000000013E-2</v>
      </c>
      <c r="M279" s="429"/>
    </row>
    <row r="280" spans="1:13" ht="31.2">
      <c r="A280" s="79" t="s">
        <v>555</v>
      </c>
      <c r="B280" s="60" t="s">
        <v>556</v>
      </c>
      <c r="C280" s="113">
        <v>1.0066282099999999</v>
      </c>
      <c r="D280" s="113">
        <v>0.97432821000000003</v>
      </c>
      <c r="E280" s="287">
        <v>0.96254220000000001</v>
      </c>
      <c r="F280" s="341">
        <f t="shared" si="35"/>
        <v>0.96254220000000001</v>
      </c>
      <c r="G280" s="287">
        <v>0.96254220000000001</v>
      </c>
      <c r="H280" s="25"/>
      <c r="I280" s="341">
        <f t="shared" si="36"/>
        <v>-1.1786010000000013E-2</v>
      </c>
      <c r="J280" s="342">
        <f t="shared" si="38"/>
        <v>-1.2096550093730785E-2</v>
      </c>
      <c r="K280" s="14"/>
      <c r="L280" s="433">
        <f t="shared" si="37"/>
        <v>-1.1786010000000013E-2</v>
      </c>
      <c r="M280" s="429"/>
    </row>
    <row r="281" spans="1:13" ht="31.2">
      <c r="A281" s="79" t="s">
        <v>557</v>
      </c>
      <c r="B281" s="60" t="s">
        <v>558</v>
      </c>
      <c r="C281" s="113">
        <v>1.1870011199999999</v>
      </c>
      <c r="D281" s="113">
        <v>1.1547011199999999</v>
      </c>
      <c r="E281" s="287">
        <v>1.1318702600000001</v>
      </c>
      <c r="F281" s="341">
        <f t="shared" si="35"/>
        <v>1.1318702600000001</v>
      </c>
      <c r="G281" s="287">
        <v>1.1318702599999999</v>
      </c>
      <c r="H281" s="25"/>
      <c r="I281" s="341">
        <f t="shared" si="36"/>
        <v>-2.2830859999999786E-2</v>
      </c>
      <c r="J281" s="342">
        <f t="shared" si="38"/>
        <v>-1.9772094791074446E-2</v>
      </c>
      <c r="K281" s="14"/>
      <c r="L281" s="433">
        <f t="shared" si="37"/>
        <v>-2.2830859999999786E-2</v>
      </c>
      <c r="M281" s="429"/>
    </row>
    <row r="282" spans="1:13" ht="31.2">
      <c r="A282" s="79" t="s">
        <v>559</v>
      </c>
      <c r="B282" s="60" t="s">
        <v>560</v>
      </c>
      <c r="C282" s="113">
        <v>1.0003164</v>
      </c>
      <c r="D282" s="113">
        <v>0.9680164</v>
      </c>
      <c r="E282" s="287">
        <v>0.94312123000000003</v>
      </c>
      <c r="F282" s="341">
        <f t="shared" si="35"/>
        <v>0.94312123000000003</v>
      </c>
      <c r="G282" s="287">
        <v>0.94312123000000003</v>
      </c>
      <c r="H282" s="25"/>
      <c r="I282" s="341">
        <f t="shared" si="36"/>
        <v>-2.4895169999999966E-2</v>
      </c>
      <c r="J282" s="342">
        <f t="shared" si="38"/>
        <v>-2.5717715113091066E-2</v>
      </c>
      <c r="K282" s="14"/>
      <c r="L282" s="433">
        <f t="shared" si="37"/>
        <v>-2.4895169999999966E-2</v>
      </c>
      <c r="M282" s="429"/>
    </row>
    <row r="283" spans="1:13" ht="46.8">
      <c r="A283" s="79" t="s">
        <v>561</v>
      </c>
      <c r="B283" s="40" t="s">
        <v>562</v>
      </c>
      <c r="C283" s="25">
        <v>1.1161190000000001</v>
      </c>
      <c r="D283" s="113">
        <v>2.7119000000000001E-2</v>
      </c>
      <c r="E283" s="287">
        <v>2.7119000000000001E-2</v>
      </c>
      <c r="F283" s="341">
        <f t="shared" si="35"/>
        <v>2.7119000000000001E-2</v>
      </c>
      <c r="G283" s="287">
        <v>2.7119000000000001E-2</v>
      </c>
      <c r="H283" s="25"/>
      <c r="I283" s="341">
        <f t="shared" si="36"/>
        <v>0</v>
      </c>
      <c r="J283" s="342">
        <f t="shared" si="38"/>
        <v>0</v>
      </c>
      <c r="K283" s="14"/>
      <c r="L283" s="433">
        <f t="shared" si="37"/>
        <v>0</v>
      </c>
      <c r="M283" s="429"/>
    </row>
    <row r="284" spans="1:13" ht="46.8">
      <c r="A284" s="79" t="s">
        <v>563</v>
      </c>
      <c r="B284" s="40" t="s">
        <v>564</v>
      </c>
      <c r="C284" s="25">
        <v>1.038119</v>
      </c>
      <c r="D284" s="113">
        <v>2.7119000000000001E-2</v>
      </c>
      <c r="E284" s="287">
        <v>2.7119000000000001E-2</v>
      </c>
      <c r="F284" s="341">
        <f t="shared" si="35"/>
        <v>2.7119000000000001E-2</v>
      </c>
      <c r="G284" s="287">
        <v>2.7119000000000001E-2</v>
      </c>
      <c r="H284" s="25"/>
      <c r="I284" s="341">
        <f t="shared" si="36"/>
        <v>0</v>
      </c>
      <c r="J284" s="342">
        <f t="shared" si="38"/>
        <v>0</v>
      </c>
      <c r="K284" s="14"/>
      <c r="L284" s="433">
        <f t="shared" si="37"/>
        <v>0</v>
      </c>
      <c r="M284" s="429"/>
    </row>
    <row r="285" spans="1:13" ht="62.4">
      <c r="A285" s="79" t="s">
        <v>565</v>
      </c>
      <c r="B285" s="60" t="s">
        <v>566</v>
      </c>
      <c r="C285" s="25">
        <v>1.0737000000000001</v>
      </c>
      <c r="D285" s="113">
        <v>7.3700000000000002E-2</v>
      </c>
      <c r="E285" s="287">
        <v>7.3700000000000002E-2</v>
      </c>
      <c r="F285" s="341">
        <f t="shared" si="35"/>
        <v>7.3700000000000002E-2</v>
      </c>
      <c r="G285" s="287">
        <v>7.3700000000000002E-2</v>
      </c>
      <c r="H285" s="25"/>
      <c r="I285" s="341">
        <f t="shared" si="36"/>
        <v>0</v>
      </c>
      <c r="J285" s="342">
        <f t="shared" si="38"/>
        <v>0</v>
      </c>
      <c r="K285" s="14"/>
      <c r="L285" s="433">
        <f t="shared" si="37"/>
        <v>0</v>
      </c>
      <c r="M285" s="429"/>
    </row>
    <row r="286" spans="1:13" ht="62.4">
      <c r="A286" s="79" t="s">
        <v>567</v>
      </c>
      <c r="B286" s="60" t="s">
        <v>568</v>
      </c>
      <c r="C286" s="25">
        <v>0.87370000000000003</v>
      </c>
      <c r="D286" s="113">
        <v>7.3700000000000002E-2</v>
      </c>
      <c r="E286" s="287">
        <v>7.3700000000000002E-2</v>
      </c>
      <c r="F286" s="341">
        <f t="shared" si="35"/>
        <v>7.3700000000000002E-2</v>
      </c>
      <c r="G286" s="287">
        <v>7.3700000000000002E-2</v>
      </c>
      <c r="H286" s="25"/>
      <c r="I286" s="341">
        <f t="shared" si="36"/>
        <v>0</v>
      </c>
      <c r="J286" s="342">
        <f t="shared" si="38"/>
        <v>0</v>
      </c>
      <c r="K286" s="14"/>
      <c r="L286" s="433">
        <f t="shared" si="37"/>
        <v>0</v>
      </c>
      <c r="M286" s="429"/>
    </row>
    <row r="287" spans="1:13" ht="39.6" customHeight="1">
      <c r="A287" s="314" t="s">
        <v>569</v>
      </c>
      <c r="B287" s="312" t="s">
        <v>570</v>
      </c>
      <c r="C287" s="313"/>
      <c r="D287" s="313">
        <f>SUM(D288:D299)</f>
        <v>5.8935712900000006</v>
      </c>
      <c r="E287" s="313">
        <f>SUM(E288:E299)</f>
        <v>5.9017426400000002</v>
      </c>
      <c r="F287" s="313">
        <f t="shared" ref="F287:K287" si="39">SUM(F288:F299)</f>
        <v>5.9017426400000002</v>
      </c>
      <c r="G287" s="313">
        <f t="shared" si="39"/>
        <v>6.0579753500000004</v>
      </c>
      <c r="H287" s="313"/>
      <c r="I287" s="313">
        <f t="shared" si="39"/>
        <v>8.1713499999998135E-3</v>
      </c>
      <c r="J287" s="339">
        <f t="shared" si="38"/>
        <v>1.3864853071114958E-3</v>
      </c>
      <c r="K287" s="313">
        <f t="shared" si="39"/>
        <v>0</v>
      </c>
      <c r="L287" s="433">
        <f t="shared" si="37"/>
        <v>8.1713499999998135E-3</v>
      </c>
      <c r="M287" s="384"/>
    </row>
    <row r="288" spans="1:13" ht="31.2">
      <c r="A288" s="177" t="s">
        <v>245</v>
      </c>
      <c r="B288" s="178" t="s">
        <v>18</v>
      </c>
      <c r="C288" s="25"/>
      <c r="D288" s="25"/>
      <c r="E288" s="25"/>
      <c r="F288" s="341">
        <f t="shared" si="35"/>
        <v>0</v>
      </c>
      <c r="G288" s="30"/>
      <c r="H288" s="25"/>
      <c r="I288" s="341">
        <f t="shared" si="36"/>
        <v>0</v>
      </c>
      <c r="J288" s="342"/>
      <c r="K288" s="14"/>
      <c r="L288" s="433">
        <f t="shared" si="37"/>
        <v>0</v>
      </c>
      <c r="M288" s="283"/>
    </row>
    <row r="289" spans="1:13" ht="31.2">
      <c r="A289" s="7" t="s">
        <v>571</v>
      </c>
      <c r="B289" s="32" t="s">
        <v>572</v>
      </c>
      <c r="C289" s="134"/>
      <c r="D289" s="287">
        <v>2.6736567500000001</v>
      </c>
      <c r="E289" s="287">
        <v>2.6747171299999999</v>
      </c>
      <c r="F289" s="341">
        <f t="shared" si="35"/>
        <v>2.6747171299999999</v>
      </c>
      <c r="G289" s="287">
        <v>2.7917931299999998</v>
      </c>
      <c r="H289" s="287"/>
      <c r="I289" s="341">
        <f t="shared" si="36"/>
        <v>1.0603799999997499E-3</v>
      </c>
      <c r="J289" s="342">
        <f t="shared" si="38"/>
        <v>3.9660289227461121E-4</v>
      </c>
      <c r="K289" s="287"/>
      <c r="L289" s="433">
        <f t="shared" si="37"/>
        <v>1.0603799999997499E-3</v>
      </c>
      <c r="M289" s="385"/>
    </row>
    <row r="290" spans="1:13" ht="46.8">
      <c r="A290" s="7" t="s">
        <v>573</v>
      </c>
      <c r="B290" s="32" t="s">
        <v>574</v>
      </c>
      <c r="C290" s="134"/>
      <c r="D290" s="287">
        <v>0.70499999999999996</v>
      </c>
      <c r="E290" s="287">
        <v>0.70480065999999997</v>
      </c>
      <c r="F290" s="341">
        <f t="shared" si="35"/>
        <v>0.70480065999999997</v>
      </c>
      <c r="G290" s="287">
        <v>0.98101766000000001</v>
      </c>
      <c r="H290" s="287"/>
      <c r="I290" s="115">
        <f t="shared" si="36"/>
        <v>-1.993399999999923E-4</v>
      </c>
      <c r="J290" s="342">
        <f t="shared" si="38"/>
        <v>-2.8275177304959431E-4</v>
      </c>
      <c r="K290" s="287"/>
      <c r="L290" s="433">
        <f t="shared" si="37"/>
        <v>-1.993399999999923E-4</v>
      </c>
      <c r="M290" s="385"/>
    </row>
    <row r="291" spans="1:13" ht="46.8">
      <c r="A291" s="7" t="s">
        <v>575</v>
      </c>
      <c r="B291" s="32" t="s">
        <v>576</v>
      </c>
      <c r="C291" s="287"/>
      <c r="D291" s="287">
        <v>0.50199996000000002</v>
      </c>
      <c r="E291" s="287">
        <v>0.50205960999999999</v>
      </c>
      <c r="F291" s="341">
        <f t="shared" si="35"/>
        <v>0.50205960999999999</v>
      </c>
      <c r="G291" s="287">
        <v>0.64448961000000005</v>
      </c>
      <c r="H291" s="287"/>
      <c r="I291" s="115">
        <f t="shared" si="36"/>
        <v>5.9649999999966674E-5</v>
      </c>
      <c r="J291" s="342">
        <f t="shared" si="38"/>
        <v>1.1882471066315681E-4</v>
      </c>
      <c r="K291" s="287"/>
      <c r="L291" s="433">
        <f t="shared" si="37"/>
        <v>5.9649999999966674E-5</v>
      </c>
      <c r="M291" s="385"/>
    </row>
    <row r="292" spans="1:13" ht="46.8">
      <c r="A292" s="7" t="s">
        <v>577</v>
      </c>
      <c r="B292" s="32" t="s">
        <v>578</v>
      </c>
      <c r="C292" s="287"/>
      <c r="D292" s="287">
        <v>0.14699999999999999</v>
      </c>
      <c r="E292" s="287">
        <v>0.14699999999999999</v>
      </c>
      <c r="F292" s="341">
        <f t="shared" si="35"/>
        <v>0.14699999999999999</v>
      </c>
      <c r="G292" s="287"/>
      <c r="H292" s="287"/>
      <c r="I292" s="341">
        <f t="shared" si="36"/>
        <v>0</v>
      </c>
      <c r="J292" s="342">
        <f t="shared" si="38"/>
        <v>0</v>
      </c>
      <c r="K292" s="287"/>
      <c r="L292" s="433">
        <f t="shared" si="37"/>
        <v>0</v>
      </c>
      <c r="M292" s="385"/>
    </row>
    <row r="293" spans="1:13" ht="46.8">
      <c r="A293" s="7" t="s">
        <v>579</v>
      </c>
      <c r="B293" s="32" t="s">
        <v>580</v>
      </c>
      <c r="C293" s="287"/>
      <c r="D293" s="287">
        <v>0.13286700000000001</v>
      </c>
      <c r="E293" s="287">
        <v>0.13286700000000001</v>
      </c>
      <c r="F293" s="341">
        <f t="shared" si="35"/>
        <v>0.13286700000000001</v>
      </c>
      <c r="G293" s="287"/>
      <c r="H293" s="287"/>
      <c r="I293" s="341">
        <f t="shared" si="36"/>
        <v>0</v>
      </c>
      <c r="J293" s="342">
        <f t="shared" si="38"/>
        <v>0</v>
      </c>
      <c r="K293" s="287"/>
      <c r="L293" s="433">
        <f t="shared" si="37"/>
        <v>0</v>
      </c>
      <c r="M293" s="385"/>
    </row>
    <row r="294" spans="1:13" ht="31.2">
      <c r="A294" s="7" t="s">
        <v>581</v>
      </c>
      <c r="B294" s="32" t="s">
        <v>582</v>
      </c>
      <c r="C294" s="287"/>
      <c r="D294" s="287">
        <v>0.28999999999999998</v>
      </c>
      <c r="E294" s="287">
        <v>0.27501376</v>
      </c>
      <c r="F294" s="341">
        <f t="shared" si="35"/>
        <v>0.27501376</v>
      </c>
      <c r="G294" s="287">
        <v>0.27501376</v>
      </c>
      <c r="H294" s="287"/>
      <c r="I294" s="341">
        <f t="shared" si="36"/>
        <v>-1.4986239999999984E-2</v>
      </c>
      <c r="J294" s="342">
        <f t="shared" si="38"/>
        <v>-5.1676689655172359E-2</v>
      </c>
      <c r="K294" s="30"/>
      <c r="L294" s="433">
        <f t="shared" si="37"/>
        <v>-1.4986239999999984E-2</v>
      </c>
      <c r="M294" s="386"/>
    </row>
    <row r="295" spans="1:13" ht="46.8">
      <c r="A295" s="7" t="s">
        <v>583</v>
      </c>
      <c r="B295" s="32" t="s">
        <v>189</v>
      </c>
      <c r="C295" s="287"/>
      <c r="D295" s="287">
        <v>1.09299758</v>
      </c>
      <c r="E295" s="287">
        <v>1.1156111900000001</v>
      </c>
      <c r="F295" s="341">
        <f t="shared" si="35"/>
        <v>1.1156111900000001</v>
      </c>
      <c r="G295" s="287">
        <v>1.1156111900000001</v>
      </c>
      <c r="H295" s="287"/>
      <c r="I295" s="341">
        <f t="shared" si="36"/>
        <v>2.2613610000000062E-2</v>
      </c>
      <c r="J295" s="342">
        <f t="shared" si="38"/>
        <v>2.0689533457155518E-2</v>
      </c>
      <c r="K295" s="287"/>
      <c r="L295" s="433">
        <f t="shared" si="37"/>
        <v>2.2613610000000062E-2</v>
      </c>
      <c r="M295" s="385"/>
    </row>
    <row r="296" spans="1:13" ht="18">
      <c r="A296" s="7" t="s">
        <v>584</v>
      </c>
      <c r="B296" s="32" t="s">
        <v>137</v>
      </c>
      <c r="C296" s="287"/>
      <c r="D296" s="287">
        <v>6.0999999999999999E-2</v>
      </c>
      <c r="E296" s="287">
        <v>6.0999999999999999E-2</v>
      </c>
      <c r="F296" s="341">
        <f t="shared" si="35"/>
        <v>6.0999999999999999E-2</v>
      </c>
      <c r="G296" s="287">
        <v>6.0999999999999999E-2</v>
      </c>
      <c r="H296" s="287"/>
      <c r="I296" s="341">
        <f t="shared" si="36"/>
        <v>0</v>
      </c>
      <c r="J296" s="342">
        <f t="shared" si="38"/>
        <v>0</v>
      </c>
      <c r="K296" s="287"/>
      <c r="L296" s="433">
        <f t="shared" si="37"/>
        <v>0</v>
      </c>
      <c r="M296" s="385"/>
    </row>
    <row r="297" spans="1:13" ht="26.4" customHeight="1">
      <c r="A297" s="7" t="s">
        <v>585</v>
      </c>
      <c r="B297" s="32" t="s">
        <v>586</v>
      </c>
      <c r="C297" s="287"/>
      <c r="D297" s="287">
        <v>0.18905</v>
      </c>
      <c r="E297" s="287">
        <v>0.18905</v>
      </c>
      <c r="F297" s="341">
        <f t="shared" si="35"/>
        <v>0.18905</v>
      </c>
      <c r="G297" s="287">
        <v>0.18905</v>
      </c>
      <c r="H297" s="287"/>
      <c r="I297" s="341">
        <f t="shared" si="36"/>
        <v>0</v>
      </c>
      <c r="J297" s="342">
        <f t="shared" si="38"/>
        <v>0</v>
      </c>
      <c r="K297" s="159"/>
      <c r="L297" s="433">
        <f t="shared" si="37"/>
        <v>0</v>
      </c>
      <c r="M297" s="385"/>
    </row>
    <row r="298" spans="1:13" ht="25.2" customHeight="1">
      <c r="A298" s="9" t="s">
        <v>146</v>
      </c>
      <c r="B298" s="69" t="s">
        <v>87</v>
      </c>
      <c r="C298" s="287"/>
      <c r="D298" s="287"/>
      <c r="E298" s="287"/>
      <c r="F298" s="341">
        <f t="shared" si="35"/>
        <v>0</v>
      </c>
      <c r="G298" s="287"/>
      <c r="H298" s="287"/>
      <c r="I298" s="341">
        <f t="shared" si="36"/>
        <v>0</v>
      </c>
      <c r="J298" s="342"/>
      <c r="K298" s="287"/>
      <c r="L298" s="433">
        <f t="shared" si="37"/>
        <v>0</v>
      </c>
      <c r="M298" s="387"/>
    </row>
    <row r="299" spans="1:13" ht="44.4" customHeight="1">
      <c r="A299" s="9" t="s">
        <v>587</v>
      </c>
      <c r="B299" s="19" t="s">
        <v>1583</v>
      </c>
      <c r="C299" s="287"/>
      <c r="D299" s="287">
        <v>9.9999999999999992E-2</v>
      </c>
      <c r="E299" s="287">
        <v>9.9623290000000003E-2</v>
      </c>
      <c r="F299" s="341">
        <f t="shared" si="35"/>
        <v>9.9623290000000003E-2</v>
      </c>
      <c r="G299" s="287"/>
      <c r="H299" s="287"/>
      <c r="I299" s="115">
        <f t="shared" si="36"/>
        <v>-3.7670999999998844E-4</v>
      </c>
      <c r="J299" s="342">
        <f t="shared" si="38"/>
        <v>-3.7670999999999122E-3</v>
      </c>
      <c r="K299" s="287"/>
      <c r="L299" s="433">
        <f t="shared" si="37"/>
        <v>-3.7670999999998844E-4</v>
      </c>
      <c r="M299" s="387"/>
    </row>
    <row r="300" spans="1:13" ht="34.799999999999997">
      <c r="A300" s="325" t="s">
        <v>604</v>
      </c>
      <c r="B300" s="315" t="s">
        <v>605</v>
      </c>
      <c r="C300" s="316"/>
      <c r="D300" s="300">
        <f>SUM(D301:D345)</f>
        <v>37.36360127999999</v>
      </c>
      <c r="E300" s="300">
        <f>SUM(E301:E345)</f>
        <v>37.286043219999996</v>
      </c>
      <c r="F300" s="300">
        <f t="shared" ref="F300:G300" si="40">SUM(F301:F345)</f>
        <v>37.286043219999996</v>
      </c>
      <c r="G300" s="300">
        <f t="shared" si="40"/>
        <v>37.725898879799992</v>
      </c>
      <c r="H300" s="300"/>
      <c r="I300" s="300">
        <f>E300-D300</f>
        <v>-7.75580599999941E-2</v>
      </c>
      <c r="J300" s="339">
        <f t="shared" si="38"/>
        <v>-2.0757651121148246E-3</v>
      </c>
      <c r="K300" s="300">
        <f t="shared" ref="K300" si="41">SUM(K301:K345)</f>
        <v>0.16206992999999997</v>
      </c>
      <c r="L300" s="433">
        <f t="shared" si="37"/>
        <v>-0.23962798999999407</v>
      </c>
      <c r="M300" s="352"/>
    </row>
    <row r="301" spans="1:13" ht="31.2">
      <c r="A301" s="10" t="s">
        <v>245</v>
      </c>
      <c r="B301" s="147" t="s">
        <v>18</v>
      </c>
      <c r="C301" s="67"/>
      <c r="D301" s="130">
        <v>0</v>
      </c>
      <c r="E301" s="132">
        <v>0</v>
      </c>
      <c r="F301" s="341">
        <f t="shared" si="35"/>
        <v>0</v>
      </c>
      <c r="G301" s="148"/>
      <c r="H301" s="148"/>
      <c r="I301" s="341">
        <f t="shared" si="36"/>
        <v>0</v>
      </c>
      <c r="J301" s="342"/>
      <c r="K301" s="136"/>
      <c r="L301" s="433">
        <f t="shared" si="37"/>
        <v>0</v>
      </c>
      <c r="M301" s="367"/>
    </row>
    <row r="302" spans="1:13" ht="46.8">
      <c r="A302" s="10" t="s">
        <v>606</v>
      </c>
      <c r="B302" s="15" t="s">
        <v>607</v>
      </c>
      <c r="C302" s="67"/>
      <c r="D302" s="130">
        <v>0.376695</v>
      </c>
      <c r="E302" s="132">
        <v>0.38103180000000003</v>
      </c>
      <c r="F302" s="341">
        <f t="shared" si="35"/>
        <v>0.38103180000000003</v>
      </c>
      <c r="G302" s="149">
        <v>0.4152777916</v>
      </c>
      <c r="H302" s="148"/>
      <c r="I302" s="341">
        <f t="shared" si="36"/>
        <v>4.3368000000000295E-3</v>
      </c>
      <c r="J302" s="342">
        <f t="shared" si="38"/>
        <v>1.1512762314339176E-2</v>
      </c>
      <c r="K302" s="25"/>
      <c r="L302" s="433">
        <f t="shared" si="37"/>
        <v>4.3368000000000295E-3</v>
      </c>
      <c r="M302" s="388"/>
    </row>
    <row r="303" spans="1:13" ht="46.8">
      <c r="A303" s="10" t="s">
        <v>608</v>
      </c>
      <c r="B303" s="15" t="s">
        <v>609</v>
      </c>
      <c r="C303" s="67"/>
      <c r="D303" s="130">
        <v>0.50050574999999997</v>
      </c>
      <c r="E303" s="132">
        <v>0.50050574999999997</v>
      </c>
      <c r="F303" s="341">
        <f t="shared" si="35"/>
        <v>0.50050574999999997</v>
      </c>
      <c r="G303" s="149">
        <v>0.54422175560000008</v>
      </c>
      <c r="H303" s="148"/>
      <c r="I303" s="341">
        <f t="shared" si="36"/>
        <v>0</v>
      </c>
      <c r="J303" s="342">
        <f t="shared" si="38"/>
        <v>0</v>
      </c>
      <c r="K303" s="112"/>
      <c r="L303" s="433">
        <f t="shared" si="37"/>
        <v>0</v>
      </c>
      <c r="M303" s="388"/>
    </row>
    <row r="304" spans="1:13" ht="46.8">
      <c r="A304" s="10" t="s">
        <v>610</v>
      </c>
      <c r="B304" s="15" t="s">
        <v>611</v>
      </c>
      <c r="C304" s="67"/>
      <c r="D304" s="130">
        <v>0.77196416999999995</v>
      </c>
      <c r="E304" s="132">
        <v>0.77196416999999995</v>
      </c>
      <c r="F304" s="341">
        <f t="shared" si="35"/>
        <v>0.77196416999999995</v>
      </c>
      <c r="G304" s="149">
        <v>0.79254517740000008</v>
      </c>
      <c r="H304" s="148"/>
      <c r="I304" s="341">
        <f t="shared" si="36"/>
        <v>0</v>
      </c>
      <c r="J304" s="342">
        <f t="shared" si="38"/>
        <v>0</v>
      </c>
      <c r="K304" s="148"/>
      <c r="L304" s="433">
        <f t="shared" si="37"/>
        <v>0</v>
      </c>
      <c r="M304" s="388"/>
    </row>
    <row r="305" spans="1:13" ht="46.8">
      <c r="A305" s="10" t="s">
        <v>612</v>
      </c>
      <c r="B305" s="15" t="s">
        <v>613</v>
      </c>
      <c r="C305" s="67"/>
      <c r="D305" s="130">
        <v>0.47104547000000002</v>
      </c>
      <c r="E305" s="132">
        <v>0.47104547000000002</v>
      </c>
      <c r="F305" s="341">
        <f t="shared" si="35"/>
        <v>0.47104547000000002</v>
      </c>
      <c r="G305" s="149">
        <v>0.49162646259999998</v>
      </c>
      <c r="H305" s="148"/>
      <c r="I305" s="341">
        <f t="shared" si="36"/>
        <v>0</v>
      </c>
      <c r="J305" s="342">
        <f t="shared" si="38"/>
        <v>0</v>
      </c>
      <c r="K305" s="25"/>
      <c r="L305" s="433">
        <f t="shared" si="37"/>
        <v>0</v>
      </c>
      <c r="M305" s="388"/>
    </row>
    <row r="306" spans="1:13" ht="46.8">
      <c r="A306" s="10" t="s">
        <v>614</v>
      </c>
      <c r="B306" s="15" t="s">
        <v>615</v>
      </c>
      <c r="C306" s="67"/>
      <c r="D306" s="130">
        <v>0.25865747</v>
      </c>
      <c r="E306" s="132">
        <v>0.25865747</v>
      </c>
      <c r="F306" s="341">
        <f t="shared" si="35"/>
        <v>0.25865747</v>
      </c>
      <c r="G306" s="149">
        <v>0.30733047499999999</v>
      </c>
      <c r="H306" s="148"/>
      <c r="I306" s="341">
        <f t="shared" si="36"/>
        <v>0</v>
      </c>
      <c r="J306" s="342">
        <f t="shared" si="38"/>
        <v>0</v>
      </c>
      <c r="K306" s="112"/>
      <c r="L306" s="433">
        <f t="shared" si="37"/>
        <v>0</v>
      </c>
      <c r="M306" s="388"/>
    </row>
    <row r="307" spans="1:13" ht="46.8">
      <c r="A307" s="10" t="s">
        <v>616</v>
      </c>
      <c r="B307" s="15" t="s">
        <v>617</v>
      </c>
      <c r="C307" s="67"/>
      <c r="D307" s="130">
        <v>1.0586090000000001</v>
      </c>
      <c r="E307" s="132">
        <v>1.0060364900000001</v>
      </c>
      <c r="F307" s="341">
        <f t="shared" si="35"/>
        <v>1.0060364900000001</v>
      </c>
      <c r="G307" s="149">
        <v>1.2951435862</v>
      </c>
      <c r="H307" s="148"/>
      <c r="I307" s="341">
        <f t="shared" si="36"/>
        <v>-5.2572510000000072E-2</v>
      </c>
      <c r="J307" s="342">
        <f t="shared" si="38"/>
        <v>-4.9661877048088665E-2</v>
      </c>
      <c r="K307" s="25"/>
      <c r="L307" s="433">
        <f t="shared" si="37"/>
        <v>-5.2572510000000072E-2</v>
      </c>
      <c r="M307" s="388"/>
    </row>
    <row r="308" spans="1:13" ht="46.8">
      <c r="A308" s="10" t="s">
        <v>618</v>
      </c>
      <c r="B308" s="15" t="s">
        <v>619</v>
      </c>
      <c r="C308" s="67"/>
      <c r="D308" s="130">
        <v>0.89471013999999993</v>
      </c>
      <c r="E308" s="132">
        <v>0.88239433</v>
      </c>
      <c r="F308" s="341">
        <f t="shared" si="35"/>
        <v>0.88239433</v>
      </c>
      <c r="G308" s="149">
        <v>1.1351369992</v>
      </c>
      <c r="H308" s="148"/>
      <c r="I308" s="341">
        <f t="shared" si="36"/>
        <v>-1.2315809999999927E-2</v>
      </c>
      <c r="J308" s="342">
        <f t="shared" si="38"/>
        <v>-1.3765139623878597E-2</v>
      </c>
      <c r="K308" s="25"/>
      <c r="L308" s="433">
        <f t="shared" si="37"/>
        <v>-1.2315809999999927E-2</v>
      </c>
      <c r="M308" s="388"/>
    </row>
    <row r="309" spans="1:13" ht="46.8">
      <c r="A309" s="10" t="s">
        <v>620</v>
      </c>
      <c r="B309" s="15" t="s">
        <v>621</v>
      </c>
      <c r="C309" s="67"/>
      <c r="D309" s="130">
        <v>0.99610578999999988</v>
      </c>
      <c r="E309" s="132">
        <v>0.97880405000000004</v>
      </c>
      <c r="F309" s="341">
        <f t="shared" si="35"/>
        <v>0.97880405000000004</v>
      </c>
      <c r="G309" s="149">
        <v>1.3142634072000001</v>
      </c>
      <c r="H309" s="148"/>
      <c r="I309" s="341">
        <f t="shared" si="36"/>
        <v>-1.7301739999999843E-2</v>
      </c>
      <c r="J309" s="342">
        <f t="shared" si="38"/>
        <v>-1.7369380013341651E-2</v>
      </c>
      <c r="K309" s="25"/>
      <c r="L309" s="433">
        <f t="shared" si="37"/>
        <v>-1.7301739999999843E-2</v>
      </c>
      <c r="M309" s="388"/>
    </row>
    <row r="310" spans="1:13" ht="46.8">
      <c r="A310" s="10" t="s">
        <v>622</v>
      </c>
      <c r="B310" s="15" t="s">
        <v>623</v>
      </c>
      <c r="C310" s="67"/>
      <c r="D310" s="130">
        <v>1.1859709999999999</v>
      </c>
      <c r="E310" s="132">
        <v>1.13227828</v>
      </c>
      <c r="F310" s="341">
        <f t="shared" si="35"/>
        <v>1.13227828</v>
      </c>
      <c r="G310" s="149">
        <v>1.4676702800000001</v>
      </c>
      <c r="H310" s="148"/>
      <c r="I310" s="341">
        <f t="shared" si="36"/>
        <v>-5.3692719999999916E-2</v>
      </c>
      <c r="J310" s="342">
        <f t="shared" si="38"/>
        <v>-4.5273214943704287E-2</v>
      </c>
      <c r="K310" s="25"/>
      <c r="L310" s="433">
        <f t="shared" si="37"/>
        <v>-5.3692719999999916E-2</v>
      </c>
      <c r="M310" s="388"/>
    </row>
    <row r="311" spans="1:13" ht="46.8">
      <c r="A311" s="10" t="s">
        <v>624</v>
      </c>
      <c r="B311" s="15" t="s">
        <v>625</v>
      </c>
      <c r="C311" s="67"/>
      <c r="D311" s="130">
        <v>1.1190210899999999</v>
      </c>
      <c r="E311" s="132">
        <v>1.0555502800000001</v>
      </c>
      <c r="F311" s="341">
        <f t="shared" si="35"/>
        <v>1.0555502800000001</v>
      </c>
      <c r="G311" s="149">
        <v>1.3395302851999997</v>
      </c>
      <c r="H311" s="148"/>
      <c r="I311" s="341">
        <f t="shared" si="36"/>
        <v>-6.3470809999999878E-2</v>
      </c>
      <c r="J311" s="342">
        <f t="shared" si="38"/>
        <v>-5.6719940818988346E-2</v>
      </c>
      <c r="K311" s="25"/>
      <c r="L311" s="433">
        <f t="shared" si="37"/>
        <v>-6.3470809999999878E-2</v>
      </c>
      <c r="M311" s="388"/>
    </row>
    <row r="312" spans="1:13" ht="46.8">
      <c r="A312" s="10" t="s">
        <v>626</v>
      </c>
      <c r="B312" s="15" t="s">
        <v>627</v>
      </c>
      <c r="C312" s="67"/>
      <c r="D312" s="130">
        <v>1.6309643599999999</v>
      </c>
      <c r="E312" s="132">
        <v>1.6309643600000001</v>
      </c>
      <c r="F312" s="341">
        <f t="shared" si="35"/>
        <v>1.6309643600000001</v>
      </c>
      <c r="G312" s="149">
        <v>2.0553623600000002</v>
      </c>
      <c r="H312" s="148"/>
      <c r="I312" s="341">
        <f t="shared" si="36"/>
        <v>0</v>
      </c>
      <c r="J312" s="342">
        <f t="shared" si="38"/>
        <v>0</v>
      </c>
      <c r="K312" s="25"/>
      <c r="L312" s="433">
        <f t="shared" si="37"/>
        <v>0</v>
      </c>
      <c r="M312" s="388"/>
    </row>
    <row r="313" spans="1:13" ht="46.8">
      <c r="A313" s="10" t="s">
        <v>628</v>
      </c>
      <c r="B313" s="15" t="s">
        <v>629</v>
      </c>
      <c r="C313" s="67"/>
      <c r="D313" s="130">
        <v>1.0386683400000001</v>
      </c>
      <c r="E313" s="132">
        <v>1.01837387</v>
      </c>
      <c r="F313" s="341">
        <f t="shared" si="35"/>
        <v>1.01837387</v>
      </c>
      <c r="G313" s="149">
        <v>1.4373487694</v>
      </c>
      <c r="H313" s="148"/>
      <c r="I313" s="341">
        <f t="shared" si="36"/>
        <v>-2.0294470000000064E-2</v>
      </c>
      <c r="J313" s="342">
        <f t="shared" si="38"/>
        <v>-1.953893193663736E-2</v>
      </c>
      <c r="K313" s="25"/>
      <c r="L313" s="433">
        <f t="shared" si="37"/>
        <v>-2.0294470000000064E-2</v>
      </c>
      <c r="M313" s="388"/>
    </row>
    <row r="314" spans="1:13" ht="46.8">
      <c r="A314" s="10" t="s">
        <v>630</v>
      </c>
      <c r="B314" s="15" t="s">
        <v>631</v>
      </c>
      <c r="C314" s="67"/>
      <c r="D314" s="130">
        <v>1.810832</v>
      </c>
      <c r="E314" s="132">
        <v>1.8181119800000001</v>
      </c>
      <c r="F314" s="341">
        <f t="shared" si="35"/>
        <v>1.8181119800000001</v>
      </c>
      <c r="G314" s="149">
        <v>1.8633619747999999</v>
      </c>
      <c r="H314" s="148"/>
      <c r="I314" s="341">
        <f t="shared" si="36"/>
        <v>7.2799800000000747E-3</v>
      </c>
      <c r="J314" s="342">
        <f t="shared" si="38"/>
        <v>4.0202404198732555E-3</v>
      </c>
      <c r="K314" s="25"/>
      <c r="L314" s="433">
        <f t="shared" si="37"/>
        <v>7.2799800000000747E-3</v>
      </c>
      <c r="M314" s="388"/>
    </row>
    <row r="315" spans="1:13" ht="46.8">
      <c r="A315" s="10" t="s">
        <v>632</v>
      </c>
      <c r="B315" s="15" t="s">
        <v>633</v>
      </c>
      <c r="C315" s="67"/>
      <c r="D315" s="130">
        <v>0.59808099999999997</v>
      </c>
      <c r="E315" s="132">
        <v>0.58735453999999998</v>
      </c>
      <c r="F315" s="341">
        <f t="shared" si="35"/>
        <v>0.58735453999999998</v>
      </c>
      <c r="G315" s="149">
        <v>0.63260453999999999</v>
      </c>
      <c r="H315" s="148"/>
      <c r="I315" s="341">
        <f t="shared" si="36"/>
        <v>-1.0726459999999993E-2</v>
      </c>
      <c r="J315" s="342">
        <f t="shared" si="38"/>
        <v>-1.7934794785321673E-2</v>
      </c>
      <c r="K315" s="25"/>
      <c r="L315" s="433">
        <f t="shared" si="37"/>
        <v>-1.0726459999999993E-2</v>
      </c>
      <c r="M315" s="388"/>
    </row>
    <row r="316" spans="1:13" ht="46.8">
      <c r="A316" s="10" t="s">
        <v>634</v>
      </c>
      <c r="B316" s="15" t="s">
        <v>635</v>
      </c>
      <c r="C316" s="67"/>
      <c r="D316" s="130">
        <v>0.44597600000000004</v>
      </c>
      <c r="E316" s="132">
        <v>0.42024080999999996</v>
      </c>
      <c r="F316" s="341">
        <f t="shared" si="35"/>
        <v>0.42024080999999996</v>
      </c>
      <c r="G316" s="149">
        <v>0.46549080999999998</v>
      </c>
      <c r="H316" s="148"/>
      <c r="I316" s="341">
        <f t="shared" si="36"/>
        <v>-2.5735190000000074E-2</v>
      </c>
      <c r="J316" s="342">
        <f t="shared" si="38"/>
        <v>-5.7705324950221737E-2</v>
      </c>
      <c r="K316" s="25"/>
      <c r="L316" s="433">
        <f t="shared" si="37"/>
        <v>-2.5735190000000074E-2</v>
      </c>
      <c r="M316" s="388"/>
    </row>
    <row r="317" spans="1:13" ht="46.8">
      <c r="A317" s="10" t="s">
        <v>636</v>
      </c>
      <c r="B317" s="15" t="s">
        <v>637</v>
      </c>
      <c r="C317" s="67"/>
      <c r="D317" s="130">
        <v>1.5014609999999999</v>
      </c>
      <c r="E317" s="132">
        <v>1.5819462900000001</v>
      </c>
      <c r="F317" s="341">
        <f t="shared" si="35"/>
        <v>1.5819462900000001</v>
      </c>
      <c r="G317" s="149">
        <v>1.6271962900000001</v>
      </c>
      <c r="H317" s="148"/>
      <c r="I317" s="341">
        <f t="shared" si="36"/>
        <v>8.0485290000000154E-2</v>
      </c>
      <c r="J317" s="342">
        <f t="shared" si="38"/>
        <v>5.3604649071804067E-2</v>
      </c>
      <c r="K317" s="25"/>
      <c r="L317" s="433">
        <f t="shared" si="37"/>
        <v>8.0485290000000154E-2</v>
      </c>
      <c r="M317" s="388"/>
    </row>
    <row r="318" spans="1:13" ht="46.8">
      <c r="A318" s="10" t="s">
        <v>638</v>
      </c>
      <c r="B318" s="15" t="s">
        <v>639</v>
      </c>
      <c r="C318" s="67"/>
      <c r="D318" s="130">
        <v>1.3419919899999999</v>
      </c>
      <c r="E318" s="132">
        <v>1.3419919899999999</v>
      </c>
      <c r="F318" s="341">
        <f t="shared" si="35"/>
        <v>1.3419919899999999</v>
      </c>
      <c r="G318" s="149">
        <v>1.3872419812000001</v>
      </c>
      <c r="H318" s="148"/>
      <c r="I318" s="341">
        <f t="shared" si="36"/>
        <v>0</v>
      </c>
      <c r="J318" s="342">
        <f t="shared" si="38"/>
        <v>0</v>
      </c>
      <c r="K318" s="112"/>
      <c r="L318" s="433">
        <f t="shared" si="37"/>
        <v>0</v>
      </c>
      <c r="M318" s="388"/>
    </row>
    <row r="319" spans="1:13" ht="46.8">
      <c r="A319" s="10" t="s">
        <v>640</v>
      </c>
      <c r="B319" s="15" t="s">
        <v>641</v>
      </c>
      <c r="C319" s="67"/>
      <c r="D319" s="130">
        <v>3.2415263000000003</v>
      </c>
      <c r="E319" s="132">
        <v>3.2454897800000002</v>
      </c>
      <c r="F319" s="341">
        <f t="shared" si="35"/>
        <v>3.2454897800000002</v>
      </c>
      <c r="G319" s="149">
        <v>3.4816097825999996</v>
      </c>
      <c r="H319" s="148"/>
      <c r="I319" s="341">
        <f t="shared" si="36"/>
        <v>3.9634799999999082E-3</v>
      </c>
      <c r="J319" s="342">
        <f t="shared" si="38"/>
        <v>1.2227202969168349E-3</v>
      </c>
      <c r="K319" s="25"/>
      <c r="L319" s="433">
        <f t="shared" si="37"/>
        <v>3.9634799999999082E-3</v>
      </c>
      <c r="M319" s="388"/>
    </row>
    <row r="320" spans="1:13" ht="46.8">
      <c r="A320" s="10" t="s">
        <v>642</v>
      </c>
      <c r="B320" s="15" t="s">
        <v>643</v>
      </c>
      <c r="C320" s="67"/>
      <c r="D320" s="130">
        <v>2.5819999999999999</v>
      </c>
      <c r="E320" s="132">
        <v>2.5187043</v>
      </c>
      <c r="F320" s="341">
        <f t="shared" si="35"/>
        <v>2.5187043</v>
      </c>
      <c r="G320" s="149">
        <v>2.5639542999999998</v>
      </c>
      <c r="H320" s="148"/>
      <c r="I320" s="341">
        <f t="shared" si="36"/>
        <v>-6.3295699999999844E-2</v>
      </c>
      <c r="J320" s="342">
        <f t="shared" si="38"/>
        <v>-2.4514213787761419E-2</v>
      </c>
      <c r="K320" s="25"/>
      <c r="L320" s="433">
        <f t="shared" si="37"/>
        <v>-6.3295699999999844E-2</v>
      </c>
      <c r="M320" s="388"/>
    </row>
    <row r="321" spans="1:13" ht="46.8">
      <c r="A321" s="10" t="s">
        <v>644</v>
      </c>
      <c r="B321" s="15" t="s">
        <v>645</v>
      </c>
      <c r="C321" s="67"/>
      <c r="D321" s="130">
        <v>4.5111474100000004</v>
      </c>
      <c r="E321" s="132">
        <v>4.51102778</v>
      </c>
      <c r="F321" s="341">
        <f t="shared" si="35"/>
        <v>4.51102778</v>
      </c>
      <c r="G321" s="149">
        <v>4.7386444103999992</v>
      </c>
      <c r="H321" s="148"/>
      <c r="I321" s="341"/>
      <c r="J321" s="342"/>
      <c r="K321" s="25"/>
      <c r="L321" s="433">
        <f t="shared" si="37"/>
        <v>0</v>
      </c>
      <c r="M321" s="388"/>
    </row>
    <row r="322" spans="1:13" ht="18">
      <c r="A322" s="10" t="s">
        <v>646</v>
      </c>
      <c r="B322" s="15" t="s">
        <v>647</v>
      </c>
      <c r="C322" s="67"/>
      <c r="D322" s="130">
        <v>3.2514000000000001E-2</v>
      </c>
      <c r="E322" s="132">
        <v>3.2514000000000001E-2</v>
      </c>
      <c r="F322" s="341">
        <f t="shared" si="35"/>
        <v>3.2514000000000001E-2</v>
      </c>
      <c r="G322" s="149"/>
      <c r="H322" s="148"/>
      <c r="I322" s="341">
        <f t="shared" si="36"/>
        <v>0</v>
      </c>
      <c r="J322" s="342">
        <f t="shared" si="38"/>
        <v>0</v>
      </c>
      <c r="K322" s="25"/>
      <c r="L322" s="433">
        <f t="shared" si="37"/>
        <v>0</v>
      </c>
      <c r="M322" s="388"/>
    </row>
    <row r="323" spans="1:13" ht="31.2">
      <c r="A323" s="10" t="s">
        <v>648</v>
      </c>
      <c r="B323" s="15" t="s">
        <v>649</v>
      </c>
      <c r="C323" s="67"/>
      <c r="D323" s="130">
        <v>0.153394</v>
      </c>
      <c r="E323" s="132">
        <v>0.153394</v>
      </c>
      <c r="F323" s="341">
        <f t="shared" si="35"/>
        <v>0.153394</v>
      </c>
      <c r="G323" s="149"/>
      <c r="H323" s="148"/>
      <c r="I323" s="341">
        <f t="shared" si="36"/>
        <v>0</v>
      </c>
      <c r="J323" s="342">
        <f t="shared" si="38"/>
        <v>0</v>
      </c>
      <c r="K323" s="25"/>
      <c r="L323" s="433">
        <f t="shared" si="37"/>
        <v>0</v>
      </c>
      <c r="M323" s="388"/>
    </row>
    <row r="324" spans="1:13" ht="31.2">
      <c r="A324" s="10" t="s">
        <v>650</v>
      </c>
      <c r="B324" s="15" t="s">
        <v>651</v>
      </c>
      <c r="C324" s="67"/>
      <c r="D324" s="130">
        <v>0.15387400000000001</v>
      </c>
      <c r="E324" s="132">
        <v>0.15387400000000001</v>
      </c>
      <c r="F324" s="341">
        <f t="shared" si="35"/>
        <v>0.15387400000000001</v>
      </c>
      <c r="G324" s="149"/>
      <c r="H324" s="148"/>
      <c r="I324" s="341">
        <f t="shared" si="36"/>
        <v>0</v>
      </c>
      <c r="J324" s="342">
        <f t="shared" si="38"/>
        <v>0</v>
      </c>
      <c r="K324" s="25"/>
      <c r="L324" s="433">
        <f t="shared" si="37"/>
        <v>0</v>
      </c>
      <c r="M324" s="388"/>
    </row>
    <row r="325" spans="1:13" ht="18">
      <c r="A325" s="10" t="s">
        <v>652</v>
      </c>
      <c r="B325" s="15" t="s">
        <v>653</v>
      </c>
      <c r="C325" s="67"/>
      <c r="D325" s="130">
        <v>0.138178</v>
      </c>
      <c r="E325" s="132">
        <v>0.138178</v>
      </c>
      <c r="F325" s="341">
        <f t="shared" si="35"/>
        <v>0.138178</v>
      </c>
      <c r="G325" s="149"/>
      <c r="H325" s="148"/>
      <c r="I325" s="341">
        <f t="shared" si="36"/>
        <v>0</v>
      </c>
      <c r="J325" s="342">
        <f t="shared" si="38"/>
        <v>0</v>
      </c>
      <c r="K325" s="25"/>
      <c r="L325" s="433">
        <f t="shared" si="37"/>
        <v>0</v>
      </c>
      <c r="M325" s="388"/>
    </row>
    <row r="326" spans="1:13" ht="18">
      <c r="A326" s="10" t="s">
        <v>654</v>
      </c>
      <c r="B326" s="15" t="s">
        <v>655</v>
      </c>
      <c r="C326" s="67"/>
      <c r="D326" s="130">
        <v>0.15521799999999999</v>
      </c>
      <c r="E326" s="132">
        <v>0.15521799999999999</v>
      </c>
      <c r="F326" s="341">
        <f t="shared" si="35"/>
        <v>0.15521799999999999</v>
      </c>
      <c r="G326" s="149"/>
      <c r="H326" s="148"/>
      <c r="I326" s="341">
        <f t="shared" si="36"/>
        <v>0</v>
      </c>
      <c r="J326" s="342">
        <f t="shared" si="38"/>
        <v>0</v>
      </c>
      <c r="K326" s="25"/>
      <c r="L326" s="433">
        <f t="shared" si="37"/>
        <v>0</v>
      </c>
      <c r="M326" s="388"/>
    </row>
    <row r="327" spans="1:13" ht="18">
      <c r="A327" s="10" t="s">
        <v>656</v>
      </c>
      <c r="B327" s="15" t="s">
        <v>657</v>
      </c>
      <c r="C327" s="67"/>
      <c r="D327" s="130">
        <v>0.155253</v>
      </c>
      <c r="E327" s="132">
        <v>0.155253</v>
      </c>
      <c r="F327" s="341">
        <f t="shared" si="35"/>
        <v>0.155253</v>
      </c>
      <c r="G327" s="149"/>
      <c r="H327" s="148"/>
      <c r="I327" s="341">
        <f t="shared" si="36"/>
        <v>0</v>
      </c>
      <c r="J327" s="342">
        <f t="shared" si="38"/>
        <v>0</v>
      </c>
      <c r="K327" s="25"/>
      <c r="L327" s="433">
        <f t="shared" si="37"/>
        <v>0</v>
      </c>
      <c r="M327" s="388"/>
    </row>
    <row r="328" spans="1:13" ht="18">
      <c r="A328" s="10" t="s">
        <v>658</v>
      </c>
      <c r="B328" s="15" t="s">
        <v>659</v>
      </c>
      <c r="C328" s="67"/>
      <c r="D328" s="130">
        <v>0.15565999999999999</v>
      </c>
      <c r="E328" s="132">
        <v>0.15565999999999999</v>
      </c>
      <c r="F328" s="341">
        <f t="shared" si="35"/>
        <v>0.15565999999999999</v>
      </c>
      <c r="G328" s="149"/>
      <c r="H328" s="148"/>
      <c r="I328" s="341">
        <f t="shared" si="36"/>
        <v>0</v>
      </c>
      <c r="J328" s="342">
        <f t="shared" si="38"/>
        <v>0</v>
      </c>
      <c r="K328" s="25"/>
      <c r="L328" s="433">
        <f t="shared" si="37"/>
        <v>0</v>
      </c>
      <c r="M328" s="388"/>
    </row>
    <row r="329" spans="1:13" ht="31.2">
      <c r="A329" s="10" t="s">
        <v>660</v>
      </c>
      <c r="B329" s="15" t="s">
        <v>661</v>
      </c>
      <c r="C329" s="67"/>
      <c r="D329" s="130">
        <v>0.155253</v>
      </c>
      <c r="E329" s="132">
        <v>0.155253</v>
      </c>
      <c r="F329" s="341">
        <f t="shared" si="35"/>
        <v>0.155253</v>
      </c>
      <c r="G329" s="149"/>
      <c r="H329" s="148"/>
      <c r="I329" s="341">
        <f t="shared" si="36"/>
        <v>0</v>
      </c>
      <c r="J329" s="342">
        <f t="shared" si="38"/>
        <v>0</v>
      </c>
      <c r="K329" s="25"/>
      <c r="L329" s="433">
        <f t="shared" si="37"/>
        <v>0</v>
      </c>
      <c r="M329" s="388"/>
    </row>
    <row r="330" spans="1:13" ht="31.2">
      <c r="A330" s="10" t="s">
        <v>662</v>
      </c>
      <c r="B330" s="15" t="s">
        <v>663</v>
      </c>
      <c r="C330" s="67"/>
      <c r="D330" s="130">
        <v>0.15665399999999999</v>
      </c>
      <c r="E330" s="132">
        <v>0.15665399999999999</v>
      </c>
      <c r="F330" s="341">
        <f t="shared" si="35"/>
        <v>0.15665399999999999</v>
      </c>
      <c r="G330" s="149"/>
      <c r="H330" s="148"/>
      <c r="I330" s="341">
        <f t="shared" si="36"/>
        <v>0</v>
      </c>
      <c r="J330" s="342">
        <f t="shared" si="38"/>
        <v>0</v>
      </c>
      <c r="K330" s="25"/>
      <c r="L330" s="433">
        <f t="shared" si="37"/>
        <v>0</v>
      </c>
      <c r="M330" s="388"/>
    </row>
    <row r="331" spans="1:13" ht="18">
      <c r="A331" s="10" t="s">
        <v>664</v>
      </c>
      <c r="B331" s="15" t="s">
        <v>665</v>
      </c>
      <c r="C331" s="67"/>
      <c r="D331" s="130">
        <v>0.153948</v>
      </c>
      <c r="E331" s="132">
        <v>0.153948</v>
      </c>
      <c r="F331" s="341">
        <f t="shared" si="35"/>
        <v>0.153948</v>
      </c>
      <c r="G331" s="149"/>
      <c r="H331" s="148"/>
      <c r="I331" s="341">
        <f t="shared" si="36"/>
        <v>0</v>
      </c>
      <c r="J331" s="342">
        <f t="shared" si="38"/>
        <v>0</v>
      </c>
      <c r="K331" s="25"/>
      <c r="L331" s="433">
        <f t="shared" si="37"/>
        <v>0</v>
      </c>
      <c r="M331" s="388"/>
    </row>
    <row r="332" spans="1:13" ht="31.2">
      <c r="A332" s="10" t="s">
        <v>666</v>
      </c>
      <c r="B332" s="15" t="s">
        <v>667</v>
      </c>
      <c r="C332" s="67"/>
      <c r="D332" s="130">
        <v>0.15665399999999999</v>
      </c>
      <c r="E332" s="132">
        <v>0.15665399999999999</v>
      </c>
      <c r="F332" s="341">
        <f t="shared" si="35"/>
        <v>0.15665399999999999</v>
      </c>
      <c r="G332" s="149"/>
      <c r="H332" s="148"/>
      <c r="I332" s="341">
        <f t="shared" si="36"/>
        <v>0</v>
      </c>
      <c r="J332" s="342">
        <f t="shared" si="38"/>
        <v>0</v>
      </c>
      <c r="K332" s="25"/>
      <c r="L332" s="433">
        <f t="shared" si="37"/>
        <v>0</v>
      </c>
      <c r="M332" s="388"/>
    </row>
    <row r="333" spans="1:13" ht="18">
      <c r="A333" s="10" t="s">
        <v>668</v>
      </c>
      <c r="B333" s="15" t="s">
        <v>669</v>
      </c>
      <c r="C333" s="67"/>
      <c r="D333" s="130">
        <v>0.15565999999999999</v>
      </c>
      <c r="E333" s="132">
        <v>0.15565999999999999</v>
      </c>
      <c r="F333" s="341">
        <f t="shared" ref="F333:F396" si="42">E333</f>
        <v>0.15565999999999999</v>
      </c>
      <c r="G333" s="149"/>
      <c r="H333" s="148"/>
      <c r="I333" s="341">
        <f t="shared" ref="I333:I396" si="43">E333-D333</f>
        <v>0</v>
      </c>
      <c r="J333" s="342">
        <f t="shared" ref="J333:J396" si="44">E333/D333-100%</f>
        <v>0</v>
      </c>
      <c r="K333" s="25"/>
      <c r="L333" s="433">
        <f t="shared" ref="L333:L396" si="45">I333-K333</f>
        <v>0</v>
      </c>
      <c r="M333" s="388"/>
    </row>
    <row r="334" spans="1:13" ht="18">
      <c r="A334" s="10" t="s">
        <v>670</v>
      </c>
      <c r="B334" s="15" t="s">
        <v>671</v>
      </c>
      <c r="C334" s="67"/>
      <c r="D334" s="130">
        <v>0.15665399999999999</v>
      </c>
      <c r="E334" s="132">
        <v>0.15665399999999999</v>
      </c>
      <c r="F334" s="341">
        <f t="shared" si="42"/>
        <v>0.15665399999999999</v>
      </c>
      <c r="G334" s="149"/>
      <c r="H334" s="148"/>
      <c r="I334" s="341">
        <f t="shared" si="43"/>
        <v>0</v>
      </c>
      <c r="J334" s="342">
        <f t="shared" si="44"/>
        <v>0</v>
      </c>
      <c r="K334" s="25"/>
      <c r="L334" s="433">
        <f t="shared" si="45"/>
        <v>0</v>
      </c>
      <c r="M334" s="388"/>
    </row>
    <row r="335" spans="1:13" ht="31.2">
      <c r="A335" s="10" t="s">
        <v>672</v>
      </c>
      <c r="B335" s="15" t="s">
        <v>673</v>
      </c>
      <c r="C335" s="67"/>
      <c r="D335" s="130">
        <v>0.45008300000000001</v>
      </c>
      <c r="E335" s="132">
        <v>0.45008300000000001</v>
      </c>
      <c r="F335" s="341">
        <f t="shared" si="42"/>
        <v>0.45008300000000001</v>
      </c>
      <c r="G335" s="149"/>
      <c r="H335" s="148"/>
      <c r="I335" s="341">
        <f t="shared" si="43"/>
        <v>0</v>
      </c>
      <c r="J335" s="342">
        <f t="shared" si="44"/>
        <v>0</v>
      </c>
      <c r="K335" s="25"/>
      <c r="L335" s="433">
        <f t="shared" si="45"/>
        <v>0</v>
      </c>
      <c r="M335" s="388"/>
    </row>
    <row r="336" spans="1:13" ht="18">
      <c r="A336" s="10" t="s">
        <v>674</v>
      </c>
      <c r="B336" s="15" t="s">
        <v>675</v>
      </c>
      <c r="C336" s="67"/>
      <c r="D336" s="130">
        <v>0.448604</v>
      </c>
      <c r="E336" s="132">
        <v>0.448604</v>
      </c>
      <c r="F336" s="341">
        <f t="shared" si="42"/>
        <v>0.448604</v>
      </c>
      <c r="G336" s="149"/>
      <c r="H336" s="148"/>
      <c r="I336" s="341">
        <f t="shared" si="43"/>
        <v>0</v>
      </c>
      <c r="J336" s="342">
        <f t="shared" si="44"/>
        <v>0</v>
      </c>
      <c r="K336" s="25"/>
      <c r="L336" s="433">
        <f t="shared" si="45"/>
        <v>0</v>
      </c>
      <c r="M336" s="388"/>
    </row>
    <row r="337" spans="1:13" ht="18">
      <c r="A337" s="10" t="s">
        <v>676</v>
      </c>
      <c r="B337" s="15" t="s">
        <v>677</v>
      </c>
      <c r="C337" s="67"/>
      <c r="D337" s="130">
        <v>0.74585000000000001</v>
      </c>
      <c r="E337" s="287">
        <v>0.74585000000000001</v>
      </c>
      <c r="F337" s="341">
        <f t="shared" si="42"/>
        <v>0.74585000000000001</v>
      </c>
      <c r="G337" s="149">
        <v>0.74636300359999996</v>
      </c>
      <c r="H337" s="148"/>
      <c r="I337" s="341">
        <f t="shared" si="43"/>
        <v>0</v>
      </c>
      <c r="J337" s="342">
        <f>E337/D337-100%</f>
        <v>0</v>
      </c>
      <c r="K337" s="112"/>
      <c r="L337" s="433">
        <f t="shared" si="45"/>
        <v>0</v>
      </c>
      <c r="M337" s="388"/>
    </row>
    <row r="338" spans="1:13" ht="46.8">
      <c r="A338" s="10" t="s">
        <v>678</v>
      </c>
      <c r="B338" s="26" t="s">
        <v>189</v>
      </c>
      <c r="C338" s="67"/>
      <c r="D338" s="130">
        <v>4.6739999999999995</v>
      </c>
      <c r="E338" s="132">
        <v>4.8360699299999999</v>
      </c>
      <c r="F338" s="341">
        <f t="shared" si="42"/>
        <v>4.8360699299999999</v>
      </c>
      <c r="G338" s="149">
        <v>4.8360699299999999</v>
      </c>
      <c r="H338" s="148"/>
      <c r="I338" s="341">
        <f t="shared" si="43"/>
        <v>0.16206993000000036</v>
      </c>
      <c r="J338" s="342">
        <f>E338/D338-100%</f>
        <v>3.4674781771502072E-2</v>
      </c>
      <c r="K338" s="25">
        <v>0.16206992999999997</v>
      </c>
      <c r="L338" s="433">
        <f t="shared" si="45"/>
        <v>3.8857805861880479E-16</v>
      </c>
      <c r="M338" s="388"/>
    </row>
    <row r="339" spans="1:13" ht="33" customHeight="1">
      <c r="A339" s="10" t="s">
        <v>679</v>
      </c>
      <c r="B339" s="15" t="s">
        <v>680</v>
      </c>
      <c r="C339" s="67"/>
      <c r="D339" s="130">
        <v>0.66957</v>
      </c>
      <c r="E339" s="132">
        <v>0.66957</v>
      </c>
      <c r="F339" s="341">
        <f t="shared" si="42"/>
        <v>0.66957</v>
      </c>
      <c r="G339" s="149">
        <v>0.66957000779999998</v>
      </c>
      <c r="H339" s="148"/>
      <c r="I339" s="341">
        <f t="shared" si="43"/>
        <v>0</v>
      </c>
      <c r="J339" s="342">
        <f t="shared" si="44"/>
        <v>0</v>
      </c>
      <c r="K339" s="112"/>
      <c r="L339" s="433">
        <f t="shared" si="45"/>
        <v>0</v>
      </c>
      <c r="M339" s="388"/>
    </row>
    <row r="340" spans="1:13" ht="25.2" customHeight="1">
      <c r="A340" s="10" t="s">
        <v>681</v>
      </c>
      <c r="B340" s="15" t="s">
        <v>289</v>
      </c>
      <c r="C340" s="67"/>
      <c r="D340" s="130">
        <v>0.21</v>
      </c>
      <c r="E340" s="132">
        <v>0.21</v>
      </c>
      <c r="F340" s="341">
        <f t="shared" si="42"/>
        <v>0.21</v>
      </c>
      <c r="G340" s="149">
        <v>0.21</v>
      </c>
      <c r="H340" s="148"/>
      <c r="I340" s="341">
        <f t="shared" si="43"/>
        <v>0</v>
      </c>
      <c r="J340" s="342">
        <f t="shared" si="44"/>
        <v>0</v>
      </c>
      <c r="K340" s="112"/>
      <c r="L340" s="433">
        <f t="shared" si="45"/>
        <v>0</v>
      </c>
      <c r="M340" s="388"/>
    </row>
    <row r="341" spans="1:13" ht="18">
      <c r="A341" s="10" t="s">
        <v>25</v>
      </c>
      <c r="B341" s="15" t="s">
        <v>87</v>
      </c>
      <c r="C341" s="67"/>
      <c r="D341" s="130">
        <v>0</v>
      </c>
      <c r="E341" s="132">
        <v>0</v>
      </c>
      <c r="F341" s="341">
        <f t="shared" si="42"/>
        <v>0</v>
      </c>
      <c r="G341" s="149"/>
      <c r="H341" s="148"/>
      <c r="I341" s="341">
        <f t="shared" si="43"/>
        <v>0</v>
      </c>
      <c r="J341" s="342"/>
      <c r="K341" s="112"/>
      <c r="L341" s="433">
        <f t="shared" si="45"/>
        <v>0</v>
      </c>
      <c r="M341" s="388"/>
    </row>
    <row r="342" spans="1:13" ht="46.8">
      <c r="A342" s="10" t="s">
        <v>718</v>
      </c>
      <c r="B342" s="15" t="s">
        <v>719</v>
      </c>
      <c r="C342" s="67"/>
      <c r="D342" s="130">
        <v>0.948403</v>
      </c>
      <c r="E342" s="132">
        <v>0.94488634000000005</v>
      </c>
      <c r="F342" s="341">
        <f t="shared" si="42"/>
        <v>0.94488634000000005</v>
      </c>
      <c r="G342" s="149">
        <v>0.97043634000000001</v>
      </c>
      <c r="H342" s="148"/>
      <c r="I342" s="341">
        <f t="shared" si="43"/>
        <v>-3.5166599999999493E-3</v>
      </c>
      <c r="J342" s="342">
        <f t="shared" si="44"/>
        <v>-3.7079806790994985E-3</v>
      </c>
      <c r="K342" s="112"/>
      <c r="L342" s="433">
        <f t="shared" si="45"/>
        <v>-3.5166599999999493E-3</v>
      </c>
      <c r="M342" s="388"/>
    </row>
    <row r="343" spans="1:13" ht="46.8">
      <c r="A343" s="10" t="s">
        <v>720</v>
      </c>
      <c r="B343" s="15" t="s">
        <v>721</v>
      </c>
      <c r="C343" s="67"/>
      <c r="D343" s="130">
        <v>0.92500000000000004</v>
      </c>
      <c r="E343" s="132">
        <v>0.91234815999999996</v>
      </c>
      <c r="F343" s="341">
        <f t="shared" si="42"/>
        <v>0.91234815999999996</v>
      </c>
      <c r="G343" s="149">
        <v>0.93789815999999993</v>
      </c>
      <c r="H343" s="148"/>
      <c r="I343" s="341">
        <f t="shared" si="43"/>
        <v>-1.2651840000000081E-2</v>
      </c>
      <c r="J343" s="342">
        <f t="shared" si="44"/>
        <v>-1.3677664864864991E-2</v>
      </c>
      <c r="K343" s="112"/>
      <c r="L343" s="433">
        <f t="shared" si="45"/>
        <v>-1.2651840000000081E-2</v>
      </c>
      <c r="M343" s="388"/>
    </row>
    <row r="344" spans="1:13" ht="46.8">
      <c r="A344" s="10" t="s">
        <v>722</v>
      </c>
      <c r="B344" s="15" t="s">
        <v>723</v>
      </c>
      <c r="C344" s="67"/>
      <c r="D344" s="130">
        <v>3.2514000000000001E-2</v>
      </c>
      <c r="E344" s="132">
        <v>3.2514000000000001E-2</v>
      </c>
      <c r="F344" s="341">
        <f t="shared" si="42"/>
        <v>3.2514000000000001E-2</v>
      </c>
      <c r="G344" s="149"/>
      <c r="H344" s="148"/>
      <c r="I344" s="341">
        <f t="shared" si="43"/>
        <v>0</v>
      </c>
      <c r="J344" s="342">
        <f t="shared" si="44"/>
        <v>0</v>
      </c>
      <c r="K344" s="25"/>
      <c r="L344" s="433">
        <f t="shared" si="45"/>
        <v>0</v>
      </c>
      <c r="M344" s="388"/>
    </row>
    <row r="345" spans="1:13" ht="46.8">
      <c r="A345" s="10" t="s">
        <v>724</v>
      </c>
      <c r="B345" s="15" t="s">
        <v>725</v>
      </c>
      <c r="C345" s="67"/>
      <c r="D345" s="130">
        <v>4.4729999999999999E-2</v>
      </c>
      <c r="E345" s="132">
        <v>4.4729999999999999E-2</v>
      </c>
      <c r="F345" s="341">
        <f t="shared" si="42"/>
        <v>4.4729999999999999E-2</v>
      </c>
      <c r="G345" s="149"/>
      <c r="H345" s="148"/>
      <c r="I345" s="341">
        <f t="shared" si="43"/>
        <v>0</v>
      </c>
      <c r="J345" s="342">
        <f t="shared" si="44"/>
        <v>0</v>
      </c>
      <c r="K345" s="25"/>
      <c r="L345" s="433">
        <f t="shared" si="45"/>
        <v>0</v>
      </c>
      <c r="M345" s="388"/>
    </row>
    <row r="346" spans="1:13" ht="42.6" customHeight="1">
      <c r="A346" s="294" t="s">
        <v>774</v>
      </c>
      <c r="B346" s="312" t="s">
        <v>734</v>
      </c>
      <c r="C346" s="317">
        <f>SUM(C347:C365)</f>
        <v>10.994647740000001</v>
      </c>
      <c r="D346" s="318">
        <f>SUM(D348:D365)</f>
        <v>12.17485274</v>
      </c>
      <c r="E346" s="318">
        <f t="shared" ref="E346:F346" si="46">SUM(E348:E365)</f>
        <v>12.264502200000001</v>
      </c>
      <c r="F346" s="318">
        <f t="shared" si="46"/>
        <v>12.264502200000001</v>
      </c>
      <c r="G346" s="318">
        <f>SUM(G348:G365)</f>
        <v>12.1485888996</v>
      </c>
      <c r="H346" s="318">
        <f t="shared" ref="H346:K346" si="47">SUM(H348:H365)</f>
        <v>0</v>
      </c>
      <c r="I346" s="318">
        <f t="shared" si="47"/>
        <v>8.9649459999999848E-2</v>
      </c>
      <c r="J346" s="339">
        <f t="shared" si="44"/>
        <v>7.3634944023150961E-3</v>
      </c>
      <c r="K346" s="318">
        <f t="shared" si="47"/>
        <v>0</v>
      </c>
      <c r="L346" s="433">
        <f t="shared" si="45"/>
        <v>8.9649459999999848E-2</v>
      </c>
      <c r="M346" s="389"/>
    </row>
    <row r="347" spans="1:13" ht="26.4" customHeight="1">
      <c r="A347" s="8" t="s">
        <v>245</v>
      </c>
      <c r="B347" s="69" t="s">
        <v>735</v>
      </c>
      <c r="C347" s="27"/>
      <c r="D347" s="114"/>
      <c r="E347" s="287"/>
      <c r="F347" s="341">
        <f t="shared" si="42"/>
        <v>0</v>
      </c>
      <c r="G347" s="47"/>
      <c r="H347" s="25"/>
      <c r="I347" s="341">
        <f t="shared" si="43"/>
        <v>0</v>
      </c>
      <c r="J347" s="342"/>
      <c r="K347" s="47"/>
      <c r="L347" s="433">
        <f t="shared" si="45"/>
        <v>0</v>
      </c>
      <c r="M347" s="390"/>
    </row>
    <row r="348" spans="1:13" ht="72.599999999999994" customHeight="1">
      <c r="A348" s="7" t="s">
        <v>736</v>
      </c>
      <c r="B348" s="37" t="s">
        <v>737</v>
      </c>
      <c r="C348" s="25">
        <v>1.2608568</v>
      </c>
      <c r="D348" s="25">
        <v>1.2608568</v>
      </c>
      <c r="E348" s="25">
        <v>1.35668984</v>
      </c>
      <c r="F348" s="341">
        <f t="shared" si="42"/>
        <v>1.35668984</v>
      </c>
      <c r="G348" s="25">
        <v>1.38687984</v>
      </c>
      <c r="H348" s="25"/>
      <c r="I348" s="341">
        <f t="shared" si="43"/>
        <v>9.5833040000000036E-2</v>
      </c>
      <c r="J348" s="342">
        <f t="shared" si="44"/>
        <v>7.6006283980861289E-2</v>
      </c>
      <c r="K348" s="14"/>
      <c r="L348" s="433">
        <f t="shared" si="45"/>
        <v>9.5833040000000036E-2</v>
      </c>
      <c r="M348" s="391"/>
    </row>
    <row r="349" spans="1:13" ht="18">
      <c r="A349" s="7" t="s">
        <v>738</v>
      </c>
      <c r="B349" s="37" t="s">
        <v>739</v>
      </c>
      <c r="C349" s="25">
        <v>0.17257497999999999</v>
      </c>
      <c r="D349" s="25">
        <v>0.19357497999999998</v>
      </c>
      <c r="E349" s="25">
        <v>0.19486417</v>
      </c>
      <c r="F349" s="341">
        <f t="shared" si="42"/>
        <v>0.19486417</v>
      </c>
      <c r="G349" s="25">
        <v>0.45734917000000003</v>
      </c>
      <c r="H349" s="25"/>
      <c r="I349" s="341">
        <f t="shared" si="43"/>
        <v>1.2891900000000234E-3</v>
      </c>
      <c r="J349" s="342">
        <f t="shared" si="44"/>
        <v>6.6598999519464908E-3</v>
      </c>
      <c r="K349" s="14"/>
      <c r="L349" s="433">
        <f t="shared" si="45"/>
        <v>1.2891900000000234E-3</v>
      </c>
      <c r="M349" s="391"/>
    </row>
    <row r="350" spans="1:13" ht="18">
      <c r="A350" s="7" t="s">
        <v>740</v>
      </c>
      <c r="B350" s="37" t="s">
        <v>741</v>
      </c>
      <c r="C350" s="25">
        <v>0.24225951999999998</v>
      </c>
      <c r="D350" s="25">
        <v>0.24225951999999998</v>
      </c>
      <c r="E350" s="25">
        <v>0.24718245</v>
      </c>
      <c r="F350" s="341">
        <f t="shared" si="42"/>
        <v>0.24718245</v>
      </c>
      <c r="G350" s="25">
        <v>0.29492245</v>
      </c>
      <c r="H350" s="25"/>
      <c r="I350" s="341">
        <f t="shared" si="43"/>
        <v>4.9229300000000198E-3</v>
      </c>
      <c r="J350" s="342">
        <f t="shared" si="44"/>
        <v>2.0320893890981129E-2</v>
      </c>
      <c r="K350" s="14"/>
      <c r="L350" s="433">
        <f t="shared" si="45"/>
        <v>4.9229300000000198E-3</v>
      </c>
      <c r="M350" s="391"/>
    </row>
    <row r="351" spans="1:13" ht="18">
      <c r="A351" s="7" t="s">
        <v>742</v>
      </c>
      <c r="B351" s="37" t="s">
        <v>743</v>
      </c>
      <c r="C351" s="25"/>
      <c r="D351" s="25">
        <v>7.5795000000000001E-2</v>
      </c>
      <c r="E351" s="25">
        <v>7.5795000000000001E-2</v>
      </c>
      <c r="F351" s="341">
        <f t="shared" si="42"/>
        <v>7.5795000000000001E-2</v>
      </c>
      <c r="G351" s="25"/>
      <c r="H351" s="25"/>
      <c r="I351" s="341">
        <f t="shared" si="43"/>
        <v>0</v>
      </c>
      <c r="J351" s="342">
        <f t="shared" si="44"/>
        <v>0</v>
      </c>
      <c r="K351" s="14"/>
      <c r="L351" s="433">
        <f t="shared" si="45"/>
        <v>0</v>
      </c>
      <c r="M351" s="391"/>
    </row>
    <row r="352" spans="1:13" ht="18">
      <c r="A352" s="7" t="s">
        <v>744</v>
      </c>
      <c r="B352" s="37" t="s">
        <v>745</v>
      </c>
      <c r="C352" s="27"/>
      <c r="D352" s="25">
        <v>3.5513000000000003E-2</v>
      </c>
      <c r="E352" s="25">
        <v>3.5513000000000003E-2</v>
      </c>
      <c r="F352" s="341">
        <f t="shared" si="42"/>
        <v>3.5513000000000003E-2</v>
      </c>
      <c r="G352" s="25"/>
      <c r="H352" s="25"/>
      <c r="I352" s="341">
        <f t="shared" si="43"/>
        <v>0</v>
      </c>
      <c r="J352" s="342">
        <f t="shared" si="44"/>
        <v>0</v>
      </c>
      <c r="K352" s="14"/>
      <c r="L352" s="433">
        <f t="shared" si="45"/>
        <v>0</v>
      </c>
      <c r="M352" s="391"/>
    </row>
    <row r="353" spans="1:13" ht="18">
      <c r="A353" s="7" t="s">
        <v>746</v>
      </c>
      <c r="B353" s="37" t="s">
        <v>747</v>
      </c>
      <c r="C353" s="27"/>
      <c r="D353" s="25">
        <v>0.14891399999999999</v>
      </c>
      <c r="E353" s="25">
        <v>0.14891399999999999</v>
      </c>
      <c r="F353" s="341">
        <f t="shared" si="42"/>
        <v>0.14891399999999999</v>
      </c>
      <c r="G353" s="25"/>
      <c r="H353" s="25"/>
      <c r="I353" s="341">
        <f t="shared" si="43"/>
        <v>0</v>
      </c>
      <c r="J353" s="342">
        <f t="shared" si="44"/>
        <v>0</v>
      </c>
      <c r="K353" s="14"/>
      <c r="L353" s="433">
        <f t="shared" si="45"/>
        <v>0</v>
      </c>
      <c r="M353" s="391"/>
    </row>
    <row r="354" spans="1:13" ht="18">
      <c r="A354" s="7" t="s">
        <v>748</v>
      </c>
      <c r="B354" s="37" t="s">
        <v>749</v>
      </c>
      <c r="C354" s="25"/>
      <c r="D354" s="25">
        <v>7.5795000000000001E-2</v>
      </c>
      <c r="E354" s="25">
        <v>7.5795000000000001E-2</v>
      </c>
      <c r="F354" s="341">
        <f t="shared" si="42"/>
        <v>7.5795000000000001E-2</v>
      </c>
      <c r="G354" s="25"/>
      <c r="H354" s="25"/>
      <c r="I354" s="341">
        <f t="shared" si="43"/>
        <v>0</v>
      </c>
      <c r="J354" s="342">
        <f t="shared" si="44"/>
        <v>0</v>
      </c>
      <c r="K354" s="14"/>
      <c r="L354" s="433">
        <f t="shared" si="45"/>
        <v>0</v>
      </c>
      <c r="M354" s="391"/>
    </row>
    <row r="355" spans="1:13" ht="18">
      <c r="A355" s="7" t="s">
        <v>750</v>
      </c>
      <c r="B355" s="37" t="s">
        <v>751</v>
      </c>
      <c r="C355" s="25"/>
      <c r="D355" s="25">
        <v>3.5513000000000003E-2</v>
      </c>
      <c r="E355" s="25">
        <v>3.5513000000000003E-2</v>
      </c>
      <c r="F355" s="341">
        <f t="shared" si="42"/>
        <v>3.5513000000000003E-2</v>
      </c>
      <c r="G355" s="25"/>
      <c r="H355" s="25"/>
      <c r="I355" s="341">
        <f t="shared" si="43"/>
        <v>0</v>
      </c>
      <c r="J355" s="342">
        <f t="shared" si="44"/>
        <v>0</v>
      </c>
      <c r="K355" s="14"/>
      <c r="L355" s="433">
        <f t="shared" si="45"/>
        <v>0</v>
      </c>
      <c r="M355" s="391"/>
    </row>
    <row r="356" spans="1:13" ht="18">
      <c r="A356" s="7" t="s">
        <v>752</v>
      </c>
      <c r="B356" s="37" t="s">
        <v>753</v>
      </c>
      <c r="C356" s="25"/>
      <c r="D356" s="25">
        <v>3.5513000000000003E-2</v>
      </c>
      <c r="E356" s="25">
        <v>3.5513000000000003E-2</v>
      </c>
      <c r="F356" s="341">
        <f t="shared" si="42"/>
        <v>3.5513000000000003E-2</v>
      </c>
      <c r="G356" s="25"/>
      <c r="H356" s="25"/>
      <c r="I356" s="341">
        <f t="shared" si="43"/>
        <v>0</v>
      </c>
      <c r="J356" s="342">
        <f t="shared" si="44"/>
        <v>0</v>
      </c>
      <c r="K356" s="14"/>
      <c r="L356" s="433">
        <f t="shared" si="45"/>
        <v>0</v>
      </c>
      <c r="M356" s="391"/>
    </row>
    <row r="357" spans="1:13" ht="26.4" customHeight="1">
      <c r="A357" s="7" t="s">
        <v>754</v>
      </c>
      <c r="B357" s="37" t="s">
        <v>755</v>
      </c>
      <c r="C357" s="25"/>
      <c r="D357" s="25">
        <v>4.9291000000000001E-2</v>
      </c>
      <c r="E357" s="25">
        <v>4.9291000000000001E-2</v>
      </c>
      <c r="F357" s="341">
        <f t="shared" si="42"/>
        <v>4.9291000000000001E-2</v>
      </c>
      <c r="G357" s="25"/>
      <c r="H357" s="25"/>
      <c r="I357" s="341">
        <f t="shared" si="43"/>
        <v>0</v>
      </c>
      <c r="J357" s="342">
        <f t="shared" si="44"/>
        <v>0</v>
      </c>
      <c r="K357" s="14"/>
      <c r="L357" s="433">
        <f t="shared" si="45"/>
        <v>0</v>
      </c>
      <c r="M357" s="391"/>
    </row>
    <row r="358" spans="1:13" ht="30" customHeight="1">
      <c r="A358" s="7" t="s">
        <v>756</v>
      </c>
      <c r="B358" s="37" t="s">
        <v>757</v>
      </c>
      <c r="C358" s="25"/>
      <c r="D358" s="25">
        <v>0.112871</v>
      </c>
      <c r="E358" s="25">
        <v>0.112871</v>
      </c>
      <c r="F358" s="341">
        <f t="shared" si="42"/>
        <v>0.112871</v>
      </c>
      <c r="G358" s="25">
        <v>0.11287669959999999</v>
      </c>
      <c r="H358" s="25"/>
      <c r="I358" s="341">
        <f t="shared" si="43"/>
        <v>0</v>
      </c>
      <c r="J358" s="342">
        <f t="shared" si="44"/>
        <v>0</v>
      </c>
      <c r="K358" s="14"/>
      <c r="L358" s="433">
        <f t="shared" si="45"/>
        <v>0</v>
      </c>
      <c r="M358" s="391"/>
    </row>
    <row r="359" spans="1:13" ht="46.8">
      <c r="A359" s="7" t="s">
        <v>758</v>
      </c>
      <c r="B359" s="26" t="s">
        <v>189</v>
      </c>
      <c r="C359" s="25"/>
      <c r="D359" s="25">
        <v>0.49</v>
      </c>
      <c r="E359" s="25">
        <v>0.48076307000000001</v>
      </c>
      <c r="F359" s="341">
        <f t="shared" si="42"/>
        <v>0.48076307000000001</v>
      </c>
      <c r="G359" s="25">
        <v>0.48076307000000001</v>
      </c>
      <c r="H359" s="25"/>
      <c r="I359" s="341">
        <f t="shared" si="43"/>
        <v>-9.2369299999999765E-3</v>
      </c>
      <c r="J359" s="342">
        <f t="shared" si="44"/>
        <v>-1.8850877551020329E-2</v>
      </c>
      <c r="K359" s="14"/>
      <c r="L359" s="433">
        <f t="shared" si="45"/>
        <v>-9.2369299999999765E-3</v>
      </c>
      <c r="M359" s="391"/>
    </row>
    <row r="360" spans="1:13" ht="31.2">
      <c r="A360" s="7" t="s">
        <v>763</v>
      </c>
      <c r="B360" s="37" t="s">
        <v>764</v>
      </c>
      <c r="C360" s="25"/>
      <c r="D360" s="25">
        <v>0.1</v>
      </c>
      <c r="E360" s="25">
        <v>0.10168437</v>
      </c>
      <c r="F360" s="341">
        <f t="shared" si="42"/>
        <v>0.10168437</v>
      </c>
      <c r="G360" s="25">
        <v>0.10168437</v>
      </c>
      <c r="H360" s="25"/>
      <c r="I360" s="341">
        <f t="shared" si="43"/>
        <v>1.6843699999999906E-3</v>
      </c>
      <c r="J360" s="342">
        <f t="shared" si="44"/>
        <v>1.6843699999999906E-2</v>
      </c>
      <c r="K360" s="14"/>
      <c r="L360" s="433">
        <f t="shared" si="45"/>
        <v>1.6843699999999906E-3</v>
      </c>
      <c r="M360" s="391"/>
    </row>
    <row r="361" spans="1:13" ht="30.6" customHeight="1">
      <c r="A361" s="8" t="s">
        <v>146</v>
      </c>
      <c r="B361" s="69" t="s">
        <v>765</v>
      </c>
      <c r="C361" s="27"/>
      <c r="D361" s="25"/>
      <c r="E361" s="25"/>
      <c r="F361" s="341">
        <f t="shared" si="42"/>
        <v>0</v>
      </c>
      <c r="G361" s="25"/>
      <c r="H361" s="25"/>
      <c r="I361" s="341">
        <f t="shared" si="43"/>
        <v>0</v>
      </c>
      <c r="J361" s="342"/>
      <c r="K361" s="14"/>
      <c r="L361" s="433">
        <f t="shared" si="45"/>
        <v>0</v>
      </c>
      <c r="M361" s="391"/>
    </row>
    <row r="362" spans="1:13" ht="73.2" customHeight="1">
      <c r="A362" s="7" t="s">
        <v>766</v>
      </c>
      <c r="B362" s="37" t="s">
        <v>767</v>
      </c>
      <c r="C362" s="25">
        <v>0.32751796</v>
      </c>
      <c r="D362" s="25">
        <v>0.32751796</v>
      </c>
      <c r="E362" s="25">
        <v>0.31541987999999999</v>
      </c>
      <c r="F362" s="341">
        <f t="shared" si="42"/>
        <v>0.31541987999999999</v>
      </c>
      <c r="G362" s="25">
        <v>0.31541987999999999</v>
      </c>
      <c r="H362" s="25"/>
      <c r="I362" s="341">
        <f t="shared" si="43"/>
        <v>-1.2098080000000011E-2</v>
      </c>
      <c r="J362" s="342">
        <f t="shared" si="44"/>
        <v>-3.6938676584331476E-2</v>
      </c>
      <c r="K362" s="14"/>
      <c r="L362" s="433">
        <f t="shared" si="45"/>
        <v>-1.2098080000000011E-2</v>
      </c>
      <c r="M362" s="391"/>
    </row>
    <row r="363" spans="1:13" ht="66.599999999999994" customHeight="1">
      <c r="A363" s="7" t="s">
        <v>768</v>
      </c>
      <c r="B363" s="37" t="s">
        <v>769</v>
      </c>
      <c r="C363" s="25">
        <v>0.32761942999999999</v>
      </c>
      <c r="D363" s="25">
        <v>0.32761942999999999</v>
      </c>
      <c r="E363" s="25">
        <v>0.31086015</v>
      </c>
      <c r="F363" s="341">
        <f t="shared" si="42"/>
        <v>0.31086015</v>
      </c>
      <c r="G363" s="25">
        <v>0.31086015</v>
      </c>
      <c r="H363" s="25"/>
      <c r="I363" s="341">
        <f t="shared" si="43"/>
        <v>-1.6759279999999988E-2</v>
      </c>
      <c r="J363" s="342">
        <f t="shared" si="44"/>
        <v>-5.1154719364477241E-2</v>
      </c>
      <c r="K363" s="14"/>
      <c r="L363" s="433">
        <f t="shared" si="45"/>
        <v>-1.6759279999999988E-2</v>
      </c>
      <c r="M363" s="391"/>
    </row>
    <row r="364" spans="1:13" ht="64.2" customHeight="1">
      <c r="A364" s="7" t="s">
        <v>770</v>
      </c>
      <c r="B364" s="37" t="s">
        <v>771</v>
      </c>
      <c r="C364" s="25">
        <v>7.7000721500000004</v>
      </c>
      <c r="D364" s="25">
        <v>7.7000721500000004</v>
      </c>
      <c r="E364" s="25">
        <v>7.7240863700000002</v>
      </c>
      <c r="F364" s="341">
        <f t="shared" si="42"/>
        <v>7.7240863700000002</v>
      </c>
      <c r="G364" s="25">
        <v>7.7240863700000002</v>
      </c>
      <c r="H364" s="25"/>
      <c r="I364" s="341">
        <f t="shared" si="43"/>
        <v>2.4014219999999753E-2</v>
      </c>
      <c r="J364" s="342">
        <f t="shared" si="44"/>
        <v>3.1187006474997503E-3</v>
      </c>
      <c r="K364" s="14"/>
      <c r="L364" s="433">
        <f t="shared" si="45"/>
        <v>2.4014219999999753E-2</v>
      </c>
      <c r="M364" s="391"/>
    </row>
    <row r="365" spans="1:13" ht="46.2" customHeight="1">
      <c r="A365" s="7" t="s">
        <v>772</v>
      </c>
      <c r="B365" s="37" t="s">
        <v>773</v>
      </c>
      <c r="C365" s="25">
        <v>0.96374689999999996</v>
      </c>
      <c r="D365" s="25">
        <v>0.96374689999999996</v>
      </c>
      <c r="E365" s="25">
        <v>0.96374689999999996</v>
      </c>
      <c r="F365" s="341">
        <f t="shared" si="42"/>
        <v>0.96374689999999996</v>
      </c>
      <c r="G365" s="25">
        <v>0.96374689999999996</v>
      </c>
      <c r="H365" s="25"/>
      <c r="I365" s="341">
        <f t="shared" si="43"/>
        <v>0</v>
      </c>
      <c r="J365" s="342">
        <f t="shared" si="44"/>
        <v>0</v>
      </c>
      <c r="K365" s="14"/>
      <c r="L365" s="433">
        <f t="shared" si="45"/>
        <v>0</v>
      </c>
      <c r="M365" s="391"/>
    </row>
    <row r="366" spans="1:13" ht="52.8" customHeight="1">
      <c r="A366" s="314" t="s">
        <v>775</v>
      </c>
      <c r="B366" s="312" t="s">
        <v>776</v>
      </c>
      <c r="C366" s="319"/>
      <c r="D366" s="313">
        <f>SUM(D368:D384)</f>
        <v>13.576254799999999</v>
      </c>
      <c r="E366" s="313">
        <f>SUM(E368:E384)</f>
        <v>13.540553239999999</v>
      </c>
      <c r="F366" s="313">
        <f t="shared" ref="F366:I366" si="48">SUM(F368:F384)</f>
        <v>13.540553239999999</v>
      </c>
      <c r="G366" s="313">
        <f t="shared" si="48"/>
        <v>7.0817911200000001</v>
      </c>
      <c r="H366" s="313"/>
      <c r="I366" s="313">
        <f t="shared" si="48"/>
        <v>-3.5701559999999327E-2</v>
      </c>
      <c r="J366" s="339">
        <f t="shared" si="44"/>
        <v>-2.6297060953806017E-3</v>
      </c>
      <c r="K366" s="313">
        <f>SUM(K368:K384)</f>
        <v>0</v>
      </c>
      <c r="L366" s="433">
        <f t="shared" si="45"/>
        <v>-3.5701559999999327E-2</v>
      </c>
      <c r="M366" s="392"/>
    </row>
    <row r="367" spans="1:13" ht="31.2">
      <c r="A367" s="8" t="s">
        <v>245</v>
      </c>
      <c r="B367" s="17" t="s">
        <v>18</v>
      </c>
      <c r="C367" s="30"/>
      <c r="D367" s="130"/>
      <c r="E367" s="287"/>
      <c r="F367" s="341">
        <f t="shared" si="42"/>
        <v>0</v>
      </c>
      <c r="G367" s="25"/>
      <c r="H367" s="25"/>
      <c r="I367" s="341">
        <f t="shared" si="43"/>
        <v>0</v>
      </c>
      <c r="J367" s="342"/>
      <c r="K367" s="25"/>
      <c r="L367" s="433">
        <f t="shared" si="45"/>
        <v>0</v>
      </c>
      <c r="M367" s="393"/>
    </row>
    <row r="368" spans="1:13" ht="46.8">
      <c r="A368" s="9" t="s">
        <v>777</v>
      </c>
      <c r="B368" s="51" t="s">
        <v>778</v>
      </c>
      <c r="C368" s="30">
        <f>D368</f>
        <v>1.21128039</v>
      </c>
      <c r="D368" s="130">
        <v>1.21128039</v>
      </c>
      <c r="E368" s="287">
        <v>1.1311706800000001</v>
      </c>
      <c r="F368" s="341">
        <f t="shared" si="42"/>
        <v>1.1311706800000001</v>
      </c>
      <c r="G368" s="25">
        <v>1.1311706800000001</v>
      </c>
      <c r="H368" s="25"/>
      <c r="I368" s="341">
        <f t="shared" si="43"/>
        <v>-8.010970999999989E-2</v>
      </c>
      <c r="J368" s="342">
        <f t="shared" si="44"/>
        <v>-6.6136388123975043E-2</v>
      </c>
      <c r="K368" s="25"/>
      <c r="L368" s="433">
        <f t="shared" si="45"/>
        <v>-8.010970999999989E-2</v>
      </c>
      <c r="M368" s="379"/>
    </row>
    <row r="369" spans="1:13" ht="46.8">
      <c r="A369" s="9" t="s">
        <v>779</v>
      </c>
      <c r="B369" s="51" t="s">
        <v>780</v>
      </c>
      <c r="C369" s="30">
        <f t="shared" ref="C369:C370" si="49">D369</f>
        <v>0.39401902999999999</v>
      </c>
      <c r="D369" s="130">
        <v>0.39401902999999999</v>
      </c>
      <c r="E369" s="287">
        <v>0.40987076</v>
      </c>
      <c r="F369" s="341">
        <f t="shared" si="42"/>
        <v>0.40987076</v>
      </c>
      <c r="G369" s="25">
        <v>0.40987076</v>
      </c>
      <c r="H369" s="25"/>
      <c r="I369" s="341">
        <f t="shared" si="43"/>
        <v>1.5851730000000008E-2</v>
      </c>
      <c r="J369" s="342">
        <f t="shared" si="44"/>
        <v>4.0230874128084571E-2</v>
      </c>
      <c r="K369" s="25"/>
      <c r="L369" s="433">
        <f t="shared" si="45"/>
        <v>1.5851730000000008E-2</v>
      </c>
      <c r="M369" s="379"/>
    </row>
    <row r="370" spans="1:13" ht="31.2">
      <c r="A370" s="9" t="s">
        <v>781</v>
      </c>
      <c r="B370" s="51" t="s">
        <v>782</v>
      </c>
      <c r="C370" s="30">
        <f t="shared" si="49"/>
        <v>1.6856596099999999</v>
      </c>
      <c r="D370" s="130">
        <v>1.6856596099999999</v>
      </c>
      <c r="E370" s="287">
        <v>1.70769434</v>
      </c>
      <c r="F370" s="341">
        <f t="shared" si="42"/>
        <v>1.70769434</v>
      </c>
      <c r="G370" s="25">
        <v>1.70769434</v>
      </c>
      <c r="H370" s="25"/>
      <c r="I370" s="341">
        <f t="shared" si="43"/>
        <v>2.2034730000000113E-2</v>
      </c>
      <c r="J370" s="342">
        <f t="shared" si="44"/>
        <v>1.3071873982909432E-2</v>
      </c>
      <c r="K370" s="14"/>
      <c r="L370" s="433">
        <f t="shared" si="45"/>
        <v>2.2034730000000113E-2</v>
      </c>
      <c r="M370" s="379"/>
    </row>
    <row r="371" spans="1:13" ht="31.2">
      <c r="A371" s="9" t="s">
        <v>783</v>
      </c>
      <c r="B371" s="51" t="s">
        <v>784</v>
      </c>
      <c r="C371" s="25">
        <v>8.1454557799999989</v>
      </c>
      <c r="D371" s="130">
        <v>6.2168127799999988</v>
      </c>
      <c r="E371" s="287">
        <v>6.2167621199999994</v>
      </c>
      <c r="F371" s="341">
        <f t="shared" si="42"/>
        <v>6.2167621199999994</v>
      </c>
      <c r="G371" s="25"/>
      <c r="H371" s="25">
        <f>C371-E371</f>
        <v>1.9286936599999995</v>
      </c>
      <c r="I371" s="115">
        <f>E371-D371</f>
        <v>-5.0659999999425054E-5</v>
      </c>
      <c r="J371" s="342">
        <f t="shared" si="44"/>
        <v>-8.1488701352272486E-6</v>
      </c>
      <c r="K371" s="14"/>
      <c r="L371" s="433">
        <f t="shared" si="45"/>
        <v>-5.0659999999425054E-5</v>
      </c>
      <c r="M371" s="379"/>
    </row>
    <row r="372" spans="1:13" ht="18">
      <c r="A372" s="9" t="s">
        <v>785</v>
      </c>
      <c r="B372" s="51" t="s">
        <v>786</v>
      </c>
      <c r="C372" s="31"/>
      <c r="D372" s="130">
        <v>4.4999999999999998E-2</v>
      </c>
      <c r="E372" s="287">
        <v>4.4999999999999998E-2</v>
      </c>
      <c r="F372" s="341">
        <f t="shared" si="42"/>
        <v>4.4999999999999998E-2</v>
      </c>
      <c r="G372" s="25"/>
      <c r="H372" s="25"/>
      <c r="I372" s="341">
        <f t="shared" si="43"/>
        <v>0</v>
      </c>
      <c r="J372" s="342">
        <f t="shared" si="44"/>
        <v>0</v>
      </c>
      <c r="K372" s="25">
        <f>I372</f>
        <v>0</v>
      </c>
      <c r="L372" s="433">
        <f t="shared" si="45"/>
        <v>0</v>
      </c>
      <c r="M372" s="394"/>
    </row>
    <row r="373" spans="1:13" ht="18">
      <c r="A373" s="9" t="s">
        <v>787</v>
      </c>
      <c r="B373" s="51" t="s">
        <v>501</v>
      </c>
      <c r="C373" s="31"/>
      <c r="D373" s="130">
        <v>0.157</v>
      </c>
      <c r="E373" s="287">
        <v>0.157</v>
      </c>
      <c r="F373" s="341">
        <f t="shared" si="42"/>
        <v>0.157</v>
      </c>
      <c r="G373" s="25"/>
      <c r="H373" s="25"/>
      <c r="I373" s="341">
        <f t="shared" si="43"/>
        <v>0</v>
      </c>
      <c r="J373" s="342">
        <f t="shared" si="44"/>
        <v>0</v>
      </c>
      <c r="K373" s="25">
        <f>I373</f>
        <v>0</v>
      </c>
      <c r="L373" s="433">
        <f t="shared" si="45"/>
        <v>0</v>
      </c>
      <c r="M373" s="394"/>
    </row>
    <row r="374" spans="1:13" ht="31.2">
      <c r="A374" s="9" t="s">
        <v>788</v>
      </c>
      <c r="B374" s="52" t="s">
        <v>789</v>
      </c>
      <c r="C374" s="31"/>
      <c r="D374" s="130">
        <v>0.17887612</v>
      </c>
      <c r="E374" s="287">
        <v>0.17320405999999999</v>
      </c>
      <c r="F374" s="341">
        <f t="shared" si="42"/>
        <v>0.17320405999999999</v>
      </c>
      <c r="G374" s="25">
        <v>0.17320405999999999</v>
      </c>
      <c r="H374" s="25"/>
      <c r="I374" s="341">
        <f t="shared" si="43"/>
        <v>-5.6720600000000065E-3</v>
      </c>
      <c r="J374" s="342">
        <f t="shared" si="44"/>
        <v>-3.1709431085602757E-2</v>
      </c>
      <c r="K374" s="31"/>
      <c r="L374" s="433">
        <f t="shared" si="45"/>
        <v>-5.6720600000000065E-3</v>
      </c>
      <c r="M374" s="379"/>
    </row>
    <row r="375" spans="1:13" ht="31.2">
      <c r="A375" s="9" t="s">
        <v>790</v>
      </c>
      <c r="B375" s="67" t="s">
        <v>791</v>
      </c>
      <c r="C375" s="31"/>
      <c r="D375" s="130">
        <v>0.71246342000000007</v>
      </c>
      <c r="E375" s="287">
        <v>0.72470782999999994</v>
      </c>
      <c r="F375" s="341">
        <f t="shared" si="42"/>
        <v>0.72470782999999994</v>
      </c>
      <c r="G375" s="25">
        <v>0.72470782999999994</v>
      </c>
      <c r="H375" s="25"/>
      <c r="I375" s="341">
        <f t="shared" si="43"/>
        <v>1.2244409999999872E-2</v>
      </c>
      <c r="J375" s="342">
        <f t="shared" si="44"/>
        <v>1.7186019178359935E-2</v>
      </c>
      <c r="K375" s="31"/>
      <c r="L375" s="433">
        <f t="shared" si="45"/>
        <v>1.2244409999999872E-2</v>
      </c>
      <c r="M375" s="379"/>
    </row>
    <row r="376" spans="1:13" ht="18">
      <c r="A376" s="9" t="s">
        <v>792</v>
      </c>
      <c r="B376" s="51" t="s">
        <v>289</v>
      </c>
      <c r="C376" s="31"/>
      <c r="D376" s="130">
        <v>0.21</v>
      </c>
      <c r="E376" s="287">
        <v>0.21</v>
      </c>
      <c r="F376" s="341">
        <f t="shared" si="42"/>
        <v>0.21</v>
      </c>
      <c r="G376" s="25">
        <v>0.21</v>
      </c>
      <c r="H376" s="25"/>
      <c r="I376" s="341">
        <f t="shared" si="43"/>
        <v>0</v>
      </c>
      <c r="J376" s="342">
        <f t="shared" si="44"/>
        <v>0</v>
      </c>
      <c r="K376" s="31"/>
      <c r="L376" s="433">
        <f t="shared" si="45"/>
        <v>0</v>
      </c>
      <c r="M376" s="395"/>
    </row>
    <row r="377" spans="1:13" ht="18">
      <c r="A377" s="9" t="s">
        <v>793</v>
      </c>
      <c r="B377" s="51" t="s">
        <v>794</v>
      </c>
      <c r="C377" s="31"/>
      <c r="D377" s="130">
        <v>5.7584000000000003E-2</v>
      </c>
      <c r="E377" s="287">
        <v>5.7584000000000003E-2</v>
      </c>
      <c r="F377" s="341">
        <f t="shared" si="42"/>
        <v>5.7584000000000003E-2</v>
      </c>
      <c r="G377" s="25">
        <v>5.7584000000000003E-2</v>
      </c>
      <c r="H377" s="25"/>
      <c r="I377" s="341">
        <f t="shared" si="43"/>
        <v>0</v>
      </c>
      <c r="J377" s="342">
        <f t="shared" si="44"/>
        <v>0</v>
      </c>
      <c r="K377" s="31"/>
      <c r="L377" s="433">
        <f t="shared" si="45"/>
        <v>0</v>
      </c>
      <c r="M377" s="395"/>
    </row>
    <row r="378" spans="1:13" ht="18">
      <c r="A378" s="9" t="s">
        <v>795</v>
      </c>
      <c r="B378" s="40" t="s">
        <v>796</v>
      </c>
      <c r="C378" s="31"/>
      <c r="D378" s="130">
        <v>0.10677477</v>
      </c>
      <c r="E378" s="287">
        <v>0.10677477</v>
      </c>
      <c r="F378" s="341">
        <f t="shared" si="42"/>
        <v>0.10677477</v>
      </c>
      <c r="G378" s="25">
        <v>0.10677477</v>
      </c>
      <c r="H378" s="31"/>
      <c r="I378" s="341">
        <f t="shared" si="43"/>
        <v>0</v>
      </c>
      <c r="J378" s="342">
        <f t="shared" si="44"/>
        <v>0</v>
      </c>
      <c r="K378" s="31"/>
      <c r="L378" s="433">
        <f t="shared" si="45"/>
        <v>0</v>
      </c>
      <c r="M378" s="396"/>
    </row>
    <row r="379" spans="1:13" ht="18">
      <c r="A379" s="9" t="s">
        <v>797</v>
      </c>
      <c r="B379" s="51" t="s">
        <v>116</v>
      </c>
      <c r="C379" s="31"/>
      <c r="D379" s="130">
        <v>0.11882057</v>
      </c>
      <c r="E379" s="287">
        <v>0.11882057</v>
      </c>
      <c r="F379" s="341">
        <f t="shared" si="42"/>
        <v>0.11882057</v>
      </c>
      <c r="G379" s="25">
        <v>0.11882057</v>
      </c>
      <c r="H379" s="25"/>
      <c r="I379" s="341">
        <f t="shared" si="43"/>
        <v>0</v>
      </c>
      <c r="J379" s="342">
        <f t="shared" si="44"/>
        <v>0</v>
      </c>
      <c r="K379" s="31"/>
      <c r="L379" s="433">
        <f t="shared" si="45"/>
        <v>0</v>
      </c>
      <c r="M379" s="394"/>
    </row>
    <row r="380" spans="1:13" ht="18">
      <c r="A380" s="8" t="s">
        <v>25</v>
      </c>
      <c r="B380" s="150" t="s">
        <v>87</v>
      </c>
      <c r="C380" s="31"/>
      <c r="D380" s="130">
        <v>0</v>
      </c>
      <c r="E380" s="287"/>
      <c r="F380" s="341">
        <f t="shared" si="42"/>
        <v>0</v>
      </c>
      <c r="G380" s="25">
        <v>0</v>
      </c>
      <c r="H380" s="31"/>
      <c r="I380" s="341">
        <f t="shared" si="43"/>
        <v>0</v>
      </c>
      <c r="J380" s="342"/>
      <c r="K380" s="31"/>
      <c r="L380" s="433">
        <f t="shared" si="45"/>
        <v>0</v>
      </c>
      <c r="M380" s="284"/>
    </row>
    <row r="381" spans="1:13" ht="31.2">
      <c r="A381" s="55" t="s">
        <v>798</v>
      </c>
      <c r="B381" s="19" t="s">
        <v>799</v>
      </c>
      <c r="C381" s="130">
        <v>0.85011805000000007</v>
      </c>
      <c r="D381" s="130">
        <v>0.85011805000000007</v>
      </c>
      <c r="E381" s="287">
        <v>0.85011804999999996</v>
      </c>
      <c r="F381" s="341">
        <f t="shared" si="42"/>
        <v>0.85011804999999996</v>
      </c>
      <c r="G381" s="25">
        <v>0.85011804999999996</v>
      </c>
      <c r="H381" s="25"/>
      <c r="I381" s="341">
        <f t="shared" si="43"/>
        <v>0</v>
      </c>
      <c r="J381" s="342">
        <f t="shared" si="44"/>
        <v>0</v>
      </c>
      <c r="K381" s="31"/>
      <c r="L381" s="433">
        <f t="shared" si="45"/>
        <v>0</v>
      </c>
      <c r="M381" s="397"/>
    </row>
    <row r="382" spans="1:13" ht="31.2">
      <c r="A382" s="55" t="s">
        <v>800</v>
      </c>
      <c r="B382" s="19" t="s">
        <v>801</v>
      </c>
      <c r="C382" s="130">
        <v>0.81017132000000003</v>
      </c>
      <c r="D382" s="130">
        <v>0.81017132000000003</v>
      </c>
      <c r="E382" s="287">
        <v>0.81017132000000003</v>
      </c>
      <c r="F382" s="341">
        <f t="shared" si="42"/>
        <v>0.81017132000000003</v>
      </c>
      <c r="G382" s="25">
        <v>0.81017132000000003</v>
      </c>
      <c r="H382" s="25"/>
      <c r="I382" s="341">
        <f t="shared" si="43"/>
        <v>0</v>
      </c>
      <c r="J382" s="342">
        <f t="shared" si="44"/>
        <v>0</v>
      </c>
      <c r="K382" s="31"/>
      <c r="L382" s="433">
        <f t="shared" si="45"/>
        <v>0</v>
      </c>
      <c r="M382" s="398"/>
    </row>
    <row r="383" spans="1:13" ht="31.2">
      <c r="A383" s="55" t="s">
        <v>802</v>
      </c>
      <c r="B383" s="19" t="s">
        <v>803</v>
      </c>
      <c r="C383" s="130">
        <v>0.78167474000000003</v>
      </c>
      <c r="D383" s="130">
        <v>0.78167474000000003</v>
      </c>
      <c r="E383" s="287">
        <v>0.78167474000000003</v>
      </c>
      <c r="F383" s="341">
        <f t="shared" si="42"/>
        <v>0.78167474000000003</v>
      </c>
      <c r="G383" s="25">
        <v>0.78167474000000003</v>
      </c>
      <c r="H383" s="25"/>
      <c r="I383" s="341">
        <f t="shared" si="43"/>
        <v>0</v>
      </c>
      <c r="J383" s="342">
        <f t="shared" si="44"/>
        <v>0</v>
      </c>
      <c r="K383" s="25"/>
      <c r="L383" s="433">
        <f t="shared" si="45"/>
        <v>0</v>
      </c>
      <c r="M383" s="398"/>
    </row>
    <row r="384" spans="1:13" ht="31.2">
      <c r="A384" s="55" t="s">
        <v>804</v>
      </c>
      <c r="B384" s="66" t="s">
        <v>805</v>
      </c>
      <c r="C384" s="31"/>
      <c r="D384" s="130">
        <v>0.04</v>
      </c>
      <c r="E384" s="287">
        <v>0.04</v>
      </c>
      <c r="F384" s="341">
        <f t="shared" si="42"/>
        <v>0.04</v>
      </c>
      <c r="G384" s="25"/>
      <c r="H384" s="25"/>
      <c r="I384" s="341">
        <f t="shared" si="43"/>
        <v>0</v>
      </c>
      <c r="J384" s="342">
        <f t="shared" si="44"/>
        <v>0</v>
      </c>
      <c r="K384" s="25">
        <f>I384</f>
        <v>0</v>
      </c>
      <c r="L384" s="433">
        <f t="shared" si="45"/>
        <v>0</v>
      </c>
      <c r="M384" s="394"/>
    </row>
    <row r="385" spans="1:13" ht="49.2" customHeight="1">
      <c r="A385" s="320" t="s">
        <v>808</v>
      </c>
      <c r="B385" s="321" t="s">
        <v>809</v>
      </c>
      <c r="C385" s="322"/>
      <c r="D385" s="323">
        <f>SUM(D387:D439)</f>
        <v>65.437622629999979</v>
      </c>
      <c r="E385" s="323">
        <f t="shared" ref="E385:F385" si="50">SUM(E387:E439)</f>
        <v>65.923622749999979</v>
      </c>
      <c r="F385" s="323">
        <f t="shared" si="50"/>
        <v>65.923622749999979</v>
      </c>
      <c r="G385" s="323">
        <f>SUM(G387:G439)</f>
        <v>67.84075575</v>
      </c>
      <c r="H385" s="323">
        <f t="shared" ref="H385:K385" si="51">SUM(H387:H439)</f>
        <v>0</v>
      </c>
      <c r="I385" s="323">
        <f t="shared" si="51"/>
        <v>0.4860001200000037</v>
      </c>
      <c r="J385" s="339">
        <f t="shared" si="44"/>
        <v>7.4269220131659708E-3</v>
      </c>
      <c r="K385" s="323">
        <f t="shared" si="51"/>
        <v>-0.66438171000000001</v>
      </c>
      <c r="L385" s="433">
        <f t="shared" si="45"/>
        <v>1.1503818300000037</v>
      </c>
      <c r="M385" s="392"/>
    </row>
    <row r="386" spans="1:13" ht="31.2">
      <c r="A386" s="161" t="s">
        <v>19</v>
      </c>
      <c r="B386" s="67" t="s">
        <v>18</v>
      </c>
      <c r="C386" s="166"/>
      <c r="D386" s="130"/>
      <c r="E386" s="130"/>
      <c r="F386" s="341">
        <f t="shared" si="42"/>
        <v>0</v>
      </c>
      <c r="G386" s="29"/>
      <c r="H386" s="29"/>
      <c r="I386" s="341">
        <f t="shared" si="43"/>
        <v>0</v>
      </c>
      <c r="J386" s="342"/>
      <c r="K386" s="160"/>
      <c r="L386" s="433">
        <f t="shared" si="45"/>
        <v>0</v>
      </c>
      <c r="M386" s="110"/>
    </row>
    <row r="387" spans="1:13" ht="62.4">
      <c r="A387" s="161" t="s">
        <v>810</v>
      </c>
      <c r="B387" s="52" t="s">
        <v>811</v>
      </c>
      <c r="C387" s="130">
        <v>0.29013758000000001</v>
      </c>
      <c r="D387" s="130">
        <v>0.29013758000000001</v>
      </c>
      <c r="E387" s="130">
        <v>0.29013758000000001</v>
      </c>
      <c r="F387" s="341">
        <f t="shared" si="42"/>
        <v>0.29013758000000001</v>
      </c>
      <c r="G387" s="29">
        <v>0.31765757999999999</v>
      </c>
      <c r="H387" s="29"/>
      <c r="I387" s="341">
        <f t="shared" si="43"/>
        <v>0</v>
      </c>
      <c r="J387" s="342">
        <f t="shared" si="44"/>
        <v>0</v>
      </c>
      <c r="K387" s="160"/>
      <c r="L387" s="433">
        <f t="shared" si="45"/>
        <v>0</v>
      </c>
      <c r="M387" s="345"/>
    </row>
    <row r="388" spans="1:13" ht="46.8">
      <c r="A388" s="161" t="s">
        <v>812</v>
      </c>
      <c r="B388" s="52" t="s">
        <v>813</v>
      </c>
      <c r="C388" s="130">
        <v>0.29278910000000002</v>
      </c>
      <c r="D388" s="130">
        <v>0.29278910000000002</v>
      </c>
      <c r="E388" s="130">
        <v>0.29278910000000002</v>
      </c>
      <c r="F388" s="341">
        <f t="shared" si="42"/>
        <v>0.29278910000000002</v>
      </c>
      <c r="G388" s="29">
        <v>0.3547091</v>
      </c>
      <c r="H388" s="29"/>
      <c r="I388" s="341">
        <f t="shared" si="43"/>
        <v>0</v>
      </c>
      <c r="J388" s="342">
        <f t="shared" si="44"/>
        <v>0</v>
      </c>
      <c r="K388" s="160"/>
      <c r="L388" s="433">
        <f t="shared" si="45"/>
        <v>0</v>
      </c>
      <c r="M388" s="345"/>
    </row>
    <row r="389" spans="1:13" ht="46.8">
      <c r="A389" s="161" t="s">
        <v>814</v>
      </c>
      <c r="B389" s="52" t="s">
        <v>815</v>
      </c>
      <c r="C389" s="130">
        <v>0.54468824000000005</v>
      </c>
      <c r="D389" s="130">
        <v>0.54468824000000005</v>
      </c>
      <c r="E389" s="130">
        <v>0.56395819999999997</v>
      </c>
      <c r="F389" s="341">
        <f t="shared" si="42"/>
        <v>0.56395819999999997</v>
      </c>
      <c r="G389" s="29">
        <v>0.5849782</v>
      </c>
      <c r="H389" s="29"/>
      <c r="I389" s="341">
        <f t="shared" si="43"/>
        <v>1.9269959999999919E-2</v>
      </c>
      <c r="J389" s="342">
        <f t="shared" si="44"/>
        <v>3.5377962263330565E-2</v>
      </c>
      <c r="K389" s="160"/>
      <c r="L389" s="433">
        <f t="shared" si="45"/>
        <v>1.9269959999999919E-2</v>
      </c>
      <c r="M389" s="345"/>
    </row>
    <row r="390" spans="1:13" ht="62.4">
      <c r="A390" s="161" t="s">
        <v>816</v>
      </c>
      <c r="B390" s="52" t="s">
        <v>817</v>
      </c>
      <c r="C390" s="130">
        <v>0.54322002999999996</v>
      </c>
      <c r="D390" s="130">
        <v>0.54322002999999996</v>
      </c>
      <c r="E390" s="130">
        <v>0.54322002999999996</v>
      </c>
      <c r="F390" s="341">
        <f t="shared" si="42"/>
        <v>0.54322002999999996</v>
      </c>
      <c r="G390" s="29">
        <v>0.57325002999999997</v>
      </c>
      <c r="H390" s="29"/>
      <c r="I390" s="341">
        <f t="shared" si="43"/>
        <v>0</v>
      </c>
      <c r="J390" s="342">
        <f t="shared" si="44"/>
        <v>0</v>
      </c>
      <c r="K390" s="160"/>
      <c r="L390" s="433">
        <f t="shared" si="45"/>
        <v>0</v>
      </c>
      <c r="M390" s="345"/>
    </row>
    <row r="391" spans="1:13" ht="46.8">
      <c r="A391" s="161" t="s">
        <v>818</v>
      </c>
      <c r="B391" s="52" t="s">
        <v>819</v>
      </c>
      <c r="C391" s="130">
        <v>1.4343045400000001</v>
      </c>
      <c r="D391" s="130">
        <v>1.4343045400000001</v>
      </c>
      <c r="E391" s="130">
        <v>1.43442388</v>
      </c>
      <c r="F391" s="341">
        <f t="shared" si="42"/>
        <v>1.43442388</v>
      </c>
      <c r="G391" s="29">
        <v>1.5103238800000001</v>
      </c>
      <c r="H391" s="29"/>
      <c r="I391" s="341">
        <f t="shared" si="43"/>
        <v>1.1933999999991229E-4</v>
      </c>
      <c r="J391" s="342">
        <f t="shared" si="44"/>
        <v>8.3204087187649378E-5</v>
      </c>
      <c r="K391" s="160"/>
      <c r="L391" s="433">
        <f t="shared" si="45"/>
        <v>1.1933999999991229E-4</v>
      </c>
      <c r="M391" s="345"/>
    </row>
    <row r="392" spans="1:13" ht="162.6" customHeight="1">
      <c r="A392" s="161" t="s">
        <v>820</v>
      </c>
      <c r="B392" s="52" t="s">
        <v>821</v>
      </c>
      <c r="C392" s="130">
        <v>8.6998171299999996</v>
      </c>
      <c r="D392" s="130">
        <v>8.6998171299999996</v>
      </c>
      <c r="E392" s="130">
        <v>9.2941970900000008</v>
      </c>
      <c r="F392" s="341">
        <f t="shared" si="42"/>
        <v>9.2941970900000008</v>
      </c>
      <c r="G392" s="29">
        <v>9.3401970900000002</v>
      </c>
      <c r="H392" s="29"/>
      <c r="I392" s="341">
        <f t="shared" si="43"/>
        <v>0.59437996000000126</v>
      </c>
      <c r="J392" s="342">
        <f t="shared" si="44"/>
        <v>6.8320971707597433E-2</v>
      </c>
      <c r="K392" s="341"/>
      <c r="L392" s="433">
        <f t="shared" si="45"/>
        <v>0.59437996000000126</v>
      </c>
      <c r="M392" s="345"/>
    </row>
    <row r="393" spans="1:13" ht="109.2">
      <c r="A393" s="161" t="s">
        <v>822</v>
      </c>
      <c r="B393" s="52" t="s">
        <v>823</v>
      </c>
      <c r="C393" s="130">
        <v>5.1770080000000007</v>
      </c>
      <c r="D393" s="130">
        <v>5.1770080000000007</v>
      </c>
      <c r="E393" s="130">
        <v>5.1310276700000008</v>
      </c>
      <c r="F393" s="341">
        <f t="shared" si="42"/>
        <v>5.1310276700000008</v>
      </c>
      <c r="G393" s="29">
        <v>5.1310276700000008</v>
      </c>
      <c r="H393" s="29"/>
      <c r="I393" s="341">
        <f>E393-D393</f>
        <v>-4.5980329999999903E-2</v>
      </c>
      <c r="J393" s="342">
        <f t="shared" si="44"/>
        <v>-8.8816416741097637E-3</v>
      </c>
      <c r="K393" s="160"/>
      <c r="L393" s="433">
        <f t="shared" si="45"/>
        <v>-4.5980329999999903E-2</v>
      </c>
      <c r="M393" s="345"/>
    </row>
    <row r="394" spans="1:13" ht="62.4">
      <c r="A394" s="161" t="s">
        <v>824</v>
      </c>
      <c r="B394" s="66" t="s">
        <v>825</v>
      </c>
      <c r="C394" s="130">
        <v>0.65</v>
      </c>
      <c r="D394" s="130">
        <v>0.65</v>
      </c>
      <c r="E394" s="130">
        <v>0.43540881000000003</v>
      </c>
      <c r="F394" s="341">
        <f t="shared" si="42"/>
        <v>0.43540881000000003</v>
      </c>
      <c r="G394" s="29">
        <v>0.46440881000000006</v>
      </c>
      <c r="H394" s="29"/>
      <c r="I394" s="341">
        <f t="shared" si="43"/>
        <v>-0.21459118999999999</v>
      </c>
      <c r="J394" s="342">
        <f t="shared" si="44"/>
        <v>-0.33014029230769226</v>
      </c>
      <c r="K394" s="160"/>
      <c r="L394" s="433">
        <f t="shared" si="45"/>
        <v>-0.21459118999999999</v>
      </c>
      <c r="M394" s="345"/>
    </row>
    <row r="395" spans="1:13" ht="62.4">
      <c r="A395" s="161" t="s">
        <v>826</v>
      </c>
      <c r="B395" s="52" t="s">
        <v>827</v>
      </c>
      <c r="C395" s="130">
        <v>0.26595999999999997</v>
      </c>
      <c r="D395" s="130">
        <v>0.26595999999999997</v>
      </c>
      <c r="E395" s="130">
        <v>0.24700183000000001</v>
      </c>
      <c r="F395" s="341">
        <f t="shared" si="42"/>
        <v>0.24700183000000001</v>
      </c>
      <c r="G395" s="29">
        <v>0.28706183000000002</v>
      </c>
      <c r="H395" s="29"/>
      <c r="I395" s="341">
        <f t="shared" si="43"/>
        <v>-1.8958169999999969E-2</v>
      </c>
      <c r="J395" s="342">
        <f t="shared" si="44"/>
        <v>-7.1282034892464874E-2</v>
      </c>
      <c r="K395" s="160"/>
      <c r="L395" s="433">
        <f t="shared" si="45"/>
        <v>-1.8958169999999969E-2</v>
      </c>
      <c r="M395" s="345"/>
    </row>
    <row r="396" spans="1:13" ht="78">
      <c r="A396" s="161" t="s">
        <v>828</v>
      </c>
      <c r="B396" s="162" t="s">
        <v>829</v>
      </c>
      <c r="C396" s="130">
        <v>0.38500000000000001</v>
      </c>
      <c r="D396" s="130">
        <v>0.38500000000000001</v>
      </c>
      <c r="E396" s="130">
        <v>0.40601964000000001</v>
      </c>
      <c r="F396" s="341">
        <f t="shared" si="42"/>
        <v>0.40601964000000001</v>
      </c>
      <c r="G396" s="29">
        <v>0.44401963999999999</v>
      </c>
      <c r="H396" s="29"/>
      <c r="I396" s="341">
        <f t="shared" si="43"/>
        <v>2.1019640000000006E-2</v>
      </c>
      <c r="J396" s="342">
        <f t="shared" si="44"/>
        <v>5.4596467532467496E-2</v>
      </c>
      <c r="K396" s="160"/>
      <c r="L396" s="433">
        <f t="shared" si="45"/>
        <v>2.1019640000000006E-2</v>
      </c>
      <c r="M396" s="345"/>
    </row>
    <row r="397" spans="1:13" ht="46.8">
      <c r="A397" s="161" t="s">
        <v>830</v>
      </c>
      <c r="B397" s="52" t="s">
        <v>831</v>
      </c>
      <c r="C397" s="130">
        <v>0.83042302000000001</v>
      </c>
      <c r="D397" s="130">
        <v>0.83042302000000001</v>
      </c>
      <c r="E397" s="130">
        <v>0.81870801999999998</v>
      </c>
      <c r="F397" s="341">
        <f t="shared" ref="F397:F460" si="52">E397</f>
        <v>0.81870801999999998</v>
      </c>
      <c r="G397" s="29">
        <v>0.83917501999999999</v>
      </c>
      <c r="H397" s="29"/>
      <c r="I397" s="341">
        <f t="shared" ref="I397:I460" si="53">E397-D397</f>
        <v>-1.1715000000000031E-2</v>
      </c>
      <c r="J397" s="342">
        <f t="shared" ref="J397:J460" si="54">E397/D397-100%</f>
        <v>-1.4107267883782915E-2</v>
      </c>
      <c r="K397" s="160"/>
      <c r="L397" s="433">
        <f t="shared" ref="L397:L460" si="55">I397-K397</f>
        <v>-1.1715000000000031E-2</v>
      </c>
      <c r="M397" s="345"/>
    </row>
    <row r="398" spans="1:13" ht="62.4">
      <c r="A398" s="161" t="s">
        <v>832</v>
      </c>
      <c r="B398" s="52" t="s">
        <v>833</v>
      </c>
      <c r="C398" s="130">
        <v>0.43978400000000001</v>
      </c>
      <c r="D398" s="130">
        <v>0.43978400000000001</v>
      </c>
      <c r="E398" s="130">
        <v>0.45372823000000001</v>
      </c>
      <c r="F398" s="341">
        <f t="shared" si="52"/>
        <v>0.45372823000000001</v>
      </c>
      <c r="G398" s="29">
        <v>0.53374823000000005</v>
      </c>
      <c r="H398" s="29"/>
      <c r="I398" s="341">
        <f t="shared" si="53"/>
        <v>1.3944230000000002E-2</v>
      </c>
      <c r="J398" s="342">
        <f t="shared" si="54"/>
        <v>3.1706997071289544E-2</v>
      </c>
      <c r="K398" s="160"/>
      <c r="L398" s="433">
        <f t="shared" si="55"/>
        <v>1.3944230000000002E-2</v>
      </c>
      <c r="M398" s="345"/>
    </row>
    <row r="399" spans="1:13" ht="46.8">
      <c r="A399" s="161" t="s">
        <v>834</v>
      </c>
      <c r="B399" s="52" t="s">
        <v>835</v>
      </c>
      <c r="C399" s="130">
        <v>0.76008071999999993</v>
      </c>
      <c r="D399" s="130">
        <v>0.76008071999999993</v>
      </c>
      <c r="E399" s="130">
        <v>0.77391069999999995</v>
      </c>
      <c r="F399" s="341">
        <f t="shared" si="52"/>
        <v>0.77391069999999995</v>
      </c>
      <c r="G399" s="29">
        <v>0.91745069999999995</v>
      </c>
      <c r="H399" s="29"/>
      <c r="I399" s="341">
        <f t="shared" si="53"/>
        <v>1.3829980000000019E-2</v>
      </c>
      <c r="J399" s="342">
        <f t="shared" si="54"/>
        <v>1.8195409561237108E-2</v>
      </c>
      <c r="K399" s="160"/>
      <c r="L399" s="433">
        <f t="shared" si="55"/>
        <v>1.3829980000000019E-2</v>
      </c>
      <c r="M399" s="345"/>
    </row>
    <row r="400" spans="1:13" ht="31.2">
      <c r="A400" s="161" t="s">
        <v>836</v>
      </c>
      <c r="B400" s="52" t="s">
        <v>837</v>
      </c>
      <c r="C400" s="130">
        <v>0.32463546999999998</v>
      </c>
      <c r="D400" s="130">
        <v>0.32463546999999998</v>
      </c>
      <c r="E400" s="130">
        <v>0.32106679999999999</v>
      </c>
      <c r="F400" s="341">
        <f t="shared" si="52"/>
        <v>0.32106679999999999</v>
      </c>
      <c r="G400" s="29">
        <v>0.4630668</v>
      </c>
      <c r="H400" s="29"/>
      <c r="I400" s="341">
        <f t="shared" si="53"/>
        <v>-3.568669999999996E-3</v>
      </c>
      <c r="J400" s="342">
        <f t="shared" si="54"/>
        <v>-1.0992852999088476E-2</v>
      </c>
      <c r="K400" s="160"/>
      <c r="L400" s="433">
        <f t="shared" si="55"/>
        <v>-3.568669999999996E-3</v>
      </c>
      <c r="M400" s="345"/>
    </row>
    <row r="401" spans="1:13" ht="46.8">
      <c r="A401" s="161" t="s">
        <v>838</v>
      </c>
      <c r="B401" s="52" t="s">
        <v>839</v>
      </c>
      <c r="C401" s="130">
        <v>0.60299999999999998</v>
      </c>
      <c r="D401" s="130">
        <v>0.60299999999999998</v>
      </c>
      <c r="E401" s="130">
        <v>0.56877184000000003</v>
      </c>
      <c r="F401" s="341">
        <f t="shared" si="52"/>
        <v>0.56877184000000003</v>
      </c>
      <c r="G401" s="29">
        <v>0.71931184000000004</v>
      </c>
      <c r="H401" s="29"/>
      <c r="I401" s="341">
        <f t="shared" si="53"/>
        <v>-3.4228159999999952E-2</v>
      </c>
      <c r="J401" s="342">
        <f t="shared" si="54"/>
        <v>-5.6763117744610181E-2</v>
      </c>
      <c r="K401" s="160"/>
      <c r="L401" s="433">
        <f t="shared" si="55"/>
        <v>-3.4228159999999952E-2</v>
      </c>
      <c r="M401" s="345"/>
    </row>
    <row r="402" spans="1:13" ht="31.2">
      <c r="A402" s="161" t="s">
        <v>840</v>
      </c>
      <c r="B402" s="52" t="s">
        <v>841</v>
      </c>
      <c r="C402" s="130">
        <v>0.71399999999999997</v>
      </c>
      <c r="D402" s="130">
        <v>0.71399999999999997</v>
      </c>
      <c r="E402" s="130">
        <v>0.74350539999999998</v>
      </c>
      <c r="F402" s="341">
        <f t="shared" si="52"/>
        <v>0.74350539999999998</v>
      </c>
      <c r="G402" s="29">
        <v>0.84150539999999996</v>
      </c>
      <c r="H402" s="29"/>
      <c r="I402" s="341">
        <f t="shared" si="53"/>
        <v>2.9505400000000015E-2</v>
      </c>
      <c r="J402" s="342">
        <f t="shared" si="54"/>
        <v>4.1324089635854433E-2</v>
      </c>
      <c r="K402" s="160"/>
      <c r="L402" s="433">
        <f t="shared" si="55"/>
        <v>2.9505400000000015E-2</v>
      </c>
      <c r="M402" s="345"/>
    </row>
    <row r="403" spans="1:13" ht="141" customHeight="1">
      <c r="A403" s="161" t="s">
        <v>842</v>
      </c>
      <c r="B403" s="52" t="s">
        <v>843</v>
      </c>
      <c r="C403" s="130">
        <v>0.65300000000000002</v>
      </c>
      <c r="D403" s="130">
        <v>0.65300000000000002</v>
      </c>
      <c r="E403" s="130">
        <v>0.70377953999999998</v>
      </c>
      <c r="F403" s="341">
        <f t="shared" si="52"/>
        <v>0.70377953999999998</v>
      </c>
      <c r="G403" s="29">
        <v>0.80177953999999996</v>
      </c>
      <c r="H403" s="29"/>
      <c r="I403" s="341">
        <f t="shared" si="53"/>
        <v>5.0779539999999956E-2</v>
      </c>
      <c r="J403" s="342">
        <f t="shared" si="54"/>
        <v>7.7763460949463958E-2</v>
      </c>
      <c r="K403" s="287"/>
      <c r="L403" s="433">
        <f t="shared" si="55"/>
        <v>5.0779539999999956E-2</v>
      </c>
      <c r="M403" s="345"/>
    </row>
    <row r="404" spans="1:13" ht="46.8">
      <c r="A404" s="161" t="s">
        <v>844</v>
      </c>
      <c r="B404" s="52" t="s">
        <v>845</v>
      </c>
      <c r="C404" s="130">
        <v>0.628</v>
      </c>
      <c r="D404" s="130">
        <v>0.628</v>
      </c>
      <c r="E404" s="130">
        <v>0.71547727000000005</v>
      </c>
      <c r="F404" s="341">
        <f t="shared" si="52"/>
        <v>0.71547727000000005</v>
      </c>
      <c r="G404" s="29">
        <v>0.81347727000000003</v>
      </c>
      <c r="H404" s="29"/>
      <c r="I404" s="341">
        <f t="shared" si="53"/>
        <v>8.7477270000000051E-2</v>
      </c>
      <c r="J404" s="342">
        <f t="shared" si="54"/>
        <v>0.13929501592356686</v>
      </c>
      <c r="K404" s="160"/>
      <c r="L404" s="433">
        <f t="shared" si="55"/>
        <v>8.7477270000000051E-2</v>
      </c>
      <c r="M404" s="345"/>
    </row>
    <row r="405" spans="1:13" ht="31.2">
      <c r="A405" s="161" t="s">
        <v>846</v>
      </c>
      <c r="B405" s="163" t="s">
        <v>847</v>
      </c>
      <c r="C405" s="151"/>
      <c r="D405" s="130">
        <v>4.8000000000000001E-2</v>
      </c>
      <c r="E405" s="130">
        <v>4.8000000000000001E-2</v>
      </c>
      <c r="F405" s="341">
        <f t="shared" si="52"/>
        <v>4.8000000000000001E-2</v>
      </c>
      <c r="G405" s="29"/>
      <c r="H405" s="29"/>
      <c r="I405" s="341">
        <f t="shared" si="53"/>
        <v>0</v>
      </c>
      <c r="J405" s="342">
        <f t="shared" si="54"/>
        <v>0</v>
      </c>
      <c r="K405" s="160"/>
      <c r="L405" s="433">
        <f t="shared" si="55"/>
        <v>0</v>
      </c>
      <c r="M405" s="345"/>
    </row>
    <row r="406" spans="1:13" ht="31.2">
      <c r="A406" s="161" t="s">
        <v>848</v>
      </c>
      <c r="B406" s="163" t="s">
        <v>849</v>
      </c>
      <c r="C406" s="151"/>
      <c r="D406" s="130">
        <v>4.5476000000000003E-2</v>
      </c>
      <c r="E406" s="130">
        <v>4.5476000000000003E-2</v>
      </c>
      <c r="F406" s="341">
        <f t="shared" si="52"/>
        <v>4.5476000000000003E-2</v>
      </c>
      <c r="G406" s="29"/>
      <c r="H406" s="29"/>
      <c r="I406" s="341">
        <f t="shared" si="53"/>
        <v>0</v>
      </c>
      <c r="J406" s="342">
        <f t="shared" si="54"/>
        <v>0</v>
      </c>
      <c r="K406" s="160"/>
      <c r="L406" s="433">
        <f t="shared" si="55"/>
        <v>0</v>
      </c>
      <c r="M406" s="345"/>
    </row>
    <row r="407" spans="1:13" ht="31.2">
      <c r="A407" s="161" t="s">
        <v>850</v>
      </c>
      <c r="B407" s="51" t="s">
        <v>851</v>
      </c>
      <c r="C407" s="151"/>
      <c r="D407" s="130">
        <v>4.6794000000000002E-2</v>
      </c>
      <c r="E407" s="130">
        <v>4.6794000000000002E-2</v>
      </c>
      <c r="F407" s="341">
        <f t="shared" si="52"/>
        <v>4.6794000000000002E-2</v>
      </c>
      <c r="G407" s="29"/>
      <c r="H407" s="29"/>
      <c r="I407" s="341">
        <f t="shared" si="53"/>
        <v>0</v>
      </c>
      <c r="J407" s="342">
        <f t="shared" si="54"/>
        <v>0</v>
      </c>
      <c r="K407" s="160"/>
      <c r="L407" s="433">
        <f t="shared" si="55"/>
        <v>0</v>
      </c>
      <c r="M407" s="345"/>
    </row>
    <row r="408" spans="1:13" ht="18">
      <c r="A408" s="161" t="s">
        <v>852</v>
      </c>
      <c r="B408" s="52" t="s">
        <v>853</v>
      </c>
      <c r="C408" s="151"/>
      <c r="D408" s="130">
        <v>0.48834860000000002</v>
      </c>
      <c r="E408" s="29">
        <v>0.48834860000000002</v>
      </c>
      <c r="F408" s="341">
        <f t="shared" si="52"/>
        <v>0.48834860000000002</v>
      </c>
      <c r="G408" s="29">
        <v>0.48834860000000002</v>
      </c>
      <c r="H408" s="29"/>
      <c r="I408" s="341">
        <f t="shared" si="53"/>
        <v>0</v>
      </c>
      <c r="J408" s="342">
        <f t="shared" si="54"/>
        <v>0</v>
      </c>
      <c r="K408" s="160"/>
      <c r="L408" s="433">
        <f t="shared" si="55"/>
        <v>0</v>
      </c>
      <c r="M408" s="345"/>
    </row>
    <row r="409" spans="1:13" ht="31.2">
      <c r="A409" s="161" t="s">
        <v>854</v>
      </c>
      <c r="B409" s="52" t="s">
        <v>855</v>
      </c>
      <c r="C409" s="151"/>
      <c r="D409" s="130">
        <v>0.47283999999999998</v>
      </c>
      <c r="E409" s="29">
        <v>0.47283999999999998</v>
      </c>
      <c r="F409" s="341">
        <f t="shared" si="52"/>
        <v>0.47283999999999998</v>
      </c>
      <c r="G409" s="29">
        <v>0.47283999999999998</v>
      </c>
      <c r="H409" s="29"/>
      <c r="I409" s="341">
        <f t="shared" si="53"/>
        <v>0</v>
      </c>
      <c r="J409" s="342">
        <f t="shared" si="54"/>
        <v>0</v>
      </c>
      <c r="K409" s="160"/>
      <c r="L409" s="433">
        <f t="shared" si="55"/>
        <v>0</v>
      </c>
      <c r="M409" s="345"/>
    </row>
    <row r="410" spans="1:13" ht="31.2">
      <c r="A410" s="161" t="s">
        <v>856</v>
      </c>
      <c r="B410" s="51" t="s">
        <v>857</v>
      </c>
      <c r="C410" s="151"/>
      <c r="D410" s="130">
        <v>0.18504183999999999</v>
      </c>
      <c r="E410" s="130">
        <v>0.18674520999999999</v>
      </c>
      <c r="F410" s="341">
        <f t="shared" si="52"/>
        <v>0.18674520999999999</v>
      </c>
      <c r="G410" s="29">
        <v>0.18674520999999999</v>
      </c>
      <c r="H410" s="29"/>
      <c r="I410" s="341">
        <f t="shared" si="53"/>
        <v>1.7033700000000096E-3</v>
      </c>
      <c r="J410" s="342">
        <f t="shared" si="54"/>
        <v>9.2053235095370667E-3</v>
      </c>
      <c r="K410" s="160"/>
      <c r="L410" s="433">
        <f t="shared" si="55"/>
        <v>1.7033700000000096E-3</v>
      </c>
      <c r="M410" s="345"/>
    </row>
    <row r="411" spans="1:13" ht="46.8">
      <c r="A411" s="161" t="s">
        <v>858</v>
      </c>
      <c r="B411" s="51" t="s">
        <v>189</v>
      </c>
      <c r="C411" s="151"/>
      <c r="D411" s="130">
        <v>2.8570000000000002</v>
      </c>
      <c r="E411" s="130">
        <v>2.8701532699999999</v>
      </c>
      <c r="F411" s="341">
        <f t="shared" si="52"/>
        <v>2.8701532699999999</v>
      </c>
      <c r="G411" s="29">
        <v>2.8701532699999999</v>
      </c>
      <c r="H411" s="29"/>
      <c r="I411" s="341">
        <f t="shared" si="53"/>
        <v>1.3153269999999662E-2</v>
      </c>
      <c r="J411" s="342">
        <f t="shared" si="54"/>
        <v>4.6038746937344666E-3</v>
      </c>
      <c r="K411" s="160"/>
      <c r="L411" s="433">
        <f t="shared" si="55"/>
        <v>1.3153269999999662E-2</v>
      </c>
      <c r="M411" s="345"/>
    </row>
    <row r="412" spans="1:13" ht="28.8" customHeight="1">
      <c r="A412" s="161" t="s">
        <v>859</v>
      </c>
      <c r="B412" s="32" t="s">
        <v>860</v>
      </c>
      <c r="C412" s="151"/>
      <c r="D412" s="130">
        <v>4.7220000000000004</v>
      </c>
      <c r="E412" s="130">
        <v>4.5109000000000004</v>
      </c>
      <c r="F412" s="341">
        <f t="shared" si="52"/>
        <v>4.5109000000000004</v>
      </c>
      <c r="G412" s="29">
        <v>4.5109000000000004</v>
      </c>
      <c r="H412" s="29"/>
      <c r="I412" s="341">
        <f t="shared" si="53"/>
        <v>-0.21110000000000007</v>
      </c>
      <c r="J412" s="342">
        <f t="shared" si="54"/>
        <v>-4.4705633206268525E-2</v>
      </c>
      <c r="K412" s="160"/>
      <c r="L412" s="433">
        <f t="shared" si="55"/>
        <v>-0.21110000000000007</v>
      </c>
      <c r="M412" s="345"/>
    </row>
    <row r="413" spans="1:13" ht="31.2">
      <c r="A413" s="161" t="s">
        <v>861</v>
      </c>
      <c r="B413" s="52" t="s">
        <v>862</v>
      </c>
      <c r="C413" s="151"/>
      <c r="D413" s="130">
        <v>0.24</v>
      </c>
      <c r="E413" s="130">
        <v>0.24</v>
      </c>
      <c r="F413" s="341">
        <f t="shared" si="52"/>
        <v>0.24</v>
      </c>
      <c r="G413" s="29">
        <v>0.24</v>
      </c>
      <c r="H413" s="29"/>
      <c r="I413" s="341">
        <f t="shared" si="53"/>
        <v>0</v>
      </c>
      <c r="J413" s="342">
        <f t="shared" si="54"/>
        <v>0</v>
      </c>
      <c r="K413" s="160"/>
      <c r="L413" s="433">
        <f t="shared" si="55"/>
        <v>0</v>
      </c>
      <c r="M413" s="345"/>
    </row>
    <row r="414" spans="1:13" ht="62.4">
      <c r="A414" s="161" t="s">
        <v>863</v>
      </c>
      <c r="B414" s="52" t="s">
        <v>864</v>
      </c>
      <c r="C414" s="151"/>
      <c r="D414" s="130">
        <v>5.7099999999999998E-2</v>
      </c>
      <c r="E414" s="130">
        <v>5.7099999999999998E-2</v>
      </c>
      <c r="F414" s="341">
        <f t="shared" si="52"/>
        <v>5.7099999999999998E-2</v>
      </c>
      <c r="G414" s="29">
        <v>5.7099999999999998E-2</v>
      </c>
      <c r="H414" s="29"/>
      <c r="I414" s="341">
        <f t="shared" si="53"/>
        <v>0</v>
      </c>
      <c r="J414" s="342">
        <f t="shared" si="54"/>
        <v>0</v>
      </c>
      <c r="K414" s="160"/>
      <c r="L414" s="433">
        <f t="shared" si="55"/>
        <v>0</v>
      </c>
      <c r="M414" s="345"/>
    </row>
    <row r="415" spans="1:13" ht="18">
      <c r="A415" s="161" t="s">
        <v>865</v>
      </c>
      <c r="B415" s="67" t="s">
        <v>866</v>
      </c>
      <c r="C415" s="151"/>
      <c r="D415" s="130">
        <v>0.13730999999999999</v>
      </c>
      <c r="E415" s="130">
        <v>0.14002651999999999</v>
      </c>
      <c r="F415" s="341">
        <f t="shared" si="52"/>
        <v>0.14002651999999999</v>
      </c>
      <c r="G415" s="29">
        <v>0.14002651999999999</v>
      </c>
      <c r="H415" s="29"/>
      <c r="I415" s="341">
        <f t="shared" si="53"/>
        <v>2.71652E-3</v>
      </c>
      <c r="J415" s="342">
        <f t="shared" si="54"/>
        <v>1.9783846770082381E-2</v>
      </c>
      <c r="K415" s="160"/>
      <c r="L415" s="433">
        <f t="shared" si="55"/>
        <v>2.71652E-3</v>
      </c>
      <c r="M415" s="345"/>
    </row>
    <row r="416" spans="1:13" ht="18">
      <c r="A416" s="161" t="s">
        <v>867</v>
      </c>
      <c r="B416" s="67" t="s">
        <v>868</v>
      </c>
      <c r="C416" s="151"/>
      <c r="D416" s="130">
        <v>0.19073999999999999</v>
      </c>
      <c r="E416" s="130">
        <v>0.19185490999999999</v>
      </c>
      <c r="F416" s="341">
        <f t="shared" si="52"/>
        <v>0.19185490999999999</v>
      </c>
      <c r="G416" s="29">
        <v>0.19185490999999999</v>
      </c>
      <c r="H416" s="29"/>
      <c r="I416" s="341">
        <f t="shared" si="53"/>
        <v>1.1149099999999967E-3</v>
      </c>
      <c r="J416" s="342">
        <f t="shared" si="54"/>
        <v>5.8451819230365132E-3</v>
      </c>
      <c r="K416" s="160"/>
      <c r="L416" s="433">
        <f t="shared" si="55"/>
        <v>1.1149099999999967E-3</v>
      </c>
      <c r="M416" s="345"/>
    </row>
    <row r="417" spans="1:13" ht="18">
      <c r="A417" s="161" t="s">
        <v>869</v>
      </c>
      <c r="B417" s="32" t="s">
        <v>870</v>
      </c>
      <c r="C417" s="164"/>
      <c r="D417" s="130">
        <v>0.29699999999999999</v>
      </c>
      <c r="E417" s="130">
        <v>0.29675000000000001</v>
      </c>
      <c r="F417" s="341">
        <f t="shared" si="52"/>
        <v>0.29675000000000001</v>
      </c>
      <c r="G417" s="29">
        <v>0.29675000000000001</v>
      </c>
      <c r="H417" s="29"/>
      <c r="I417" s="341">
        <f t="shared" si="53"/>
        <v>-2.4999999999997247E-4</v>
      </c>
      <c r="J417" s="342">
        <f t="shared" si="54"/>
        <v>-8.4175084175075465E-4</v>
      </c>
      <c r="K417" s="160"/>
      <c r="L417" s="433">
        <f t="shared" si="55"/>
        <v>-2.4999999999997247E-4</v>
      </c>
      <c r="M417" s="345"/>
    </row>
    <row r="418" spans="1:13" ht="18">
      <c r="A418" s="161" t="s">
        <v>871</v>
      </c>
      <c r="B418" s="32" t="s">
        <v>872</v>
      </c>
      <c r="C418" s="164"/>
      <c r="D418" s="130">
        <v>0.17799999999999999</v>
      </c>
      <c r="E418" s="130">
        <v>0.17799999999999999</v>
      </c>
      <c r="F418" s="341">
        <f t="shared" si="52"/>
        <v>0.17799999999999999</v>
      </c>
      <c r="G418" s="29">
        <v>0.17799999999999999</v>
      </c>
      <c r="H418" s="29"/>
      <c r="I418" s="341">
        <f t="shared" si="53"/>
        <v>0</v>
      </c>
      <c r="J418" s="342">
        <f t="shared" si="54"/>
        <v>0</v>
      </c>
      <c r="K418" s="160"/>
      <c r="L418" s="433">
        <f t="shared" si="55"/>
        <v>0</v>
      </c>
      <c r="M418" s="345"/>
    </row>
    <row r="419" spans="1:13" ht="18">
      <c r="A419" s="161" t="s">
        <v>873</v>
      </c>
      <c r="B419" s="32" t="s">
        <v>874</v>
      </c>
      <c r="C419" s="164"/>
      <c r="D419" s="130">
        <v>0.45</v>
      </c>
      <c r="E419" s="130">
        <v>0.4451</v>
      </c>
      <c r="F419" s="341">
        <f t="shared" si="52"/>
        <v>0.4451</v>
      </c>
      <c r="G419" s="29">
        <v>0.4451</v>
      </c>
      <c r="H419" s="29"/>
      <c r="I419" s="341">
        <f t="shared" si="53"/>
        <v>-4.9000000000000155E-3</v>
      </c>
      <c r="J419" s="342">
        <f t="shared" si="54"/>
        <v>-1.0888888888888948E-2</v>
      </c>
      <c r="K419" s="160"/>
      <c r="L419" s="433">
        <f t="shared" si="55"/>
        <v>-4.9000000000000155E-3</v>
      </c>
      <c r="M419" s="345"/>
    </row>
    <row r="420" spans="1:13" ht="18">
      <c r="A420" s="167" t="s">
        <v>25</v>
      </c>
      <c r="B420" s="67" t="s">
        <v>87</v>
      </c>
      <c r="C420" s="151"/>
      <c r="D420" s="130"/>
      <c r="E420" s="130"/>
      <c r="F420" s="341">
        <f t="shared" si="52"/>
        <v>0</v>
      </c>
      <c r="G420" s="29"/>
      <c r="H420" s="29"/>
      <c r="I420" s="341">
        <f t="shared" si="53"/>
        <v>0</v>
      </c>
      <c r="J420" s="342"/>
      <c r="K420" s="160"/>
      <c r="L420" s="433">
        <f t="shared" si="55"/>
        <v>0</v>
      </c>
      <c r="M420" s="345"/>
    </row>
    <row r="421" spans="1:13" ht="62.4">
      <c r="A421" s="161" t="s">
        <v>875</v>
      </c>
      <c r="B421" s="42" t="s">
        <v>876</v>
      </c>
      <c r="C421" s="130">
        <v>6.4996756500000004</v>
      </c>
      <c r="D421" s="130">
        <v>6.4996756500000004</v>
      </c>
      <c r="E421" s="130">
        <v>6.5394477600000007</v>
      </c>
      <c r="F421" s="341">
        <f t="shared" si="52"/>
        <v>6.5394477600000007</v>
      </c>
      <c r="G421" s="29">
        <v>6.8019477600000009</v>
      </c>
      <c r="H421" s="29"/>
      <c r="I421" s="341">
        <f t="shared" si="53"/>
        <v>3.977211000000036E-2</v>
      </c>
      <c r="J421" s="342">
        <f t="shared" si="54"/>
        <v>6.1190914965119081E-3</v>
      </c>
      <c r="K421" s="160"/>
      <c r="L421" s="433">
        <f t="shared" si="55"/>
        <v>3.977211000000036E-2</v>
      </c>
      <c r="M421" s="345"/>
    </row>
    <row r="422" spans="1:13" ht="172.8" customHeight="1">
      <c r="A422" s="161" t="s">
        <v>877</v>
      </c>
      <c r="B422" s="42" t="s">
        <v>878</v>
      </c>
      <c r="C422" s="130">
        <v>8.8000783299999998</v>
      </c>
      <c r="D422" s="130">
        <v>8.8000783299999998</v>
      </c>
      <c r="E422" s="130">
        <v>9.0873096100000001</v>
      </c>
      <c r="F422" s="341">
        <f t="shared" si="52"/>
        <v>9.0873096100000001</v>
      </c>
      <c r="G422" s="29">
        <v>9.1733796099999996</v>
      </c>
      <c r="H422" s="29"/>
      <c r="I422" s="341">
        <f t="shared" si="53"/>
        <v>0.28723128000000031</v>
      </c>
      <c r="J422" s="342">
        <f t="shared" si="54"/>
        <v>3.2639627652041536E-2</v>
      </c>
      <c r="K422" s="160"/>
      <c r="L422" s="433">
        <f t="shared" si="55"/>
        <v>0.28723128000000031</v>
      </c>
      <c r="M422" s="345"/>
    </row>
    <row r="423" spans="1:13" ht="78">
      <c r="A423" s="161" t="s">
        <v>879</v>
      </c>
      <c r="B423" s="42" t="s">
        <v>880</v>
      </c>
      <c r="C423" s="130">
        <v>0.34200000000000003</v>
      </c>
      <c r="D423" s="130">
        <v>0.34200000000000003</v>
      </c>
      <c r="E423" s="130">
        <v>0.33793692000000003</v>
      </c>
      <c r="F423" s="341">
        <f t="shared" si="52"/>
        <v>0.33793692000000003</v>
      </c>
      <c r="G423" s="29">
        <v>0.36381692000000004</v>
      </c>
      <c r="H423" s="29"/>
      <c r="I423" s="341">
        <f t="shared" si="53"/>
        <v>-4.0630799999999967E-3</v>
      </c>
      <c r="J423" s="342">
        <f t="shared" si="54"/>
        <v>-1.1880350877192969E-2</v>
      </c>
      <c r="K423" s="160"/>
      <c r="L423" s="433">
        <f t="shared" si="55"/>
        <v>-4.0630799999999967E-3</v>
      </c>
      <c r="M423" s="345"/>
    </row>
    <row r="424" spans="1:13" ht="31.2">
      <c r="A424" s="161" t="s">
        <v>881</v>
      </c>
      <c r="B424" s="42" t="s">
        <v>882</v>
      </c>
      <c r="C424" s="130">
        <v>0.32706374999999999</v>
      </c>
      <c r="D424" s="130">
        <v>0.32706374999999999</v>
      </c>
      <c r="E424" s="130">
        <v>0.32706374999999999</v>
      </c>
      <c r="F424" s="341">
        <f t="shared" si="52"/>
        <v>0.32706374999999999</v>
      </c>
      <c r="G424" s="29">
        <v>0.36065375</v>
      </c>
      <c r="H424" s="29"/>
      <c r="I424" s="341">
        <f t="shared" si="53"/>
        <v>0</v>
      </c>
      <c r="J424" s="342">
        <f t="shared" si="54"/>
        <v>0</v>
      </c>
      <c r="K424" s="160"/>
      <c r="L424" s="433">
        <f t="shared" si="55"/>
        <v>0</v>
      </c>
      <c r="M424" s="345"/>
    </row>
    <row r="425" spans="1:13" ht="62.4">
      <c r="A425" s="161" t="s">
        <v>883</v>
      </c>
      <c r="B425" s="42" t="s">
        <v>884</v>
      </c>
      <c r="C425" s="130">
        <v>0.24658041999999999</v>
      </c>
      <c r="D425" s="130">
        <v>0.24658041999999999</v>
      </c>
      <c r="E425" s="130">
        <v>0.24793685000000001</v>
      </c>
      <c r="F425" s="341">
        <f t="shared" si="52"/>
        <v>0.24793685000000001</v>
      </c>
      <c r="G425" s="29">
        <v>0.27431685</v>
      </c>
      <c r="H425" s="29"/>
      <c r="I425" s="341">
        <f t="shared" si="53"/>
        <v>1.3564300000000196E-3</v>
      </c>
      <c r="J425" s="342">
        <f t="shared" si="54"/>
        <v>5.5009639451502057E-3</v>
      </c>
      <c r="K425" s="160"/>
      <c r="L425" s="433">
        <f t="shared" si="55"/>
        <v>1.3564300000000196E-3</v>
      </c>
      <c r="M425" s="345"/>
    </row>
    <row r="426" spans="1:13" ht="62.4">
      <c r="A426" s="161" t="s">
        <v>885</v>
      </c>
      <c r="B426" s="42" t="s">
        <v>886</v>
      </c>
      <c r="C426" s="130">
        <v>0.71253102999999995</v>
      </c>
      <c r="D426" s="130">
        <v>0.71253102999999995</v>
      </c>
      <c r="E426" s="130">
        <v>0.71253102999999995</v>
      </c>
      <c r="F426" s="341">
        <f t="shared" si="52"/>
        <v>0.71253102999999995</v>
      </c>
      <c r="G426" s="29">
        <v>0.75137102999999994</v>
      </c>
      <c r="H426" s="29"/>
      <c r="I426" s="341">
        <f t="shared" si="53"/>
        <v>0</v>
      </c>
      <c r="J426" s="342">
        <f t="shared" si="54"/>
        <v>0</v>
      </c>
      <c r="K426" s="160"/>
      <c r="L426" s="433">
        <f t="shared" si="55"/>
        <v>0</v>
      </c>
      <c r="M426" s="345"/>
    </row>
    <row r="427" spans="1:13" ht="78">
      <c r="A427" s="161" t="s">
        <v>887</v>
      </c>
      <c r="B427" s="32" t="s">
        <v>888</v>
      </c>
      <c r="C427" s="130">
        <v>0.78056946999999999</v>
      </c>
      <c r="D427" s="130">
        <v>0.78056946999999999</v>
      </c>
      <c r="E427" s="130">
        <v>0.85180537000000001</v>
      </c>
      <c r="F427" s="341">
        <f t="shared" si="52"/>
        <v>0.85180537000000001</v>
      </c>
      <c r="G427" s="29">
        <v>0.93787536999999999</v>
      </c>
      <c r="H427" s="29"/>
      <c r="I427" s="341">
        <f t="shared" si="53"/>
        <v>7.1235900000000019E-2</v>
      </c>
      <c r="J427" s="342">
        <f t="shared" si="54"/>
        <v>9.1261447875997437E-2</v>
      </c>
      <c r="K427" s="160"/>
      <c r="L427" s="433">
        <f t="shared" si="55"/>
        <v>7.1235900000000019E-2</v>
      </c>
      <c r="M427" s="345"/>
    </row>
    <row r="428" spans="1:13" ht="106.8" customHeight="1">
      <c r="A428" s="161" t="s">
        <v>889</v>
      </c>
      <c r="B428" s="42" t="s">
        <v>890</v>
      </c>
      <c r="C428" s="130">
        <v>3.0000000000000001E-3</v>
      </c>
      <c r="D428" s="130">
        <v>3.0000000000000001E-3</v>
      </c>
      <c r="E428" s="130">
        <v>1.15E-2</v>
      </c>
      <c r="F428" s="341">
        <f t="shared" si="52"/>
        <v>1.15E-2</v>
      </c>
      <c r="G428" s="29">
        <v>5.4499999999999993E-2</v>
      </c>
      <c r="H428" s="29"/>
      <c r="I428" s="341">
        <f t="shared" si="53"/>
        <v>8.5000000000000006E-3</v>
      </c>
      <c r="J428" s="342">
        <f t="shared" si="54"/>
        <v>2.833333333333333</v>
      </c>
      <c r="K428" s="160"/>
      <c r="L428" s="433">
        <f t="shared" si="55"/>
        <v>8.5000000000000006E-3</v>
      </c>
      <c r="M428" s="345"/>
    </row>
    <row r="429" spans="1:13" ht="117" customHeight="1">
      <c r="A429" s="161" t="s">
        <v>891</v>
      </c>
      <c r="B429" s="42" t="s">
        <v>892</v>
      </c>
      <c r="C429" s="130">
        <v>1.9699999999999998</v>
      </c>
      <c r="D429" s="130">
        <v>1.9699999999999998</v>
      </c>
      <c r="E429" s="130">
        <v>2.6298678000000004</v>
      </c>
      <c r="F429" s="341">
        <f t="shared" si="52"/>
        <v>2.6298678000000004</v>
      </c>
      <c r="G429" s="29">
        <v>2.6763678000000004</v>
      </c>
      <c r="H429" s="29"/>
      <c r="I429" s="341">
        <f t="shared" si="53"/>
        <v>0.65986780000000067</v>
      </c>
      <c r="J429" s="342">
        <f t="shared" si="54"/>
        <v>0.33495827411167545</v>
      </c>
      <c r="K429" s="160"/>
      <c r="L429" s="433">
        <f t="shared" si="55"/>
        <v>0.65986780000000067</v>
      </c>
      <c r="M429" s="345"/>
    </row>
    <row r="430" spans="1:13" ht="91.8" customHeight="1">
      <c r="A430" s="161" t="s">
        <v>893</v>
      </c>
      <c r="B430" s="32" t="s">
        <v>894</v>
      </c>
      <c r="C430" s="130">
        <v>1.4430800000000001</v>
      </c>
      <c r="D430" s="130">
        <v>1.4430800000000001</v>
      </c>
      <c r="E430" s="130">
        <v>1.38469478</v>
      </c>
      <c r="F430" s="341">
        <f t="shared" si="52"/>
        <v>1.38469478</v>
      </c>
      <c r="G430" s="29">
        <v>1.45109478</v>
      </c>
      <c r="H430" s="29"/>
      <c r="I430" s="341">
        <f t="shared" si="53"/>
        <v>-5.8385220000000126E-2</v>
      </c>
      <c r="J430" s="342">
        <f t="shared" si="54"/>
        <v>-4.0458754885384085E-2</v>
      </c>
      <c r="K430" s="160"/>
      <c r="L430" s="433">
        <f t="shared" si="55"/>
        <v>-5.8385220000000126E-2</v>
      </c>
      <c r="M430" s="345"/>
    </row>
    <row r="431" spans="1:13" ht="84.6" customHeight="1">
      <c r="A431" s="161" t="s">
        <v>895</v>
      </c>
      <c r="B431" s="32" t="s">
        <v>896</v>
      </c>
      <c r="C431" s="130">
        <v>2.79358</v>
      </c>
      <c r="D431" s="130">
        <v>2.79358</v>
      </c>
      <c r="E431" s="130">
        <v>2.6695864200000003</v>
      </c>
      <c r="F431" s="341">
        <f t="shared" si="52"/>
        <v>2.6695864200000003</v>
      </c>
      <c r="G431" s="29">
        <v>2.7441864200000001</v>
      </c>
      <c r="H431" s="29"/>
      <c r="I431" s="341">
        <f t="shared" si="53"/>
        <v>-0.1239935799999996</v>
      </c>
      <c r="J431" s="342">
        <f t="shared" si="54"/>
        <v>-4.4385190329254809E-2</v>
      </c>
      <c r="K431" s="160"/>
      <c r="L431" s="433">
        <f t="shared" si="55"/>
        <v>-0.1239935799999996</v>
      </c>
      <c r="M431" s="345"/>
    </row>
    <row r="432" spans="1:13" ht="93.6">
      <c r="A432" s="161" t="s">
        <v>897</v>
      </c>
      <c r="B432" s="42" t="s">
        <v>898</v>
      </c>
      <c r="C432" s="130">
        <v>0.56977041000000006</v>
      </c>
      <c r="D432" s="130">
        <v>0.56977041000000006</v>
      </c>
      <c r="E432" s="130">
        <v>0.55251079000000003</v>
      </c>
      <c r="F432" s="341">
        <f t="shared" si="52"/>
        <v>0.55251079000000003</v>
      </c>
      <c r="G432" s="29">
        <v>0.60201079000000002</v>
      </c>
      <c r="H432" s="29"/>
      <c r="I432" s="341">
        <f t="shared" si="53"/>
        <v>-1.7259620000000031E-2</v>
      </c>
      <c r="J432" s="342">
        <f t="shared" si="54"/>
        <v>-3.0292236481708534E-2</v>
      </c>
      <c r="K432" s="160"/>
      <c r="L432" s="433">
        <f t="shared" si="55"/>
        <v>-1.7259620000000031E-2</v>
      </c>
      <c r="M432" s="345"/>
    </row>
    <row r="433" spans="1:13" ht="79.8" customHeight="1">
      <c r="A433" s="161" t="s">
        <v>899</v>
      </c>
      <c r="B433" s="42" t="s">
        <v>900</v>
      </c>
      <c r="C433" s="130">
        <v>8.4000000000000005E-2</v>
      </c>
      <c r="D433" s="130">
        <v>8.4000000000000005E-2</v>
      </c>
      <c r="E433" s="130">
        <v>8.5771170000000008E-2</v>
      </c>
      <c r="F433" s="341">
        <f t="shared" si="52"/>
        <v>8.5771170000000008E-2</v>
      </c>
      <c r="G433" s="29">
        <v>0.12583116999999999</v>
      </c>
      <c r="H433" s="29"/>
      <c r="I433" s="341">
        <f t="shared" si="53"/>
        <v>1.7711700000000025E-3</v>
      </c>
      <c r="J433" s="342">
        <f t="shared" si="54"/>
        <v>2.1085357142857086E-2</v>
      </c>
      <c r="K433" s="160"/>
      <c r="L433" s="433">
        <f t="shared" si="55"/>
        <v>1.7711700000000025E-3</v>
      </c>
      <c r="M433" s="345"/>
    </row>
    <row r="434" spans="1:13" ht="99" customHeight="1">
      <c r="A434" s="161" t="s">
        <v>901</v>
      </c>
      <c r="B434" s="42" t="s">
        <v>902</v>
      </c>
      <c r="C434" s="130">
        <v>1.05</v>
      </c>
      <c r="D434" s="130">
        <v>1.05</v>
      </c>
      <c r="E434" s="130">
        <v>0.38561828999999997</v>
      </c>
      <c r="F434" s="341">
        <f t="shared" si="52"/>
        <v>0.38561828999999997</v>
      </c>
      <c r="G434" s="29">
        <v>0.41461829</v>
      </c>
      <c r="H434" s="29"/>
      <c r="I434" s="341">
        <f t="shared" si="53"/>
        <v>-0.66438171000000001</v>
      </c>
      <c r="J434" s="342">
        <f t="shared" si="54"/>
        <v>-0.63274448571428576</v>
      </c>
      <c r="K434" s="287">
        <f>I434</f>
        <v>-0.66438171000000001</v>
      </c>
      <c r="L434" s="433">
        <f t="shared" si="55"/>
        <v>0</v>
      </c>
      <c r="M434" s="345"/>
    </row>
    <row r="435" spans="1:13" ht="71.400000000000006" customHeight="1">
      <c r="A435" s="161" t="s">
        <v>903</v>
      </c>
      <c r="B435" s="32" t="s">
        <v>904</v>
      </c>
      <c r="C435" s="130">
        <v>4.6956379199999994</v>
      </c>
      <c r="D435" s="130">
        <v>4.6956379199999994</v>
      </c>
      <c r="E435" s="130">
        <v>4.6210447400000003</v>
      </c>
      <c r="F435" s="341">
        <f t="shared" si="52"/>
        <v>4.6210447400000003</v>
      </c>
      <c r="G435" s="29">
        <v>4.7281447400000003</v>
      </c>
      <c r="H435" s="29"/>
      <c r="I435" s="341">
        <f t="shared" si="53"/>
        <v>-7.4593179999999037E-2</v>
      </c>
      <c r="J435" s="342">
        <f t="shared" si="54"/>
        <v>-1.5885632851350473E-2</v>
      </c>
      <c r="K435" s="160"/>
      <c r="L435" s="433">
        <f t="shared" si="55"/>
        <v>-7.4593179999999037E-2</v>
      </c>
      <c r="M435" s="345"/>
    </row>
    <row r="436" spans="1:13" ht="62.4">
      <c r="A436" s="161" t="s">
        <v>905</v>
      </c>
      <c r="B436" s="42" t="s">
        <v>906</v>
      </c>
      <c r="C436" s="130">
        <v>1.2790833799999999</v>
      </c>
      <c r="D436" s="130">
        <v>1.2790833799999999</v>
      </c>
      <c r="E436" s="130">
        <v>1.33430333</v>
      </c>
      <c r="F436" s="341">
        <f t="shared" si="52"/>
        <v>1.33430333</v>
      </c>
      <c r="G436" s="29">
        <v>1.3656733299999999</v>
      </c>
      <c r="H436" s="29"/>
      <c r="I436" s="341">
        <f t="shared" si="53"/>
        <v>5.5219950000000129E-2</v>
      </c>
      <c r="J436" s="342">
        <f t="shared" si="54"/>
        <v>4.3171501454424499E-2</v>
      </c>
      <c r="K436" s="160"/>
      <c r="L436" s="433">
        <f t="shared" si="55"/>
        <v>5.5219950000000129E-2</v>
      </c>
      <c r="M436" s="345"/>
    </row>
    <row r="437" spans="1:13" ht="58.8" customHeight="1">
      <c r="A437" s="161" t="s">
        <v>907</v>
      </c>
      <c r="B437" s="42" t="s">
        <v>908</v>
      </c>
      <c r="C437" s="151"/>
      <c r="D437" s="130">
        <v>0.119146</v>
      </c>
      <c r="E437" s="130">
        <v>0.119146</v>
      </c>
      <c r="F437" s="341">
        <f t="shared" si="52"/>
        <v>0.119146</v>
      </c>
      <c r="G437" s="29"/>
      <c r="H437" s="29"/>
      <c r="I437" s="341">
        <f t="shared" si="53"/>
        <v>0</v>
      </c>
      <c r="J437" s="342">
        <f t="shared" si="54"/>
        <v>0</v>
      </c>
      <c r="K437" s="160"/>
      <c r="L437" s="433">
        <f t="shared" si="55"/>
        <v>0</v>
      </c>
      <c r="M437" s="345"/>
    </row>
    <row r="438" spans="1:13" ht="52.8" customHeight="1">
      <c r="A438" s="161" t="s">
        <v>909</v>
      </c>
      <c r="B438" s="42" t="s">
        <v>910</v>
      </c>
      <c r="C438" s="151"/>
      <c r="D438" s="130">
        <v>3.5164000000000001E-2</v>
      </c>
      <c r="E438" s="130">
        <v>3.5164000000000001E-2</v>
      </c>
      <c r="F438" s="341">
        <f t="shared" si="52"/>
        <v>3.5164000000000001E-2</v>
      </c>
      <c r="G438" s="29"/>
      <c r="H438" s="29"/>
      <c r="I438" s="341">
        <f t="shared" si="53"/>
        <v>0</v>
      </c>
      <c r="J438" s="342">
        <f t="shared" si="54"/>
        <v>0</v>
      </c>
      <c r="K438" s="160"/>
      <c r="L438" s="433">
        <f t="shared" si="55"/>
        <v>0</v>
      </c>
      <c r="M438" s="345"/>
    </row>
    <row r="439" spans="1:13" ht="60" customHeight="1">
      <c r="A439" s="161" t="s">
        <v>911</v>
      </c>
      <c r="B439" s="42" t="s">
        <v>912</v>
      </c>
      <c r="C439" s="151"/>
      <c r="D439" s="130">
        <v>3.5164000000000001E-2</v>
      </c>
      <c r="E439" s="130">
        <v>3.5164000000000001E-2</v>
      </c>
      <c r="F439" s="341">
        <f t="shared" si="52"/>
        <v>3.5164000000000001E-2</v>
      </c>
      <c r="G439" s="29"/>
      <c r="H439" s="29"/>
      <c r="I439" s="341">
        <f t="shared" si="53"/>
        <v>0</v>
      </c>
      <c r="J439" s="342">
        <f t="shared" si="54"/>
        <v>0</v>
      </c>
      <c r="K439" s="160"/>
      <c r="L439" s="433">
        <f t="shared" si="55"/>
        <v>0</v>
      </c>
      <c r="M439" s="345"/>
    </row>
    <row r="440" spans="1:13" ht="55.8" customHeight="1">
      <c r="A440" s="301" t="s">
        <v>937</v>
      </c>
      <c r="B440" s="302" t="s">
        <v>938</v>
      </c>
      <c r="C440" s="292"/>
      <c r="D440" s="313">
        <f>SUM(D441:D456)</f>
        <v>7.5738058699999993</v>
      </c>
      <c r="E440" s="313">
        <f t="shared" ref="E440:I440" si="56">SUM(E441:E456)</f>
        <v>7.5393314999999985</v>
      </c>
      <c r="F440" s="313">
        <f t="shared" si="56"/>
        <v>7.5393314999999985</v>
      </c>
      <c r="G440" s="313">
        <f t="shared" si="56"/>
        <v>14.29452476</v>
      </c>
      <c r="H440" s="313"/>
      <c r="I440" s="313">
        <f t="shared" si="56"/>
        <v>-3.4474370000000365E-2</v>
      </c>
      <c r="J440" s="339">
        <f t="shared" si="54"/>
        <v>-4.5517894954971716E-3</v>
      </c>
      <c r="K440" s="313">
        <f t="shared" ref="K440" si="57">SUM(K441:K456)</f>
        <v>0</v>
      </c>
      <c r="L440" s="433">
        <f t="shared" si="55"/>
        <v>-3.4474370000000365E-2</v>
      </c>
      <c r="M440" s="340"/>
    </row>
    <row r="441" spans="1:13" ht="45" customHeight="1">
      <c r="A441" s="7" t="s">
        <v>245</v>
      </c>
      <c r="B441" s="126" t="s">
        <v>18</v>
      </c>
      <c r="C441" s="112"/>
      <c r="D441" s="25"/>
      <c r="E441" s="25"/>
      <c r="F441" s="341">
        <f t="shared" si="52"/>
        <v>0</v>
      </c>
      <c r="G441" s="287"/>
      <c r="H441" s="287"/>
      <c r="I441" s="341">
        <f t="shared" si="53"/>
        <v>0</v>
      </c>
      <c r="J441" s="342"/>
      <c r="K441" s="287"/>
      <c r="L441" s="433">
        <f t="shared" si="55"/>
        <v>0</v>
      </c>
      <c r="M441" s="387"/>
    </row>
    <row r="442" spans="1:13" ht="68.400000000000006" customHeight="1">
      <c r="A442" s="7" t="s">
        <v>939</v>
      </c>
      <c r="B442" s="67" t="s">
        <v>940</v>
      </c>
      <c r="C442" s="112"/>
      <c r="D442" s="25">
        <v>0.39499328</v>
      </c>
      <c r="E442" s="25">
        <v>0.39499328</v>
      </c>
      <c r="F442" s="341">
        <f t="shared" si="52"/>
        <v>0.39499328</v>
      </c>
      <c r="G442" s="287">
        <v>0.45390728000000002</v>
      </c>
      <c r="H442" s="287"/>
      <c r="I442" s="341">
        <f t="shared" si="53"/>
        <v>0</v>
      </c>
      <c r="J442" s="342">
        <f t="shared" si="54"/>
        <v>0</v>
      </c>
      <c r="K442" s="25"/>
      <c r="L442" s="433">
        <f t="shared" si="55"/>
        <v>0</v>
      </c>
      <c r="M442" s="399"/>
    </row>
    <row r="443" spans="1:13" ht="45" customHeight="1">
      <c r="A443" s="7" t="s">
        <v>941</v>
      </c>
      <c r="B443" s="67" t="s">
        <v>942</v>
      </c>
      <c r="C443" s="112"/>
      <c r="D443" s="25">
        <v>3.0050000000000003</v>
      </c>
      <c r="E443" s="25">
        <v>3.0428964500000002</v>
      </c>
      <c r="F443" s="341">
        <f t="shared" si="52"/>
        <v>3.0428964500000002</v>
      </c>
      <c r="G443" s="287">
        <v>3.0428964500000002</v>
      </c>
      <c r="H443" s="287"/>
      <c r="I443" s="341">
        <f t="shared" si="53"/>
        <v>3.7896449999999859E-2</v>
      </c>
      <c r="J443" s="342">
        <f t="shared" si="54"/>
        <v>1.2611131447587409E-2</v>
      </c>
      <c r="K443" s="287"/>
      <c r="L443" s="433">
        <f t="shared" si="55"/>
        <v>3.7896449999999859E-2</v>
      </c>
      <c r="M443" s="399"/>
    </row>
    <row r="444" spans="1:13" ht="82.2" customHeight="1">
      <c r="A444" s="7" t="s">
        <v>943</v>
      </c>
      <c r="B444" s="67" t="s">
        <v>944</v>
      </c>
      <c r="C444" s="112"/>
      <c r="D444" s="25">
        <v>2.6057535600000001</v>
      </c>
      <c r="E444" s="25">
        <v>2.5358827399999999</v>
      </c>
      <c r="F444" s="341">
        <f t="shared" si="52"/>
        <v>2.5358827399999999</v>
      </c>
      <c r="G444" s="287">
        <v>9.5479529999999997</v>
      </c>
      <c r="H444" s="287"/>
      <c r="I444" s="341">
        <f t="shared" si="53"/>
        <v>-6.9870820000000222E-2</v>
      </c>
      <c r="J444" s="342">
        <f t="shared" si="54"/>
        <v>-2.6814055278504667E-2</v>
      </c>
      <c r="K444" s="25"/>
      <c r="L444" s="433">
        <f t="shared" si="55"/>
        <v>-6.9870820000000222E-2</v>
      </c>
      <c r="M444" s="399"/>
    </row>
    <row r="445" spans="1:13" ht="31.2">
      <c r="A445" s="7" t="s">
        <v>945</v>
      </c>
      <c r="B445" s="67" t="s">
        <v>946</v>
      </c>
      <c r="C445" s="112"/>
      <c r="D445" s="25">
        <v>4.0787999999999998E-2</v>
      </c>
      <c r="E445" s="25">
        <v>4.0787999999999998E-2</v>
      </c>
      <c r="F445" s="341">
        <f t="shared" si="52"/>
        <v>4.0787999999999998E-2</v>
      </c>
      <c r="G445" s="287"/>
      <c r="H445" s="287"/>
      <c r="I445" s="341">
        <f t="shared" si="53"/>
        <v>0</v>
      </c>
      <c r="J445" s="342">
        <f t="shared" si="54"/>
        <v>0</v>
      </c>
      <c r="K445" s="112"/>
      <c r="L445" s="433">
        <f t="shared" si="55"/>
        <v>0</v>
      </c>
      <c r="M445" s="379"/>
    </row>
    <row r="446" spans="1:13" ht="18">
      <c r="A446" s="7" t="s">
        <v>947</v>
      </c>
      <c r="B446" s="32" t="s">
        <v>948</v>
      </c>
      <c r="C446" s="112"/>
      <c r="D446" s="25">
        <v>2.9752000000000001E-2</v>
      </c>
      <c r="E446" s="25">
        <v>2.9752000000000001E-2</v>
      </c>
      <c r="F446" s="341">
        <f t="shared" si="52"/>
        <v>2.9752000000000001E-2</v>
      </c>
      <c r="G446" s="287"/>
      <c r="H446" s="287"/>
      <c r="I446" s="341">
        <f t="shared" si="53"/>
        <v>0</v>
      </c>
      <c r="J446" s="342">
        <f t="shared" si="54"/>
        <v>0</v>
      </c>
      <c r="K446" s="25"/>
      <c r="L446" s="433">
        <f t="shared" si="55"/>
        <v>0</v>
      </c>
      <c r="M446" s="379"/>
    </row>
    <row r="447" spans="1:13" ht="31.2">
      <c r="A447" s="7" t="s">
        <v>949</v>
      </c>
      <c r="B447" s="67" t="s">
        <v>950</v>
      </c>
      <c r="C447" s="112"/>
      <c r="D447" s="25">
        <v>3.2818E-2</v>
      </c>
      <c r="E447" s="25">
        <v>3.2818E-2</v>
      </c>
      <c r="F447" s="341">
        <f t="shared" si="52"/>
        <v>3.2818E-2</v>
      </c>
      <c r="G447" s="287"/>
      <c r="H447" s="287"/>
      <c r="I447" s="341">
        <f t="shared" si="53"/>
        <v>0</v>
      </c>
      <c r="J447" s="342">
        <f t="shared" si="54"/>
        <v>0</v>
      </c>
      <c r="K447" s="112"/>
      <c r="L447" s="433">
        <f t="shared" si="55"/>
        <v>0</v>
      </c>
      <c r="M447" s="399"/>
    </row>
    <row r="448" spans="1:13" ht="24.6" customHeight="1">
      <c r="A448" s="7" t="s">
        <v>951</v>
      </c>
      <c r="B448" s="32" t="s">
        <v>586</v>
      </c>
      <c r="C448" s="112"/>
      <c r="D448" s="25">
        <v>0.18905</v>
      </c>
      <c r="E448" s="25">
        <v>0.18905</v>
      </c>
      <c r="F448" s="341">
        <f t="shared" si="52"/>
        <v>0.18905</v>
      </c>
      <c r="G448" s="25">
        <v>0.18905</v>
      </c>
      <c r="H448" s="287"/>
      <c r="I448" s="341">
        <f t="shared" si="53"/>
        <v>0</v>
      </c>
      <c r="J448" s="342">
        <f t="shared" si="54"/>
        <v>0</v>
      </c>
      <c r="K448" s="287"/>
      <c r="L448" s="433">
        <f t="shared" si="55"/>
        <v>0</v>
      </c>
      <c r="M448" s="400"/>
    </row>
    <row r="449" spans="1:13" ht="29.4" customHeight="1">
      <c r="A449" s="7" t="s">
        <v>952</v>
      </c>
      <c r="B449" s="32" t="s">
        <v>953</v>
      </c>
      <c r="C449" s="112"/>
      <c r="D449" s="25">
        <v>0.122</v>
      </c>
      <c r="E449" s="25">
        <v>0.122</v>
      </c>
      <c r="F449" s="341">
        <f t="shared" si="52"/>
        <v>0.122</v>
      </c>
      <c r="G449" s="25">
        <v>0.122</v>
      </c>
      <c r="H449" s="287"/>
      <c r="I449" s="341">
        <f t="shared" si="53"/>
        <v>0</v>
      </c>
      <c r="J449" s="342">
        <f t="shared" si="54"/>
        <v>0</v>
      </c>
      <c r="K449" s="287"/>
      <c r="L449" s="433">
        <f t="shared" si="55"/>
        <v>0</v>
      </c>
      <c r="M449" s="400"/>
    </row>
    <row r="450" spans="1:13" ht="26.4" customHeight="1">
      <c r="A450" s="7" t="s">
        <v>146</v>
      </c>
      <c r="B450" s="126" t="s">
        <v>765</v>
      </c>
      <c r="C450" s="112"/>
      <c r="D450" s="25"/>
      <c r="E450" s="25"/>
      <c r="F450" s="341">
        <f t="shared" si="52"/>
        <v>0</v>
      </c>
      <c r="G450" s="287"/>
      <c r="H450" s="287"/>
      <c r="I450" s="341">
        <f t="shared" si="53"/>
        <v>0</v>
      </c>
      <c r="J450" s="342"/>
      <c r="K450" s="287"/>
      <c r="L450" s="433">
        <f t="shared" si="55"/>
        <v>0</v>
      </c>
      <c r="M450" s="282"/>
    </row>
    <row r="451" spans="1:13" ht="30.6" customHeight="1">
      <c r="A451" s="7" t="s">
        <v>954</v>
      </c>
      <c r="B451" s="32" t="s">
        <v>955</v>
      </c>
      <c r="C451" s="112"/>
      <c r="D451" s="25">
        <v>0.93871802999999998</v>
      </c>
      <c r="E451" s="25">
        <v>0.93871802999999998</v>
      </c>
      <c r="F451" s="341">
        <f t="shared" si="52"/>
        <v>0.93871802999999998</v>
      </c>
      <c r="G451" s="287">
        <v>0.93871802999999998</v>
      </c>
      <c r="H451" s="287"/>
      <c r="I451" s="341">
        <f t="shared" si="53"/>
        <v>0</v>
      </c>
      <c r="J451" s="342">
        <f t="shared" si="54"/>
        <v>0</v>
      </c>
      <c r="K451" s="287"/>
      <c r="L451" s="433">
        <f t="shared" si="55"/>
        <v>0</v>
      </c>
      <c r="M451" s="400"/>
    </row>
    <row r="452" spans="1:13" ht="57" customHeight="1">
      <c r="A452" s="7" t="s">
        <v>956</v>
      </c>
      <c r="B452" s="32" t="s">
        <v>957</v>
      </c>
      <c r="C452" s="112"/>
      <c r="D452" s="25">
        <v>4.2818000000000002E-2</v>
      </c>
      <c r="E452" s="25">
        <v>4.2818000000000002E-2</v>
      </c>
      <c r="F452" s="341">
        <f t="shared" si="52"/>
        <v>4.2818000000000002E-2</v>
      </c>
      <c r="G452" s="287"/>
      <c r="H452" s="287"/>
      <c r="I452" s="341">
        <f t="shared" si="53"/>
        <v>0</v>
      </c>
      <c r="J452" s="342">
        <f t="shared" si="54"/>
        <v>0</v>
      </c>
      <c r="K452" s="287"/>
      <c r="L452" s="433">
        <f t="shared" si="55"/>
        <v>0</v>
      </c>
      <c r="M452" s="400"/>
    </row>
    <row r="453" spans="1:13" ht="42" customHeight="1">
      <c r="A453" s="7" t="s">
        <v>958</v>
      </c>
      <c r="B453" s="32" t="s">
        <v>959</v>
      </c>
      <c r="C453" s="112"/>
      <c r="D453" s="25">
        <v>4.2818000000000002E-2</v>
      </c>
      <c r="E453" s="25">
        <v>4.2818000000000002E-2</v>
      </c>
      <c r="F453" s="341">
        <f t="shared" si="52"/>
        <v>4.2818000000000002E-2</v>
      </c>
      <c r="G453" s="287"/>
      <c r="H453" s="287"/>
      <c r="I453" s="341">
        <f t="shared" si="53"/>
        <v>0</v>
      </c>
      <c r="J453" s="342">
        <f t="shared" si="54"/>
        <v>0</v>
      </c>
      <c r="K453" s="287"/>
      <c r="L453" s="433">
        <f t="shared" si="55"/>
        <v>0</v>
      </c>
      <c r="M453" s="400"/>
    </row>
    <row r="454" spans="1:13" ht="60.6" customHeight="1">
      <c r="A454" s="7" t="s">
        <v>960</v>
      </c>
      <c r="B454" s="32" t="s">
        <v>961</v>
      </c>
      <c r="C454" s="112"/>
      <c r="D454" s="25">
        <v>4.4693000000000004E-2</v>
      </c>
      <c r="E454" s="25">
        <v>4.4693000000000004E-2</v>
      </c>
      <c r="F454" s="341">
        <f t="shared" si="52"/>
        <v>4.4693000000000004E-2</v>
      </c>
      <c r="G454" s="287"/>
      <c r="H454" s="287"/>
      <c r="I454" s="341">
        <f t="shared" si="53"/>
        <v>0</v>
      </c>
      <c r="J454" s="342">
        <f t="shared" si="54"/>
        <v>0</v>
      </c>
      <c r="K454" s="287"/>
      <c r="L454" s="433">
        <f t="shared" si="55"/>
        <v>0</v>
      </c>
      <c r="M454" s="400"/>
    </row>
    <row r="455" spans="1:13" ht="43.2" customHeight="1">
      <c r="A455" s="7" t="s">
        <v>962</v>
      </c>
      <c r="B455" s="32" t="s">
        <v>963</v>
      </c>
      <c r="C455" s="112"/>
      <c r="D455" s="25">
        <v>4.4693000000000004E-2</v>
      </c>
      <c r="E455" s="25">
        <v>4.4693000000000004E-2</v>
      </c>
      <c r="F455" s="341">
        <f t="shared" si="52"/>
        <v>4.4693000000000004E-2</v>
      </c>
      <c r="G455" s="287"/>
      <c r="H455" s="287"/>
      <c r="I455" s="341">
        <f t="shared" si="53"/>
        <v>0</v>
      </c>
      <c r="J455" s="342">
        <f t="shared" si="54"/>
        <v>0</v>
      </c>
      <c r="K455" s="287"/>
      <c r="L455" s="433">
        <f t="shared" si="55"/>
        <v>0</v>
      </c>
      <c r="M455" s="400"/>
    </row>
    <row r="456" spans="1:13" ht="60" customHeight="1">
      <c r="A456" s="7" t="s">
        <v>964</v>
      </c>
      <c r="B456" s="32" t="s">
        <v>965</v>
      </c>
      <c r="C456" s="112"/>
      <c r="D456" s="25">
        <v>3.9911000000000002E-2</v>
      </c>
      <c r="E456" s="25">
        <v>3.7411E-2</v>
      </c>
      <c r="F456" s="341">
        <f t="shared" si="52"/>
        <v>3.7411E-2</v>
      </c>
      <c r="G456" s="287"/>
      <c r="H456" s="287"/>
      <c r="I456" s="341">
        <f t="shared" si="53"/>
        <v>-2.5000000000000022E-3</v>
      </c>
      <c r="J456" s="342">
        <f t="shared" si="54"/>
        <v>-6.2639372604044063E-2</v>
      </c>
      <c r="K456" s="287"/>
      <c r="L456" s="433">
        <f t="shared" si="55"/>
        <v>-2.5000000000000022E-3</v>
      </c>
      <c r="M456" s="401"/>
    </row>
    <row r="457" spans="1:13" ht="37.200000000000003" customHeight="1">
      <c r="A457" s="301" t="s">
        <v>966</v>
      </c>
      <c r="B457" s="302" t="s">
        <v>967</v>
      </c>
      <c r="C457" s="304"/>
      <c r="D457" s="304">
        <f>SUM(D458:D474)</f>
        <v>6.8835611799999983</v>
      </c>
      <c r="E457" s="304">
        <f t="shared" ref="E457:F457" si="58">SUM(E458:E474)</f>
        <v>6.8359645299999983</v>
      </c>
      <c r="F457" s="304">
        <f t="shared" si="58"/>
        <v>6.8359645299999983</v>
      </c>
      <c r="G457" s="304">
        <f>SUM(G458:G474)</f>
        <v>6.7569905299999986</v>
      </c>
      <c r="H457" s="304"/>
      <c r="I457" s="304">
        <f>SUM(I458:I474)</f>
        <v>-4.7596649999999796E-2</v>
      </c>
      <c r="J457" s="339">
        <f t="shared" si="54"/>
        <v>-6.9145386748781235E-3</v>
      </c>
      <c r="K457" s="304">
        <f t="shared" ref="K457" si="59">SUM(K459:K474)</f>
        <v>0</v>
      </c>
      <c r="L457" s="433">
        <f t="shared" si="55"/>
        <v>-4.7596649999999796E-2</v>
      </c>
      <c r="M457" s="392"/>
    </row>
    <row r="458" spans="1:13" ht="42" customHeight="1">
      <c r="A458" s="124">
        <v>1</v>
      </c>
      <c r="B458" s="288" t="s">
        <v>18</v>
      </c>
      <c r="C458" s="30"/>
      <c r="D458" s="30"/>
      <c r="E458" s="30"/>
      <c r="F458" s="341">
        <f t="shared" si="52"/>
        <v>0</v>
      </c>
      <c r="G458" s="30"/>
      <c r="H458" s="30"/>
      <c r="I458" s="341">
        <f t="shared" si="53"/>
        <v>0</v>
      </c>
      <c r="J458" s="342"/>
      <c r="K458" s="30"/>
      <c r="L458" s="433">
        <f t="shared" si="55"/>
        <v>0</v>
      </c>
      <c r="M458" s="402"/>
    </row>
    <row r="459" spans="1:13" ht="31.2" customHeight="1">
      <c r="A459" s="7" t="s">
        <v>968</v>
      </c>
      <c r="B459" s="51" t="s">
        <v>969</v>
      </c>
      <c r="C459" s="30"/>
      <c r="D459" s="30">
        <v>0.92447433999999995</v>
      </c>
      <c r="E459" s="30">
        <v>0.92447433999999995</v>
      </c>
      <c r="F459" s="341">
        <f t="shared" si="52"/>
        <v>0.92447433999999995</v>
      </c>
      <c r="G459" s="30">
        <v>0.99747434000000001</v>
      </c>
      <c r="H459" s="25"/>
      <c r="I459" s="341">
        <f t="shared" si="53"/>
        <v>0</v>
      </c>
      <c r="J459" s="342">
        <f t="shared" si="54"/>
        <v>0</v>
      </c>
      <c r="K459" s="31"/>
      <c r="L459" s="433">
        <f t="shared" si="55"/>
        <v>0</v>
      </c>
      <c r="M459" s="399"/>
    </row>
    <row r="460" spans="1:13" ht="31.2">
      <c r="A460" s="7" t="s">
        <v>970</v>
      </c>
      <c r="B460" s="51" t="s">
        <v>971</v>
      </c>
      <c r="C460" s="30"/>
      <c r="D460" s="30">
        <v>1.30664129</v>
      </c>
      <c r="E460" s="30">
        <v>1.30664129</v>
      </c>
      <c r="F460" s="341">
        <f t="shared" si="52"/>
        <v>1.30664129</v>
      </c>
      <c r="G460" s="30">
        <v>1.4486413</v>
      </c>
      <c r="H460" s="25"/>
      <c r="I460" s="341">
        <f t="shared" si="53"/>
        <v>0</v>
      </c>
      <c r="J460" s="342">
        <f t="shared" si="54"/>
        <v>0</v>
      </c>
      <c r="K460" s="31"/>
      <c r="L460" s="433">
        <f t="shared" si="55"/>
        <v>0</v>
      </c>
      <c r="M460" s="399"/>
    </row>
    <row r="461" spans="1:13" ht="81.599999999999994" customHeight="1">
      <c r="A461" s="7" t="s">
        <v>972</v>
      </c>
      <c r="B461" s="51" t="s">
        <v>973</v>
      </c>
      <c r="C461" s="30"/>
      <c r="D461" s="30">
        <v>0.76015999999999995</v>
      </c>
      <c r="E461" s="30">
        <v>0.76152147999999997</v>
      </c>
      <c r="F461" s="341">
        <f t="shared" ref="F461:F524" si="60">E461</f>
        <v>0.76152147999999997</v>
      </c>
      <c r="G461" s="135">
        <v>0.85352148000000005</v>
      </c>
      <c r="H461" s="25"/>
      <c r="I461" s="341">
        <f t="shared" ref="I461:I524" si="61">E461-D461</f>
        <v>1.361480000000026E-3</v>
      </c>
      <c r="J461" s="342">
        <f t="shared" ref="J461:J524" si="62">E461/D461-100%</f>
        <v>1.7910439907389275E-3</v>
      </c>
      <c r="K461" s="31"/>
      <c r="L461" s="433">
        <f t="shared" ref="L461:L524" si="63">I461-K461</f>
        <v>1.361480000000026E-3</v>
      </c>
      <c r="M461" s="399"/>
    </row>
    <row r="462" spans="1:13" ht="82.8" customHeight="1">
      <c r="A462" s="7" t="s">
        <v>974</v>
      </c>
      <c r="B462" s="51" t="s">
        <v>975</v>
      </c>
      <c r="C462" s="30"/>
      <c r="D462" s="30">
        <v>1.1200000000000001</v>
      </c>
      <c r="E462" s="30">
        <v>1.1493928100000002</v>
      </c>
      <c r="F462" s="341">
        <f t="shared" si="60"/>
        <v>1.1493928100000002</v>
      </c>
      <c r="G462" s="25">
        <v>1.2893927999999999</v>
      </c>
      <c r="H462" s="25"/>
      <c r="I462" s="341">
        <f>E462-D462</f>
        <v>2.9392810000000047E-2</v>
      </c>
      <c r="J462" s="342">
        <f t="shared" si="62"/>
        <v>2.6243580357142804E-2</v>
      </c>
      <c r="K462" s="287"/>
      <c r="L462" s="433">
        <f t="shared" si="63"/>
        <v>2.9392810000000047E-2</v>
      </c>
      <c r="M462" s="399"/>
    </row>
    <row r="463" spans="1:13" ht="34.200000000000003" customHeight="1">
      <c r="A463" s="7" t="s">
        <v>978</v>
      </c>
      <c r="B463" s="51" t="s">
        <v>979</v>
      </c>
      <c r="C463" s="30"/>
      <c r="D463" s="30">
        <v>0.12481</v>
      </c>
      <c r="E463" s="30">
        <v>0.12481</v>
      </c>
      <c r="F463" s="341">
        <f t="shared" si="60"/>
        <v>0.12481</v>
      </c>
      <c r="G463" s="25"/>
      <c r="H463" s="25"/>
      <c r="I463" s="341">
        <f t="shared" si="61"/>
        <v>0</v>
      </c>
      <c r="J463" s="342">
        <f t="shared" si="62"/>
        <v>0</v>
      </c>
      <c r="K463" s="25"/>
      <c r="L463" s="433">
        <f t="shared" si="63"/>
        <v>0</v>
      </c>
      <c r="M463" s="403"/>
    </row>
    <row r="464" spans="1:13" ht="27" customHeight="1">
      <c r="A464" s="7" t="s">
        <v>980</v>
      </c>
      <c r="B464" s="51" t="s">
        <v>981</v>
      </c>
      <c r="C464" s="30"/>
      <c r="D464" s="30">
        <v>7.6777999999999999E-2</v>
      </c>
      <c r="E464" s="30">
        <v>7.6777999999999999E-2</v>
      </c>
      <c r="F464" s="341">
        <f t="shared" si="60"/>
        <v>7.6777999999999999E-2</v>
      </c>
      <c r="G464" s="25"/>
      <c r="H464" s="25"/>
      <c r="I464" s="341">
        <f t="shared" si="61"/>
        <v>0</v>
      </c>
      <c r="J464" s="342">
        <f t="shared" si="62"/>
        <v>0</v>
      </c>
      <c r="K464" s="25"/>
      <c r="L464" s="433">
        <f t="shared" si="63"/>
        <v>0</v>
      </c>
      <c r="M464" s="403"/>
    </row>
    <row r="465" spans="1:13" ht="51" customHeight="1">
      <c r="A465" s="7" t="s">
        <v>982</v>
      </c>
      <c r="B465" s="51" t="s">
        <v>983</v>
      </c>
      <c r="C465" s="30"/>
      <c r="D465" s="30">
        <v>0.133857</v>
      </c>
      <c r="E465" s="30">
        <v>0.133857</v>
      </c>
      <c r="F465" s="341">
        <f t="shared" si="60"/>
        <v>0.133857</v>
      </c>
      <c r="G465" s="25"/>
      <c r="H465" s="25"/>
      <c r="I465" s="341">
        <f t="shared" si="61"/>
        <v>0</v>
      </c>
      <c r="J465" s="342">
        <f t="shared" si="62"/>
        <v>0</v>
      </c>
      <c r="K465" s="25"/>
      <c r="L465" s="433">
        <f t="shared" si="63"/>
        <v>0</v>
      </c>
      <c r="M465" s="403"/>
    </row>
    <row r="466" spans="1:13" ht="31.2">
      <c r="A466" s="7" t="s">
        <v>984</v>
      </c>
      <c r="B466" s="66" t="s">
        <v>985</v>
      </c>
      <c r="C466" s="30"/>
      <c r="D466" s="30">
        <v>0.133857</v>
      </c>
      <c r="E466" s="30">
        <v>0.133857</v>
      </c>
      <c r="F466" s="341">
        <f t="shared" si="60"/>
        <v>0.133857</v>
      </c>
      <c r="G466" s="25"/>
      <c r="H466" s="25"/>
      <c r="I466" s="341">
        <f t="shared" si="61"/>
        <v>0</v>
      </c>
      <c r="J466" s="342">
        <f t="shared" si="62"/>
        <v>0</v>
      </c>
      <c r="K466" s="25"/>
      <c r="L466" s="433">
        <f t="shared" si="63"/>
        <v>0</v>
      </c>
      <c r="M466" s="403"/>
    </row>
    <row r="467" spans="1:13" ht="58.2" customHeight="1">
      <c r="A467" s="7" t="s">
        <v>986</v>
      </c>
      <c r="B467" s="66" t="s">
        <v>987</v>
      </c>
      <c r="C467" s="30"/>
      <c r="D467" s="30">
        <v>5.6672E-2</v>
      </c>
      <c r="E467" s="30">
        <v>5.6672E-2</v>
      </c>
      <c r="F467" s="341">
        <f t="shared" si="60"/>
        <v>5.6672E-2</v>
      </c>
      <c r="G467" s="25"/>
      <c r="H467" s="25"/>
      <c r="I467" s="341">
        <f t="shared" si="61"/>
        <v>0</v>
      </c>
      <c r="J467" s="342">
        <f t="shared" si="62"/>
        <v>0</v>
      </c>
      <c r="K467" s="25"/>
      <c r="L467" s="433">
        <f t="shared" si="63"/>
        <v>0</v>
      </c>
      <c r="M467" s="403"/>
    </row>
    <row r="468" spans="1:13" ht="31.2">
      <c r="A468" s="7" t="s">
        <v>988</v>
      </c>
      <c r="B468" s="52" t="s">
        <v>989</v>
      </c>
      <c r="C468" s="30"/>
      <c r="D468" s="30">
        <v>0.1888</v>
      </c>
      <c r="E468" s="30">
        <v>0.1888</v>
      </c>
      <c r="F468" s="341">
        <f t="shared" si="60"/>
        <v>0.1888</v>
      </c>
      <c r="G468" s="25">
        <v>0.1888</v>
      </c>
      <c r="H468" s="151"/>
      <c r="I468" s="341">
        <f t="shared" si="61"/>
        <v>0</v>
      </c>
      <c r="J468" s="342">
        <f t="shared" si="62"/>
        <v>0</v>
      </c>
      <c r="K468" s="25"/>
      <c r="L468" s="433">
        <f t="shared" si="63"/>
        <v>0</v>
      </c>
      <c r="M468" s="399"/>
    </row>
    <row r="469" spans="1:13" ht="28.2" customHeight="1">
      <c r="A469" s="7" t="s">
        <v>990</v>
      </c>
      <c r="B469" s="68" t="s">
        <v>991</v>
      </c>
      <c r="C469" s="30"/>
      <c r="D469" s="30">
        <v>8.8830000000000006E-2</v>
      </c>
      <c r="E469" s="30">
        <v>8.8830000000000006E-2</v>
      </c>
      <c r="F469" s="341">
        <f t="shared" si="60"/>
        <v>8.8830000000000006E-2</v>
      </c>
      <c r="G469" s="25">
        <v>8.8830000000000006E-2</v>
      </c>
      <c r="H469" s="151"/>
      <c r="I469" s="341">
        <f t="shared" si="61"/>
        <v>0</v>
      </c>
      <c r="J469" s="342">
        <f t="shared" si="62"/>
        <v>0</v>
      </c>
      <c r="K469" s="25"/>
      <c r="L469" s="433">
        <f t="shared" si="63"/>
        <v>0</v>
      </c>
      <c r="M469" s="399"/>
    </row>
    <row r="470" spans="1:13" ht="25.8" customHeight="1">
      <c r="A470" s="7" t="s">
        <v>992</v>
      </c>
      <c r="B470" s="51" t="s">
        <v>870</v>
      </c>
      <c r="C470" s="30"/>
      <c r="D470" s="30">
        <v>0.32800000000000001</v>
      </c>
      <c r="E470" s="30">
        <v>0.32800000000000001</v>
      </c>
      <c r="F470" s="341">
        <f t="shared" si="60"/>
        <v>0.32800000000000001</v>
      </c>
      <c r="G470" s="25">
        <v>0.32800000000000001</v>
      </c>
      <c r="H470" s="151"/>
      <c r="I470" s="341">
        <f t="shared" si="61"/>
        <v>0</v>
      </c>
      <c r="J470" s="342">
        <f t="shared" si="62"/>
        <v>0</v>
      </c>
      <c r="K470" s="25"/>
      <c r="L470" s="433">
        <f t="shared" si="63"/>
        <v>0</v>
      </c>
      <c r="M470" s="399"/>
    </row>
    <row r="471" spans="1:13" ht="46.8">
      <c r="A471" s="7" t="s">
        <v>993</v>
      </c>
      <c r="B471" s="51" t="s">
        <v>994</v>
      </c>
      <c r="C471" s="30"/>
      <c r="D471" s="30">
        <v>0.33922987999999998</v>
      </c>
      <c r="E471" s="30">
        <v>0.32778084000000002</v>
      </c>
      <c r="F471" s="341">
        <f t="shared" si="60"/>
        <v>0.32778084000000002</v>
      </c>
      <c r="G471" s="25">
        <v>0.32778084000000002</v>
      </c>
      <c r="H471" s="25"/>
      <c r="I471" s="341">
        <f t="shared" si="61"/>
        <v>-1.1449039999999966E-2</v>
      </c>
      <c r="J471" s="342">
        <f t="shared" si="62"/>
        <v>-3.3750093004778825E-2</v>
      </c>
      <c r="K471" s="25"/>
      <c r="L471" s="433">
        <f t="shared" si="63"/>
        <v>-1.1449039999999966E-2</v>
      </c>
      <c r="M471" s="399"/>
    </row>
    <row r="472" spans="1:13" ht="46.8">
      <c r="A472" s="7" t="s">
        <v>995</v>
      </c>
      <c r="B472" s="51" t="s">
        <v>996</v>
      </c>
      <c r="C472" s="30"/>
      <c r="D472" s="30">
        <v>0.252</v>
      </c>
      <c r="E472" s="30">
        <v>0.25009067000000001</v>
      </c>
      <c r="F472" s="341">
        <f t="shared" si="60"/>
        <v>0.25009067000000001</v>
      </c>
      <c r="G472" s="25">
        <v>0.25009067000000001</v>
      </c>
      <c r="H472" s="25"/>
      <c r="I472" s="341">
        <f t="shared" si="61"/>
        <v>-1.9093299999999869E-3</v>
      </c>
      <c r="J472" s="342">
        <f t="shared" si="62"/>
        <v>-7.5767063492062636E-3</v>
      </c>
      <c r="K472" s="25"/>
      <c r="L472" s="433">
        <f t="shared" si="63"/>
        <v>-1.9093299999999869E-3</v>
      </c>
      <c r="M472" s="399"/>
    </row>
    <row r="473" spans="1:13" ht="34.200000000000003" customHeight="1">
      <c r="A473" s="7" t="s">
        <v>997</v>
      </c>
      <c r="B473" s="51" t="s">
        <v>998</v>
      </c>
      <c r="C473" s="30"/>
      <c r="D473" s="29">
        <v>4.9925799999999999E-2</v>
      </c>
      <c r="E473" s="30">
        <v>4.9925799999999999E-2</v>
      </c>
      <c r="F473" s="341">
        <f t="shared" si="60"/>
        <v>4.9925799999999999E-2</v>
      </c>
      <c r="G473" s="25">
        <v>4.9925799999999999E-2</v>
      </c>
      <c r="H473" s="25"/>
      <c r="I473" s="341">
        <f t="shared" si="61"/>
        <v>0</v>
      </c>
      <c r="J473" s="342">
        <f t="shared" si="62"/>
        <v>0</v>
      </c>
      <c r="K473" s="25"/>
      <c r="L473" s="433">
        <f t="shared" si="63"/>
        <v>0</v>
      </c>
      <c r="M473" s="399"/>
    </row>
    <row r="474" spans="1:13" ht="31.2">
      <c r="A474" s="7" t="s">
        <v>999</v>
      </c>
      <c r="B474" s="51" t="s">
        <v>1000</v>
      </c>
      <c r="C474" s="30"/>
      <c r="D474" s="29">
        <v>0.99952586999999993</v>
      </c>
      <c r="E474" s="30">
        <v>0.93453330000000001</v>
      </c>
      <c r="F474" s="341">
        <f t="shared" si="60"/>
        <v>0.93453330000000001</v>
      </c>
      <c r="G474" s="25">
        <v>0.93453330000000001</v>
      </c>
      <c r="H474" s="25"/>
      <c r="I474" s="341">
        <f t="shared" si="61"/>
        <v>-6.4992569999999916E-2</v>
      </c>
      <c r="J474" s="342">
        <f t="shared" si="62"/>
        <v>-6.5023399544425931E-2</v>
      </c>
      <c r="K474" s="25"/>
      <c r="L474" s="433">
        <f t="shared" si="63"/>
        <v>-6.4992569999999916E-2</v>
      </c>
      <c r="M474" s="399"/>
    </row>
    <row r="475" spans="1:13" ht="43.8" customHeight="1">
      <c r="A475" s="301" t="s">
        <v>1001</v>
      </c>
      <c r="B475" s="302" t="s">
        <v>1002</v>
      </c>
      <c r="C475" s="291">
        <f>C477+C478+C479+C480+C481+C482+C483+C486+C488</f>
        <v>5.3834638199999993</v>
      </c>
      <c r="D475" s="291">
        <f>SUM(D476:D488)</f>
        <v>9.713347820000001</v>
      </c>
      <c r="E475" s="291">
        <f t="shared" ref="E475:G475" si="64">SUM(E476:E488)</f>
        <v>9.9985535800000012</v>
      </c>
      <c r="F475" s="291">
        <f t="shared" si="64"/>
        <v>9.9985535800000012</v>
      </c>
      <c r="G475" s="291">
        <f t="shared" si="64"/>
        <v>14.345743429999999</v>
      </c>
      <c r="H475" s="291"/>
      <c r="I475" s="338">
        <f t="shared" si="61"/>
        <v>0.2852057600000002</v>
      </c>
      <c r="J475" s="339">
        <f t="shared" si="62"/>
        <v>2.9362251335502965E-2</v>
      </c>
      <c r="K475" s="291">
        <f>K477+K478+K479+K480+K481+K483+K486+K488+K482</f>
        <v>0</v>
      </c>
      <c r="L475" s="433">
        <f t="shared" si="63"/>
        <v>0.2852057600000002</v>
      </c>
      <c r="M475" s="340"/>
    </row>
    <row r="476" spans="1:13" ht="31.2">
      <c r="A476" s="9" t="s">
        <v>245</v>
      </c>
      <c r="B476" s="67" t="s">
        <v>18</v>
      </c>
      <c r="C476" s="287"/>
      <c r="D476" s="287"/>
      <c r="E476" s="287"/>
      <c r="F476" s="341">
        <f t="shared" si="60"/>
        <v>0</v>
      </c>
      <c r="G476" s="25"/>
      <c r="H476" s="25"/>
      <c r="I476" s="341">
        <f t="shared" si="61"/>
        <v>0</v>
      </c>
      <c r="J476" s="342"/>
      <c r="K476" s="25"/>
      <c r="L476" s="433">
        <f t="shared" si="63"/>
        <v>0</v>
      </c>
      <c r="M476" s="282"/>
    </row>
    <row r="477" spans="1:13" ht="69.599999999999994" customHeight="1">
      <c r="A477" s="9" t="s">
        <v>1003</v>
      </c>
      <c r="B477" s="37" t="s">
        <v>1004</v>
      </c>
      <c r="C477" s="287">
        <v>0.24113978999999999</v>
      </c>
      <c r="D477" s="287">
        <v>0.24113978999999999</v>
      </c>
      <c r="E477" s="287">
        <v>0.24113978999999999</v>
      </c>
      <c r="F477" s="341">
        <f t="shared" si="60"/>
        <v>0.24113978999999999</v>
      </c>
      <c r="G477" s="287">
        <v>0.25981978999999999</v>
      </c>
      <c r="H477" s="25"/>
      <c r="I477" s="341">
        <f t="shared" si="61"/>
        <v>0</v>
      </c>
      <c r="J477" s="342">
        <f t="shared" si="62"/>
        <v>0</v>
      </c>
      <c r="K477" s="287"/>
      <c r="L477" s="433">
        <f t="shared" si="63"/>
        <v>0</v>
      </c>
      <c r="M477" s="404"/>
    </row>
    <row r="478" spans="1:13" ht="67.2" customHeight="1">
      <c r="A478" s="9" t="s">
        <v>1005</v>
      </c>
      <c r="B478" s="37" t="s">
        <v>1006</v>
      </c>
      <c r="C478" s="287">
        <v>1.0886516399999999</v>
      </c>
      <c r="D478" s="287">
        <v>1.0886516399999999</v>
      </c>
      <c r="E478" s="287">
        <v>1.08831934</v>
      </c>
      <c r="F478" s="341">
        <f t="shared" si="60"/>
        <v>1.08831934</v>
      </c>
      <c r="G478" s="25">
        <v>1.10723934</v>
      </c>
      <c r="H478" s="25"/>
      <c r="I478" s="115">
        <f t="shared" si="61"/>
        <v>-3.3229999999995208E-4</v>
      </c>
      <c r="J478" s="342">
        <f t="shared" si="62"/>
        <v>-3.0523997557196925E-4</v>
      </c>
      <c r="K478" s="25"/>
      <c r="L478" s="433">
        <f t="shared" si="63"/>
        <v>-3.3229999999995208E-4</v>
      </c>
      <c r="M478" s="405"/>
    </row>
    <row r="479" spans="1:13" ht="62.4">
      <c r="A479" s="9" t="s">
        <v>1007</v>
      </c>
      <c r="B479" s="37" t="s">
        <v>1008</v>
      </c>
      <c r="C479" s="287">
        <v>0.76</v>
      </c>
      <c r="D479" s="287">
        <v>0.76</v>
      </c>
      <c r="E479" s="287">
        <v>0.72866143999999999</v>
      </c>
      <c r="F479" s="341">
        <f t="shared" si="60"/>
        <v>0.72866143999999999</v>
      </c>
      <c r="G479" s="287">
        <v>1.0388634400000001</v>
      </c>
      <c r="H479" s="25"/>
      <c r="I479" s="341">
        <f t="shared" si="61"/>
        <v>-3.1338560000000015E-2</v>
      </c>
      <c r="J479" s="342">
        <f t="shared" si="62"/>
        <v>-4.1234947368421038E-2</v>
      </c>
      <c r="K479" s="25"/>
      <c r="L479" s="433">
        <f t="shared" si="63"/>
        <v>-3.1338560000000015E-2</v>
      </c>
      <c r="M479" s="405"/>
    </row>
    <row r="480" spans="1:13" ht="62.4">
      <c r="A480" s="9" t="s">
        <v>1009</v>
      </c>
      <c r="B480" s="37" t="s">
        <v>1010</v>
      </c>
      <c r="C480" s="287">
        <v>0.5</v>
      </c>
      <c r="D480" s="287">
        <v>0.5</v>
      </c>
      <c r="E480" s="287">
        <v>0.49792971000000003</v>
      </c>
      <c r="F480" s="341">
        <f t="shared" si="60"/>
        <v>0.49792971000000003</v>
      </c>
      <c r="G480" s="287">
        <v>0.56392971000000003</v>
      </c>
      <c r="H480" s="25"/>
      <c r="I480" s="341">
        <f t="shared" si="61"/>
        <v>-2.0702899999999747E-3</v>
      </c>
      <c r="J480" s="342">
        <f t="shared" si="62"/>
        <v>-4.1405799999999493E-3</v>
      </c>
      <c r="K480" s="25"/>
      <c r="L480" s="433">
        <f t="shared" si="63"/>
        <v>-2.0702899999999747E-3</v>
      </c>
      <c r="M480" s="405"/>
    </row>
    <row r="481" spans="1:13" ht="71.400000000000006" customHeight="1">
      <c r="A481" s="9" t="s">
        <v>1011</v>
      </c>
      <c r="B481" s="37" t="s">
        <v>1012</v>
      </c>
      <c r="C481" s="287">
        <v>0.5</v>
      </c>
      <c r="D481" s="287">
        <v>0.5</v>
      </c>
      <c r="E481" s="287">
        <v>0.50111066000000004</v>
      </c>
      <c r="F481" s="341">
        <f t="shared" si="60"/>
        <v>0.50111066000000004</v>
      </c>
      <c r="G481" s="287">
        <v>0.56711065999999999</v>
      </c>
      <c r="H481" s="25"/>
      <c r="I481" s="341">
        <f t="shared" si="61"/>
        <v>1.1106600000000411E-3</v>
      </c>
      <c r="J481" s="342">
        <f t="shared" si="62"/>
        <v>2.2213200000000821E-3</v>
      </c>
      <c r="K481" s="25"/>
      <c r="L481" s="433">
        <f t="shared" si="63"/>
        <v>1.1106600000000411E-3</v>
      </c>
      <c r="M481" s="405"/>
    </row>
    <row r="482" spans="1:13" ht="83.4" customHeight="1">
      <c r="A482" s="9" t="s">
        <v>1013</v>
      </c>
      <c r="B482" s="24" t="s">
        <v>1014</v>
      </c>
      <c r="C482" s="30"/>
      <c r="D482" s="287">
        <v>1.9994999999999999E-2</v>
      </c>
      <c r="E482" s="287">
        <v>1.9994999999999999E-2</v>
      </c>
      <c r="F482" s="341">
        <f t="shared" si="60"/>
        <v>1.9994999999999999E-2</v>
      </c>
      <c r="G482" s="25"/>
      <c r="H482" s="25"/>
      <c r="I482" s="341">
        <f t="shared" si="61"/>
        <v>0</v>
      </c>
      <c r="J482" s="342">
        <f t="shared" si="62"/>
        <v>0</v>
      </c>
      <c r="K482" s="112"/>
      <c r="L482" s="433">
        <f t="shared" si="63"/>
        <v>0</v>
      </c>
      <c r="M482" s="405"/>
    </row>
    <row r="483" spans="1:13" ht="63" customHeight="1">
      <c r="A483" s="9" t="s">
        <v>1015</v>
      </c>
      <c r="B483" s="37" t="s">
        <v>1016</v>
      </c>
      <c r="C483" s="30"/>
      <c r="D483" s="287">
        <v>0.1</v>
      </c>
      <c r="E483" s="287">
        <v>9.8093E-2</v>
      </c>
      <c r="F483" s="341">
        <f t="shared" si="60"/>
        <v>9.8093E-2</v>
      </c>
      <c r="G483" s="287">
        <v>9.8093E-2</v>
      </c>
      <c r="H483" s="25"/>
      <c r="I483" s="341">
        <f t="shared" si="61"/>
        <v>-1.9070000000000059E-3</v>
      </c>
      <c r="J483" s="342">
        <f t="shared" si="62"/>
        <v>-1.9070000000000031E-2</v>
      </c>
      <c r="K483" s="25"/>
      <c r="L483" s="433">
        <f t="shared" si="63"/>
        <v>-1.9070000000000059E-3</v>
      </c>
      <c r="M483" s="406"/>
    </row>
    <row r="484" spans="1:13" ht="81" customHeight="1">
      <c r="A484" s="9" t="s">
        <v>1017</v>
      </c>
      <c r="B484" s="37" t="s">
        <v>1018</v>
      </c>
      <c r="C484" s="30"/>
      <c r="D484" s="287">
        <v>4.1500000000000004</v>
      </c>
      <c r="E484" s="287">
        <v>4.1823239900000004</v>
      </c>
      <c r="F484" s="341">
        <f t="shared" si="60"/>
        <v>4.1823239900000004</v>
      </c>
      <c r="G484" s="25">
        <v>4.1823239900000004</v>
      </c>
      <c r="H484" s="25"/>
      <c r="I484" s="341">
        <f t="shared" si="61"/>
        <v>3.232399000000008E-2</v>
      </c>
      <c r="J484" s="342">
        <f t="shared" si="62"/>
        <v>7.7889132530120087E-3</v>
      </c>
      <c r="K484" s="112"/>
      <c r="L484" s="433">
        <f t="shared" si="63"/>
        <v>3.232399000000008E-2</v>
      </c>
      <c r="M484" s="406"/>
    </row>
    <row r="485" spans="1:13" ht="36" customHeight="1">
      <c r="A485" s="196">
        <v>2</v>
      </c>
      <c r="B485" s="47" t="s">
        <v>87</v>
      </c>
      <c r="C485" s="287"/>
      <c r="D485" s="287"/>
      <c r="E485" s="287"/>
      <c r="F485" s="341">
        <f t="shared" si="60"/>
        <v>0</v>
      </c>
      <c r="G485" s="25"/>
      <c r="H485" s="25"/>
      <c r="I485" s="341">
        <f t="shared" si="61"/>
        <v>0</v>
      </c>
      <c r="J485" s="342"/>
      <c r="K485" s="25"/>
      <c r="L485" s="433">
        <f t="shared" si="63"/>
        <v>0</v>
      </c>
      <c r="M485" s="282"/>
    </row>
    <row r="486" spans="1:13" ht="38.4" customHeight="1">
      <c r="A486" s="9" t="s">
        <v>1019</v>
      </c>
      <c r="B486" s="37" t="s">
        <v>1020</v>
      </c>
      <c r="C486" s="287"/>
      <c r="D486" s="287">
        <v>2.8339E-2</v>
      </c>
      <c r="E486" s="287">
        <v>2.8339E-2</v>
      </c>
      <c r="F486" s="341">
        <f t="shared" si="60"/>
        <v>2.8339E-2</v>
      </c>
      <c r="G486" s="25"/>
      <c r="H486" s="25"/>
      <c r="I486" s="341">
        <f t="shared" si="61"/>
        <v>0</v>
      </c>
      <c r="J486" s="342">
        <f t="shared" si="62"/>
        <v>0</v>
      </c>
      <c r="K486" s="25">
        <f>I486</f>
        <v>0</v>
      </c>
      <c r="L486" s="433">
        <f t="shared" si="63"/>
        <v>0</v>
      </c>
      <c r="M486" s="406"/>
    </row>
    <row r="487" spans="1:13" ht="62.4">
      <c r="A487" s="9" t="s">
        <v>1021</v>
      </c>
      <c r="B487" s="24" t="s">
        <v>1022</v>
      </c>
      <c r="C487" s="287"/>
      <c r="D487" s="287">
        <v>3.1550000000000002E-2</v>
      </c>
      <c r="E487" s="287">
        <v>3.1550000000000002E-2</v>
      </c>
      <c r="F487" s="341">
        <f t="shared" si="60"/>
        <v>3.1550000000000002E-2</v>
      </c>
      <c r="G487" s="25"/>
      <c r="H487" s="25"/>
      <c r="I487" s="341">
        <f t="shared" si="61"/>
        <v>0</v>
      </c>
      <c r="J487" s="342">
        <f t="shared" si="62"/>
        <v>0</v>
      </c>
      <c r="K487" s="25"/>
      <c r="L487" s="433">
        <f t="shared" si="63"/>
        <v>0</v>
      </c>
      <c r="M487" s="405"/>
    </row>
    <row r="488" spans="1:13" ht="88.2" customHeight="1">
      <c r="A488" s="9" t="s">
        <v>1023</v>
      </c>
      <c r="B488" s="165" t="s">
        <v>1024</v>
      </c>
      <c r="C488" s="287">
        <v>2.2936723899999998</v>
      </c>
      <c r="D488" s="287">
        <v>2.2936723899999998</v>
      </c>
      <c r="E488" s="287">
        <v>2.5810916500000003</v>
      </c>
      <c r="F488" s="341">
        <f t="shared" si="60"/>
        <v>2.5810916500000003</v>
      </c>
      <c r="G488" s="25">
        <v>6.5283634999999993</v>
      </c>
      <c r="H488" s="25"/>
      <c r="I488" s="341">
        <f t="shared" si="61"/>
        <v>0.28741926000000051</v>
      </c>
      <c r="J488" s="342">
        <f t="shared" si="62"/>
        <v>0.12530963935961248</v>
      </c>
      <c r="K488" s="25"/>
      <c r="L488" s="433">
        <f t="shared" si="63"/>
        <v>0.28741926000000051</v>
      </c>
      <c r="M488" s="404"/>
    </row>
    <row r="489" spans="1:13" ht="37.799999999999997" customHeight="1">
      <c r="A489" s="301" t="s">
        <v>1025</v>
      </c>
      <c r="B489" s="302" t="s">
        <v>1026</v>
      </c>
      <c r="C489" s="304">
        <f>SUM(C490:C495)</f>
        <v>0</v>
      </c>
      <c r="D489" s="304">
        <f>SUM(D490:D495)</f>
        <v>0.91813268000000003</v>
      </c>
      <c r="E489" s="304">
        <f t="shared" ref="E489:G489" si="65">SUM(E490:E495)</f>
        <v>0.89074074000000003</v>
      </c>
      <c r="F489" s="304">
        <f t="shared" si="65"/>
        <v>0.89074074000000003</v>
      </c>
      <c r="G489" s="304">
        <f t="shared" si="65"/>
        <v>0.97029033000000009</v>
      </c>
      <c r="H489" s="304"/>
      <c r="I489" s="304">
        <f>E489-D489</f>
        <v>-2.7391940000000004E-2</v>
      </c>
      <c r="J489" s="339">
        <f t="shared" si="62"/>
        <v>-2.9834402583295505E-2</v>
      </c>
      <c r="K489" s="304">
        <f t="shared" ref="K489" si="66">SUM(K490:K495)</f>
        <v>0</v>
      </c>
      <c r="L489" s="433">
        <f t="shared" si="63"/>
        <v>-2.7391940000000004E-2</v>
      </c>
      <c r="M489" s="340"/>
    </row>
    <row r="490" spans="1:13" ht="43.2" customHeight="1">
      <c r="A490" s="124" t="s">
        <v>19</v>
      </c>
      <c r="B490" s="69" t="s">
        <v>18</v>
      </c>
      <c r="C490" s="30"/>
      <c r="D490" s="30"/>
      <c r="E490" s="30"/>
      <c r="F490" s="341">
        <f t="shared" si="60"/>
        <v>0</v>
      </c>
      <c r="G490" s="30"/>
      <c r="H490" s="30"/>
      <c r="I490" s="341">
        <f t="shared" si="61"/>
        <v>0</v>
      </c>
      <c r="J490" s="342"/>
      <c r="K490" s="288"/>
      <c r="L490" s="433">
        <f t="shared" si="63"/>
        <v>0</v>
      </c>
      <c r="M490" s="355"/>
    </row>
    <row r="491" spans="1:13" ht="50.4" customHeight="1">
      <c r="A491" s="9" t="s">
        <v>1027</v>
      </c>
      <c r="B491" s="67" t="s">
        <v>1030</v>
      </c>
      <c r="C491" s="30">
        <v>0</v>
      </c>
      <c r="D491" s="25">
        <v>0.25</v>
      </c>
      <c r="E491" s="30">
        <v>0.22328339999999999</v>
      </c>
      <c r="F491" s="341">
        <f t="shared" si="60"/>
        <v>0.22328339999999999</v>
      </c>
      <c r="G491" s="30">
        <v>0.223</v>
      </c>
      <c r="H491" s="30"/>
      <c r="I491" s="341">
        <f t="shared" si="61"/>
        <v>-2.6716600000000007E-2</v>
      </c>
      <c r="J491" s="342">
        <f t="shared" si="62"/>
        <v>-0.10686640000000003</v>
      </c>
      <c r="K491" s="288"/>
      <c r="L491" s="433">
        <f t="shared" si="63"/>
        <v>-2.6716600000000007E-2</v>
      </c>
      <c r="M491" s="407"/>
    </row>
    <row r="492" spans="1:13" ht="67.8" customHeight="1">
      <c r="A492" s="9" t="s">
        <v>1029</v>
      </c>
      <c r="B492" s="67" t="s">
        <v>1028</v>
      </c>
      <c r="C492" s="30">
        <v>0</v>
      </c>
      <c r="D492" s="25">
        <v>0.11912</v>
      </c>
      <c r="E492" s="30">
        <v>0.11912</v>
      </c>
      <c r="F492" s="341">
        <f t="shared" si="60"/>
        <v>0.11912</v>
      </c>
      <c r="G492" s="30">
        <v>0.11911999</v>
      </c>
      <c r="H492" s="30"/>
      <c r="I492" s="341">
        <f t="shared" si="61"/>
        <v>0</v>
      </c>
      <c r="J492" s="342">
        <f t="shared" si="62"/>
        <v>0</v>
      </c>
      <c r="K492" s="30"/>
      <c r="L492" s="433">
        <f t="shared" si="63"/>
        <v>0</v>
      </c>
      <c r="M492" s="407"/>
    </row>
    <row r="493" spans="1:13" ht="30.6" customHeight="1">
      <c r="A493" s="9" t="s">
        <v>146</v>
      </c>
      <c r="B493" s="67" t="s">
        <v>87</v>
      </c>
      <c r="C493" s="30"/>
      <c r="D493" s="25"/>
      <c r="E493" s="30"/>
      <c r="F493" s="341">
        <f t="shared" si="60"/>
        <v>0</v>
      </c>
      <c r="G493" s="30"/>
      <c r="H493" s="30"/>
      <c r="I493" s="341">
        <f t="shared" si="61"/>
        <v>0</v>
      </c>
      <c r="J493" s="342"/>
      <c r="K493" s="30"/>
      <c r="L493" s="433">
        <f t="shared" si="63"/>
        <v>0</v>
      </c>
      <c r="M493" s="357"/>
    </row>
    <row r="494" spans="1:13" ht="62.4">
      <c r="A494" s="9" t="s">
        <v>1033</v>
      </c>
      <c r="B494" s="67" t="s">
        <v>1034</v>
      </c>
      <c r="C494" s="30">
        <v>0</v>
      </c>
      <c r="D494" s="25">
        <v>0.33700000000000002</v>
      </c>
      <c r="E494" s="30">
        <v>0.33632424999999999</v>
      </c>
      <c r="F494" s="341">
        <f t="shared" si="60"/>
        <v>0.33632424999999999</v>
      </c>
      <c r="G494" s="30">
        <v>0.37410225000000003</v>
      </c>
      <c r="H494" s="30"/>
      <c r="I494" s="341">
        <f t="shared" si="61"/>
        <v>-6.7575000000003049E-4</v>
      </c>
      <c r="J494" s="342">
        <f t="shared" si="62"/>
        <v>-2.0051928783383355E-3</v>
      </c>
      <c r="K494" s="30"/>
      <c r="L494" s="433">
        <f t="shared" si="63"/>
        <v>-6.7575000000003049E-4</v>
      </c>
      <c r="M494" s="407"/>
    </row>
    <row r="495" spans="1:13" ht="78">
      <c r="A495" s="9" t="s">
        <v>1035</v>
      </c>
      <c r="B495" s="67" t="s">
        <v>1036</v>
      </c>
      <c r="C495" s="30">
        <v>0</v>
      </c>
      <c r="D495" s="25">
        <v>0.21201268000000001</v>
      </c>
      <c r="E495" s="30">
        <v>0.21201308999999999</v>
      </c>
      <c r="F495" s="341">
        <f t="shared" si="60"/>
        <v>0.21201308999999999</v>
      </c>
      <c r="G495" s="30">
        <v>0.25406809000000002</v>
      </c>
      <c r="H495" s="30"/>
      <c r="I495" s="341"/>
      <c r="J495" s="342"/>
      <c r="K495" s="30"/>
      <c r="L495" s="433">
        <f t="shared" si="63"/>
        <v>0</v>
      </c>
      <c r="M495" s="407"/>
    </row>
    <row r="496" spans="1:13" ht="46.8" customHeight="1">
      <c r="A496" s="294" t="s">
        <v>1037</v>
      </c>
      <c r="B496" s="295" t="s">
        <v>1038</v>
      </c>
      <c r="C496" s="291">
        <f t="shared" ref="C496" si="67">SUM(C497:C512)</f>
        <v>54.058784039999999</v>
      </c>
      <c r="D496" s="291">
        <f>SUM(D497:D512)</f>
        <v>39.596431799999998</v>
      </c>
      <c r="E496" s="291">
        <f t="shared" ref="E496" si="68">SUM(E497:E512)</f>
        <v>39.669047889999995</v>
      </c>
      <c r="F496" s="291">
        <f>SUM(F497:F512)</f>
        <v>39.669047889999995</v>
      </c>
      <c r="G496" s="291">
        <f t="shared" ref="G496:K496" si="69">SUM(G497:G512)</f>
        <v>6.0784221356000003</v>
      </c>
      <c r="H496" s="291">
        <f t="shared" si="69"/>
        <v>17.675211240000003</v>
      </c>
      <c r="I496" s="291">
        <f t="shared" si="69"/>
        <v>7.2757290000000197E-2</v>
      </c>
      <c r="J496" s="339">
        <f>E496/D496-100%</f>
        <v>1.8339048924098655E-3</v>
      </c>
      <c r="K496" s="291">
        <f t="shared" si="69"/>
        <v>0</v>
      </c>
      <c r="L496" s="433">
        <f t="shared" si="63"/>
        <v>7.2757290000000197E-2</v>
      </c>
      <c r="M496" s="408"/>
    </row>
    <row r="497" spans="1:13" ht="46.8" customHeight="1">
      <c r="A497" s="9" t="s">
        <v>245</v>
      </c>
      <c r="B497" s="67" t="s">
        <v>18</v>
      </c>
      <c r="C497" s="127"/>
      <c r="D497" s="127"/>
      <c r="E497" s="127"/>
      <c r="F497" s="341">
        <f t="shared" si="60"/>
        <v>0</v>
      </c>
      <c r="G497" s="25"/>
      <c r="H497" s="122"/>
      <c r="I497" s="341">
        <f t="shared" si="61"/>
        <v>0</v>
      </c>
      <c r="J497" s="342"/>
      <c r="K497" s="61"/>
      <c r="L497" s="433">
        <f t="shared" si="63"/>
        <v>0</v>
      </c>
      <c r="M497" s="409"/>
    </row>
    <row r="498" spans="1:13" ht="46.8" customHeight="1">
      <c r="A498" s="410" t="s">
        <v>1039</v>
      </c>
      <c r="B498" s="40" t="s">
        <v>1040</v>
      </c>
      <c r="C498" s="113">
        <v>1.3139508</v>
      </c>
      <c r="D498" s="113">
        <v>1.3139508</v>
      </c>
      <c r="E498" s="287">
        <v>1.40678897</v>
      </c>
      <c r="F498" s="341">
        <f t="shared" si="60"/>
        <v>1.40678897</v>
      </c>
      <c r="G498" s="25">
        <v>1.45178897</v>
      </c>
      <c r="H498" s="122"/>
      <c r="I498" s="341">
        <f t="shared" si="61"/>
        <v>9.2838170000000053E-2</v>
      </c>
      <c r="J498" s="342">
        <f t="shared" si="62"/>
        <v>7.065574296998034E-2</v>
      </c>
      <c r="K498" s="122"/>
      <c r="L498" s="433">
        <f t="shared" si="63"/>
        <v>9.2838170000000053E-2</v>
      </c>
      <c r="M498" s="345"/>
    </row>
    <row r="499" spans="1:13" ht="46.8" customHeight="1">
      <c r="A499" s="410" t="s">
        <v>1041</v>
      </c>
      <c r="B499" s="40" t="s">
        <v>1042</v>
      </c>
      <c r="C499" s="113">
        <v>0.64400000000000002</v>
      </c>
      <c r="D499" s="113">
        <v>0.64400000000000002</v>
      </c>
      <c r="E499" s="287">
        <v>0.61523676999999999</v>
      </c>
      <c r="F499" s="341">
        <f t="shared" si="60"/>
        <v>0.61523676999999999</v>
      </c>
      <c r="G499" s="25">
        <v>0.71323676999999996</v>
      </c>
      <c r="H499" s="122"/>
      <c r="I499" s="341">
        <f t="shared" si="61"/>
        <v>-2.8763230000000028E-2</v>
      </c>
      <c r="J499" s="342">
        <f t="shared" si="62"/>
        <v>-4.4663400621118066E-2</v>
      </c>
      <c r="K499" s="122"/>
      <c r="L499" s="433">
        <f t="shared" si="63"/>
        <v>-2.8763230000000028E-2</v>
      </c>
      <c r="M499" s="345"/>
    </row>
    <row r="500" spans="1:13" ht="46.8" customHeight="1">
      <c r="A500" s="410" t="s">
        <v>1043</v>
      </c>
      <c r="B500" s="40" t="s">
        <v>1044</v>
      </c>
      <c r="C500" s="113">
        <v>0.25373255</v>
      </c>
      <c r="D500" s="113">
        <v>0.25373255</v>
      </c>
      <c r="E500" s="287">
        <v>0.25373255</v>
      </c>
      <c r="F500" s="341">
        <f t="shared" si="60"/>
        <v>0.25373255</v>
      </c>
      <c r="G500" s="25">
        <v>0.32373255000000001</v>
      </c>
      <c r="H500" s="122"/>
      <c r="I500" s="341">
        <f t="shared" si="61"/>
        <v>0</v>
      </c>
      <c r="J500" s="342">
        <f t="shared" si="62"/>
        <v>0</v>
      </c>
      <c r="K500" s="122">
        <f>I500</f>
        <v>0</v>
      </c>
      <c r="L500" s="433">
        <f t="shared" si="63"/>
        <v>0</v>
      </c>
      <c r="M500" s="345"/>
    </row>
    <row r="501" spans="1:13" ht="46.8" customHeight="1">
      <c r="A501" s="410" t="s">
        <v>1045</v>
      </c>
      <c r="B501" s="40" t="s">
        <v>1046</v>
      </c>
      <c r="C501" s="113">
        <v>0.57910068999999997</v>
      </c>
      <c r="D501" s="113">
        <v>0.57910068999999997</v>
      </c>
      <c r="E501" s="287">
        <v>0.57910068999999997</v>
      </c>
      <c r="F501" s="341">
        <f t="shared" si="60"/>
        <v>0.57910068999999997</v>
      </c>
      <c r="G501" s="25">
        <v>0.67710068999999995</v>
      </c>
      <c r="H501" s="122"/>
      <c r="I501" s="341">
        <f t="shared" si="61"/>
        <v>0</v>
      </c>
      <c r="J501" s="342">
        <f t="shared" si="62"/>
        <v>0</v>
      </c>
      <c r="K501" s="122">
        <f>I501</f>
        <v>0</v>
      </c>
      <c r="L501" s="433">
        <f t="shared" si="63"/>
        <v>0</v>
      </c>
      <c r="M501" s="345"/>
    </row>
    <row r="502" spans="1:13" ht="46.8" customHeight="1">
      <c r="A502" s="410" t="s">
        <v>1047</v>
      </c>
      <c r="B502" s="40" t="s">
        <v>1048</v>
      </c>
      <c r="C502" s="287">
        <v>51.268000000000001</v>
      </c>
      <c r="D502" s="113">
        <v>33.592929959999999</v>
      </c>
      <c r="E502" s="287">
        <v>33.592788759999998</v>
      </c>
      <c r="F502" s="341">
        <f t="shared" si="60"/>
        <v>33.592788759999998</v>
      </c>
      <c r="G502" s="25"/>
      <c r="H502" s="25">
        <f>C502-E502</f>
        <v>17.675211240000003</v>
      </c>
      <c r="I502" s="341"/>
      <c r="J502" s="342"/>
      <c r="K502" s="61"/>
      <c r="L502" s="433">
        <f t="shared" si="63"/>
        <v>0</v>
      </c>
      <c r="M502" s="345"/>
    </row>
    <row r="503" spans="1:13" ht="46.8" customHeight="1">
      <c r="A503" s="410" t="s">
        <v>1049</v>
      </c>
      <c r="B503" s="40" t="s">
        <v>1050</v>
      </c>
      <c r="C503" s="127"/>
      <c r="D503" s="113">
        <v>8.7297E-2</v>
      </c>
      <c r="E503" s="287">
        <v>8.7297E-2</v>
      </c>
      <c r="F503" s="341">
        <f t="shared" si="60"/>
        <v>8.7297E-2</v>
      </c>
      <c r="G503" s="287"/>
      <c r="H503" s="122"/>
      <c r="I503" s="341">
        <f t="shared" si="61"/>
        <v>0</v>
      </c>
      <c r="J503" s="342">
        <f t="shared" si="62"/>
        <v>0</v>
      </c>
      <c r="K503" s="61"/>
      <c r="L503" s="433">
        <f t="shared" si="63"/>
        <v>0</v>
      </c>
      <c r="M503" s="345"/>
    </row>
    <row r="504" spans="1:13" ht="46.8" customHeight="1">
      <c r="A504" s="410" t="s">
        <v>1051</v>
      </c>
      <c r="B504" s="40" t="s">
        <v>1052</v>
      </c>
      <c r="C504" s="127"/>
      <c r="D504" s="113">
        <v>4.3131999999999997E-2</v>
      </c>
      <c r="E504" s="287">
        <v>4.3131999999999997E-2</v>
      </c>
      <c r="F504" s="341">
        <f t="shared" si="60"/>
        <v>4.3131999999999997E-2</v>
      </c>
      <c r="G504" s="25"/>
      <c r="H504" s="122"/>
      <c r="I504" s="341">
        <f t="shared" si="61"/>
        <v>0</v>
      </c>
      <c r="J504" s="342">
        <f t="shared" si="62"/>
        <v>0</v>
      </c>
      <c r="K504" s="61"/>
      <c r="L504" s="433">
        <f t="shared" si="63"/>
        <v>0</v>
      </c>
      <c r="M504" s="345"/>
    </row>
    <row r="505" spans="1:13" ht="46.8" customHeight="1">
      <c r="A505" s="410" t="s">
        <v>1053</v>
      </c>
      <c r="B505" s="40" t="s">
        <v>1054</v>
      </c>
      <c r="C505" s="127"/>
      <c r="D505" s="113">
        <v>0.101036</v>
      </c>
      <c r="E505" s="287">
        <v>0.101036</v>
      </c>
      <c r="F505" s="341">
        <f t="shared" si="60"/>
        <v>0.101036</v>
      </c>
      <c r="G505" s="25"/>
      <c r="H505" s="122"/>
      <c r="I505" s="341">
        <f t="shared" si="61"/>
        <v>0</v>
      </c>
      <c r="J505" s="342">
        <f t="shared" si="62"/>
        <v>0</v>
      </c>
      <c r="K505" s="61"/>
      <c r="L505" s="433">
        <f t="shared" si="63"/>
        <v>0</v>
      </c>
      <c r="M505" s="345"/>
    </row>
    <row r="506" spans="1:13" ht="46.8" customHeight="1">
      <c r="A506" s="410" t="s">
        <v>1055</v>
      </c>
      <c r="B506" s="40" t="s">
        <v>1056</v>
      </c>
      <c r="C506" s="127"/>
      <c r="D506" s="113">
        <v>7.7371999999999996E-2</v>
      </c>
      <c r="E506" s="287">
        <v>7.7371999999999996E-2</v>
      </c>
      <c r="F506" s="341">
        <f t="shared" si="60"/>
        <v>7.7371999999999996E-2</v>
      </c>
      <c r="G506" s="25"/>
      <c r="H506" s="122"/>
      <c r="I506" s="341">
        <f t="shared" si="61"/>
        <v>0</v>
      </c>
      <c r="J506" s="342">
        <f t="shared" si="62"/>
        <v>0</v>
      </c>
      <c r="K506" s="61"/>
      <c r="L506" s="433">
        <f t="shared" si="63"/>
        <v>0</v>
      </c>
      <c r="M506" s="345"/>
    </row>
    <row r="507" spans="1:13" ht="46.8" customHeight="1">
      <c r="A507" s="410" t="s">
        <v>1057</v>
      </c>
      <c r="B507" s="40" t="s">
        <v>1058</v>
      </c>
      <c r="C507" s="127"/>
      <c r="D507" s="113">
        <v>0.50385000000000002</v>
      </c>
      <c r="E507" s="287">
        <v>0.50385000000000002</v>
      </c>
      <c r="F507" s="341">
        <f t="shared" si="60"/>
        <v>0.50385000000000002</v>
      </c>
      <c r="G507" s="29">
        <v>0.50385000000000002</v>
      </c>
      <c r="H507" s="122"/>
      <c r="I507" s="341">
        <f t="shared" si="61"/>
        <v>0</v>
      </c>
      <c r="J507" s="342">
        <f t="shared" si="62"/>
        <v>0</v>
      </c>
      <c r="K507" s="61"/>
      <c r="L507" s="433">
        <f t="shared" si="63"/>
        <v>0</v>
      </c>
      <c r="M507" s="345"/>
    </row>
    <row r="508" spans="1:13" ht="46.8" customHeight="1">
      <c r="A508" s="410" t="s">
        <v>1059</v>
      </c>
      <c r="B508" s="40" t="s">
        <v>1060</v>
      </c>
      <c r="C508" s="127"/>
      <c r="D508" s="113">
        <v>0.90976079999999993</v>
      </c>
      <c r="E508" s="287">
        <v>0.90998603</v>
      </c>
      <c r="F508" s="341">
        <f t="shared" si="60"/>
        <v>0.90998603</v>
      </c>
      <c r="G508" s="25">
        <v>0.90998603</v>
      </c>
      <c r="H508" s="122"/>
      <c r="I508" s="341">
        <f t="shared" si="61"/>
        <v>2.252300000000762E-4</v>
      </c>
      <c r="J508" s="342">
        <f t="shared" si="62"/>
        <v>2.4757057019830775E-4</v>
      </c>
      <c r="K508" s="61"/>
      <c r="L508" s="433">
        <f t="shared" si="63"/>
        <v>2.252300000000762E-4</v>
      </c>
      <c r="M508" s="345"/>
    </row>
    <row r="509" spans="1:13" ht="46.8" customHeight="1">
      <c r="A509" s="410" t="s">
        <v>1061</v>
      </c>
      <c r="B509" s="26" t="s">
        <v>189</v>
      </c>
      <c r="C509" s="127"/>
      <c r="D509" s="113">
        <v>1.0269999999999999</v>
      </c>
      <c r="E509" s="287">
        <v>1.03545712</v>
      </c>
      <c r="F509" s="341">
        <f t="shared" si="60"/>
        <v>1.03545712</v>
      </c>
      <c r="G509" s="25">
        <v>1.03545712</v>
      </c>
      <c r="H509" s="122"/>
      <c r="I509" s="341">
        <f t="shared" si="61"/>
        <v>8.4571200000000957E-3</v>
      </c>
      <c r="J509" s="342">
        <f t="shared" si="62"/>
        <v>8.2347809152873985E-3</v>
      </c>
      <c r="K509" s="61"/>
      <c r="L509" s="433">
        <f t="shared" si="63"/>
        <v>8.4571200000000957E-3</v>
      </c>
      <c r="M509" s="345"/>
    </row>
    <row r="510" spans="1:13" ht="46.8" customHeight="1">
      <c r="A510" s="410" t="s">
        <v>1062</v>
      </c>
      <c r="B510" s="40" t="s">
        <v>1063</v>
      </c>
      <c r="C510" s="127"/>
      <c r="D510" s="113">
        <v>0.21321999999999999</v>
      </c>
      <c r="E510" s="287">
        <v>0.21321999999999999</v>
      </c>
      <c r="F510" s="341">
        <f t="shared" si="60"/>
        <v>0.21321999999999999</v>
      </c>
      <c r="G510" s="25">
        <v>0.21321999999999999</v>
      </c>
      <c r="H510" s="122"/>
      <c r="I510" s="341">
        <f t="shared" si="61"/>
        <v>0</v>
      </c>
      <c r="J510" s="342">
        <f t="shared" si="62"/>
        <v>0</v>
      </c>
      <c r="K510" s="61"/>
      <c r="L510" s="433">
        <f t="shared" si="63"/>
        <v>0</v>
      </c>
      <c r="M510" s="345"/>
    </row>
    <row r="511" spans="1:13" ht="46.8" customHeight="1">
      <c r="A511" s="410" t="s">
        <v>1064</v>
      </c>
      <c r="B511" s="40" t="s">
        <v>586</v>
      </c>
      <c r="C511" s="127"/>
      <c r="D511" s="113">
        <v>0.18905</v>
      </c>
      <c r="E511" s="287">
        <v>0.18905</v>
      </c>
      <c r="F511" s="341">
        <f t="shared" si="60"/>
        <v>0.18905</v>
      </c>
      <c r="G511" s="25">
        <v>0.18905</v>
      </c>
      <c r="H511" s="122"/>
      <c r="I511" s="341">
        <f t="shared" si="61"/>
        <v>0</v>
      </c>
      <c r="J511" s="342">
        <f t="shared" si="62"/>
        <v>0</v>
      </c>
      <c r="K511" s="61"/>
      <c r="L511" s="433">
        <f t="shared" si="63"/>
        <v>0</v>
      </c>
      <c r="M511" s="345"/>
    </row>
    <row r="512" spans="1:13" ht="46.8" customHeight="1">
      <c r="A512" s="410" t="s">
        <v>1065</v>
      </c>
      <c r="B512" s="40" t="s">
        <v>137</v>
      </c>
      <c r="C512" s="127"/>
      <c r="D512" s="113">
        <v>6.0999999999999999E-2</v>
      </c>
      <c r="E512" s="287">
        <v>6.0999999999999999E-2</v>
      </c>
      <c r="F512" s="341">
        <f t="shared" si="60"/>
        <v>6.0999999999999999E-2</v>
      </c>
      <c r="G512" s="25">
        <v>6.1000005600000004E-2</v>
      </c>
      <c r="H512" s="122"/>
      <c r="I512" s="341">
        <f t="shared" si="61"/>
        <v>0</v>
      </c>
      <c r="J512" s="342">
        <f t="shared" si="62"/>
        <v>0</v>
      </c>
      <c r="K512" s="61"/>
      <c r="L512" s="433">
        <f t="shared" si="63"/>
        <v>0</v>
      </c>
      <c r="M512" s="345"/>
    </row>
    <row r="513" spans="1:13" ht="34.799999999999997">
      <c r="A513" s="301" t="s">
        <v>1087</v>
      </c>
      <c r="B513" s="302" t="s">
        <v>1066</v>
      </c>
      <c r="C513" s="304">
        <f>SUM(C515:C708)</f>
        <v>2.5102327</v>
      </c>
      <c r="D513" s="304">
        <f>SUM(D515:D536)</f>
        <v>4.6042542400000013</v>
      </c>
      <c r="E513" s="304">
        <f t="shared" ref="E513:G513" si="70">SUM(E515:E536)</f>
        <v>4.6572973599999994</v>
      </c>
      <c r="F513" s="304">
        <f t="shared" si="70"/>
        <v>4.6572973599999994</v>
      </c>
      <c r="G513" s="304">
        <f t="shared" si="70"/>
        <v>0.96463104999999982</v>
      </c>
      <c r="H513" s="304"/>
      <c r="I513" s="304">
        <f>SUM(I515:I536)</f>
        <v>5.3043119999999971E-2</v>
      </c>
      <c r="J513" s="339">
        <f t="shared" si="62"/>
        <v>1.152045852272443E-2</v>
      </c>
      <c r="K513" s="304">
        <f t="shared" ref="K513" si="71">SUM(K515:K536)</f>
        <v>0</v>
      </c>
      <c r="L513" s="433">
        <f t="shared" si="63"/>
        <v>5.3043119999999971E-2</v>
      </c>
      <c r="M513" s="392"/>
    </row>
    <row r="514" spans="1:13" ht="52.8" customHeight="1">
      <c r="A514" s="9" t="s">
        <v>245</v>
      </c>
      <c r="B514" s="69" t="s">
        <v>18</v>
      </c>
      <c r="C514" s="30"/>
      <c r="D514" s="30"/>
      <c r="E514" s="30"/>
      <c r="F514" s="341">
        <f t="shared" si="60"/>
        <v>0</v>
      </c>
      <c r="G514" s="25"/>
      <c r="H514" s="25"/>
      <c r="I514" s="341">
        <f t="shared" si="61"/>
        <v>0</v>
      </c>
      <c r="J514" s="342"/>
      <c r="K514" s="14"/>
      <c r="L514" s="433">
        <f t="shared" si="63"/>
        <v>0</v>
      </c>
      <c r="M514" s="411"/>
    </row>
    <row r="515" spans="1:13" ht="18">
      <c r="A515" s="79" t="s">
        <v>1088</v>
      </c>
      <c r="B515" s="60" t="s">
        <v>1067</v>
      </c>
      <c r="C515" s="287">
        <v>3.6630000000000003E-2</v>
      </c>
      <c r="D515" s="25">
        <v>0.56599999999999995</v>
      </c>
      <c r="E515" s="25">
        <v>0.57000242999999995</v>
      </c>
      <c r="F515" s="341">
        <f t="shared" si="60"/>
        <v>0.57000242999999995</v>
      </c>
      <c r="G515" s="25">
        <v>0</v>
      </c>
      <c r="H515" s="25"/>
      <c r="I515" s="341">
        <f t="shared" si="61"/>
        <v>4.0024300000000013E-3</v>
      </c>
      <c r="J515" s="342">
        <f t="shared" si="62"/>
        <v>7.0714310954063109E-3</v>
      </c>
      <c r="K515" s="25"/>
      <c r="L515" s="433">
        <f t="shared" si="63"/>
        <v>4.0024300000000013E-3</v>
      </c>
      <c r="M515" s="412"/>
    </row>
    <row r="516" spans="1:13" ht="18">
      <c r="A516" s="79" t="s">
        <v>1089</v>
      </c>
      <c r="B516" s="60" t="s">
        <v>1068</v>
      </c>
      <c r="C516" s="25">
        <v>2.7150000000000001E-2</v>
      </c>
      <c r="D516" s="25">
        <v>0.376</v>
      </c>
      <c r="E516" s="25">
        <v>0.37587109000000002</v>
      </c>
      <c r="F516" s="341">
        <f t="shared" si="60"/>
        <v>0.37587109000000002</v>
      </c>
      <c r="G516" s="287">
        <v>0</v>
      </c>
      <c r="H516" s="25"/>
      <c r="I516" s="341">
        <f t="shared" si="61"/>
        <v>-1.2890999999998209E-4</v>
      </c>
      <c r="J516" s="342">
        <f t="shared" si="62"/>
        <v>-3.4284574468079754E-4</v>
      </c>
      <c r="K516" s="25"/>
      <c r="L516" s="433">
        <f t="shared" si="63"/>
        <v>-1.2890999999998209E-4</v>
      </c>
      <c r="M516" s="379"/>
    </row>
    <row r="517" spans="1:13" ht="46.8">
      <c r="A517" s="79" t="s">
        <v>1090</v>
      </c>
      <c r="B517" s="60" t="s">
        <v>1069</v>
      </c>
      <c r="C517" s="25">
        <v>2.7150000000000001E-2</v>
      </c>
      <c r="D517" s="25">
        <v>0.26676111000000002</v>
      </c>
      <c r="E517" s="25">
        <v>0.26685217</v>
      </c>
      <c r="F517" s="341">
        <f t="shared" si="60"/>
        <v>0.26685217</v>
      </c>
      <c r="G517" s="25">
        <v>0</v>
      </c>
      <c r="H517" s="25"/>
      <c r="I517" s="341">
        <f t="shared" si="61"/>
        <v>9.105999999997616E-5</v>
      </c>
      <c r="J517" s="342">
        <f t="shared" si="62"/>
        <v>3.4135410517666109E-4</v>
      </c>
      <c r="K517" s="25"/>
      <c r="L517" s="433">
        <f t="shared" si="63"/>
        <v>9.105999999997616E-5</v>
      </c>
      <c r="M517" s="412"/>
    </row>
    <row r="518" spans="1:13" ht="46.8">
      <c r="A518" s="79" t="s">
        <v>1091</v>
      </c>
      <c r="B518" s="40" t="s">
        <v>1070</v>
      </c>
      <c r="C518" s="25">
        <v>8.5086999999999996E-2</v>
      </c>
      <c r="D518" s="25">
        <v>0.64600000000000002</v>
      </c>
      <c r="E518" s="25">
        <v>0.63970704</v>
      </c>
      <c r="F518" s="341">
        <f t="shared" si="60"/>
        <v>0.63970704</v>
      </c>
      <c r="G518" s="25">
        <v>0</v>
      </c>
      <c r="H518" s="25"/>
      <c r="I518" s="341">
        <f t="shared" si="61"/>
        <v>-6.2929600000000141E-3</v>
      </c>
      <c r="J518" s="342">
        <f t="shared" si="62"/>
        <v>-9.7414241486067921E-3</v>
      </c>
      <c r="K518" s="25"/>
      <c r="L518" s="433">
        <f t="shared" si="63"/>
        <v>-6.2929600000000141E-3</v>
      </c>
      <c r="M518" s="379"/>
    </row>
    <row r="519" spans="1:13" ht="18">
      <c r="A519" s="79" t="s">
        <v>1092</v>
      </c>
      <c r="B519" s="40" t="s">
        <v>1071</v>
      </c>
      <c r="C519" s="25">
        <v>0.17155000000000001</v>
      </c>
      <c r="D519" s="25">
        <v>0.47099999999999997</v>
      </c>
      <c r="E519" s="25">
        <v>0.47211365999999999</v>
      </c>
      <c r="F519" s="341">
        <f t="shared" si="60"/>
        <v>0.47211365999999999</v>
      </c>
      <c r="G519" s="25">
        <v>0</v>
      </c>
      <c r="H519" s="25"/>
      <c r="I519" s="341">
        <f t="shared" si="61"/>
        <v>1.1136600000000163E-3</v>
      </c>
      <c r="J519" s="342">
        <f t="shared" si="62"/>
        <v>2.364458598726138E-3</v>
      </c>
      <c r="K519" s="25"/>
      <c r="L519" s="433">
        <f t="shared" si="63"/>
        <v>1.1136600000000163E-3</v>
      </c>
      <c r="M519" s="379"/>
    </row>
    <row r="520" spans="1:13" ht="18">
      <c r="A520" s="79" t="s">
        <v>1093</v>
      </c>
      <c r="B520" s="40" t="s">
        <v>969</v>
      </c>
      <c r="C520" s="25">
        <v>4.8480000000000002E-2</v>
      </c>
      <c r="D520" s="25">
        <v>0.182</v>
      </c>
      <c r="E520" s="25">
        <v>0.18235124999999999</v>
      </c>
      <c r="F520" s="341">
        <f t="shared" si="60"/>
        <v>0.18235124999999999</v>
      </c>
      <c r="G520" s="25">
        <v>0.18235124999999999</v>
      </c>
      <c r="H520" s="25"/>
      <c r="I520" s="115">
        <f t="shared" si="61"/>
        <v>3.512499999999974E-4</v>
      </c>
      <c r="J520" s="342">
        <f t="shared" si="62"/>
        <v>1.929945054945037E-3</v>
      </c>
      <c r="K520" s="25"/>
      <c r="L520" s="433">
        <f t="shared" si="63"/>
        <v>3.512499999999974E-4</v>
      </c>
      <c r="M520" s="379"/>
    </row>
    <row r="521" spans="1:13" ht="18">
      <c r="A521" s="79" t="s">
        <v>1094</v>
      </c>
      <c r="B521" s="60" t="s">
        <v>1072</v>
      </c>
      <c r="C521" s="25">
        <v>4.5249999999999999E-2</v>
      </c>
      <c r="D521" s="25">
        <v>0.62655713000000002</v>
      </c>
      <c r="E521" s="25">
        <v>0.62655713000000002</v>
      </c>
      <c r="F521" s="341">
        <f t="shared" si="60"/>
        <v>0.62655713000000002</v>
      </c>
      <c r="G521" s="25">
        <v>2.2343789999999999E-2</v>
      </c>
      <c r="H521" s="25"/>
      <c r="I521" s="341">
        <f t="shared" si="61"/>
        <v>0</v>
      </c>
      <c r="J521" s="342">
        <f t="shared" si="62"/>
        <v>0</v>
      </c>
      <c r="K521" s="25"/>
      <c r="L521" s="433">
        <f t="shared" si="63"/>
        <v>0</v>
      </c>
      <c r="M521" s="413"/>
    </row>
    <row r="522" spans="1:13" ht="31.2">
      <c r="A522" s="79" t="s">
        <v>1095</v>
      </c>
      <c r="B522" s="60" t="s">
        <v>1073</v>
      </c>
      <c r="C522" s="25">
        <v>0</v>
      </c>
      <c r="D522" s="25">
        <v>2.7980000000000001E-2</v>
      </c>
      <c r="E522" s="25">
        <v>2.7980000000000001E-2</v>
      </c>
      <c r="F522" s="341">
        <f t="shared" si="60"/>
        <v>2.7980000000000001E-2</v>
      </c>
      <c r="G522" s="25">
        <v>2.7980000000000001E-2</v>
      </c>
      <c r="H522" s="25"/>
      <c r="I522" s="341">
        <f t="shared" si="61"/>
        <v>0</v>
      </c>
      <c r="J522" s="342">
        <f t="shared" si="62"/>
        <v>0</v>
      </c>
      <c r="K522" s="25">
        <f t="shared" ref="K522:K527" si="72">I522</f>
        <v>0</v>
      </c>
      <c r="L522" s="433">
        <f t="shared" si="63"/>
        <v>0</v>
      </c>
      <c r="M522" s="414"/>
    </row>
    <row r="523" spans="1:13" ht="31.2">
      <c r="A523" s="79" t="s">
        <v>1096</v>
      </c>
      <c r="B523" s="60" t="s">
        <v>1074</v>
      </c>
      <c r="C523" s="25">
        <v>0</v>
      </c>
      <c r="D523" s="25">
        <v>4.0978000000000001E-2</v>
      </c>
      <c r="E523" s="25">
        <v>4.0978000000000001E-2</v>
      </c>
      <c r="F523" s="341">
        <f t="shared" si="60"/>
        <v>4.0978000000000001E-2</v>
      </c>
      <c r="G523" s="25">
        <v>4.0978000000000001E-2</v>
      </c>
      <c r="H523" s="25"/>
      <c r="I523" s="341">
        <f t="shared" si="61"/>
        <v>0</v>
      </c>
      <c r="J523" s="342">
        <f t="shared" si="62"/>
        <v>0</v>
      </c>
      <c r="K523" s="25">
        <f t="shared" si="72"/>
        <v>0</v>
      </c>
      <c r="L523" s="433">
        <f t="shared" si="63"/>
        <v>0</v>
      </c>
      <c r="M523" s="415"/>
    </row>
    <row r="524" spans="1:13" ht="18">
      <c r="A524" s="79" t="s">
        <v>1097</v>
      </c>
      <c r="B524" s="60" t="s">
        <v>1075</v>
      </c>
      <c r="C524" s="25">
        <v>0</v>
      </c>
      <c r="D524" s="25">
        <v>3.6253000000000001E-2</v>
      </c>
      <c r="E524" s="25">
        <v>3.6253000000000001E-2</v>
      </c>
      <c r="F524" s="341">
        <f t="shared" si="60"/>
        <v>3.6253000000000001E-2</v>
      </c>
      <c r="G524" s="25">
        <v>3.6253000000000001E-2</v>
      </c>
      <c r="H524" s="25"/>
      <c r="I524" s="341">
        <f t="shared" si="61"/>
        <v>0</v>
      </c>
      <c r="J524" s="342">
        <f t="shared" si="62"/>
        <v>0</v>
      </c>
      <c r="K524" s="25">
        <f t="shared" si="72"/>
        <v>0</v>
      </c>
      <c r="L524" s="433">
        <f t="shared" si="63"/>
        <v>0</v>
      </c>
      <c r="M524" s="415"/>
    </row>
    <row r="525" spans="1:13" ht="18">
      <c r="A525" s="79" t="s">
        <v>1098</v>
      </c>
      <c r="B525" s="60" t="s">
        <v>1076</v>
      </c>
      <c r="C525" s="25">
        <v>0</v>
      </c>
      <c r="D525" s="25">
        <v>3.6253000000000001E-2</v>
      </c>
      <c r="E525" s="25">
        <v>3.6253000000000001E-2</v>
      </c>
      <c r="F525" s="341">
        <f t="shared" ref="F525:G588" si="73">E525</f>
        <v>3.6253000000000001E-2</v>
      </c>
      <c r="G525" s="25">
        <v>3.6253000000000001E-2</v>
      </c>
      <c r="H525" s="25"/>
      <c r="I525" s="341">
        <f t="shared" ref="I525:I588" si="74">E525-D525</f>
        <v>0</v>
      </c>
      <c r="J525" s="342">
        <f t="shared" ref="J525:J588" si="75">E525/D525-100%</f>
        <v>0</v>
      </c>
      <c r="K525" s="25">
        <f t="shared" si="72"/>
        <v>0</v>
      </c>
      <c r="L525" s="433">
        <f t="shared" ref="L525:L588" si="76">I525-K525</f>
        <v>0</v>
      </c>
      <c r="M525" s="416"/>
    </row>
    <row r="526" spans="1:13" ht="18">
      <c r="A526" s="79" t="s">
        <v>1099</v>
      </c>
      <c r="B526" s="60" t="s">
        <v>1077</v>
      </c>
      <c r="C526" s="25">
        <v>0</v>
      </c>
      <c r="D526" s="25">
        <v>3.6253000000000001E-2</v>
      </c>
      <c r="E526" s="25">
        <v>3.6253000000000001E-2</v>
      </c>
      <c r="F526" s="341">
        <f t="shared" si="73"/>
        <v>3.6253000000000001E-2</v>
      </c>
      <c r="G526" s="25">
        <v>3.6253000000000001E-2</v>
      </c>
      <c r="H526" s="25"/>
      <c r="I526" s="341">
        <f t="shared" si="74"/>
        <v>0</v>
      </c>
      <c r="J526" s="342">
        <f t="shared" si="75"/>
        <v>0</v>
      </c>
      <c r="K526" s="25">
        <f t="shared" si="72"/>
        <v>0</v>
      </c>
      <c r="L526" s="433">
        <f t="shared" si="76"/>
        <v>0</v>
      </c>
      <c r="M526" s="417"/>
    </row>
    <row r="527" spans="1:13" ht="18">
      <c r="A527" s="79" t="s">
        <v>1100</v>
      </c>
      <c r="B527" s="60" t="s">
        <v>487</v>
      </c>
      <c r="C527" s="25">
        <v>0</v>
      </c>
      <c r="D527" s="25">
        <v>3.6253000000000001E-2</v>
      </c>
      <c r="E527" s="25">
        <v>3.6253000000000001E-2</v>
      </c>
      <c r="F527" s="341">
        <f t="shared" si="73"/>
        <v>3.6253000000000001E-2</v>
      </c>
      <c r="G527" s="25">
        <v>3.6253000000000001E-2</v>
      </c>
      <c r="H527" s="25"/>
      <c r="I527" s="341">
        <f t="shared" si="74"/>
        <v>0</v>
      </c>
      <c r="J527" s="342">
        <f t="shared" si="75"/>
        <v>0</v>
      </c>
      <c r="K527" s="25">
        <f t="shared" si="72"/>
        <v>0</v>
      </c>
      <c r="L527" s="433">
        <f t="shared" si="76"/>
        <v>0</v>
      </c>
      <c r="M527" s="417"/>
    </row>
    <row r="528" spans="1:13" ht="31.2">
      <c r="A528" s="79" t="s">
        <v>1101</v>
      </c>
      <c r="B528" s="94" t="s">
        <v>1078</v>
      </c>
      <c r="C528" s="25">
        <v>0</v>
      </c>
      <c r="D528" s="25">
        <v>2.7130000000000001E-2</v>
      </c>
      <c r="E528" s="25">
        <v>2.7130000000000001E-2</v>
      </c>
      <c r="F528" s="341">
        <f t="shared" si="73"/>
        <v>2.7130000000000001E-2</v>
      </c>
      <c r="G528" s="25">
        <v>2.7130000000000001E-2</v>
      </c>
      <c r="H528" s="25"/>
      <c r="I528" s="341">
        <f t="shared" si="74"/>
        <v>0</v>
      </c>
      <c r="J528" s="342">
        <f t="shared" si="75"/>
        <v>0</v>
      </c>
      <c r="K528" s="25">
        <f>I528</f>
        <v>0</v>
      </c>
      <c r="L528" s="433">
        <f t="shared" si="76"/>
        <v>0</v>
      </c>
      <c r="M528" s="417"/>
    </row>
    <row r="529" spans="1:13" ht="18">
      <c r="A529" s="79" t="s">
        <v>1102</v>
      </c>
      <c r="B529" s="40" t="s">
        <v>1079</v>
      </c>
      <c r="C529" s="25">
        <v>0</v>
      </c>
      <c r="D529" s="25">
        <v>0.16</v>
      </c>
      <c r="E529" s="287">
        <v>0.16</v>
      </c>
      <c r="F529" s="341">
        <f t="shared" si="73"/>
        <v>0.16</v>
      </c>
      <c r="G529" s="25">
        <v>0</v>
      </c>
      <c r="H529" s="25"/>
      <c r="I529" s="341">
        <f t="shared" si="74"/>
        <v>0</v>
      </c>
      <c r="J529" s="342">
        <f t="shared" si="75"/>
        <v>0</v>
      </c>
      <c r="K529" s="14"/>
      <c r="L529" s="433">
        <f t="shared" si="76"/>
        <v>0</v>
      </c>
      <c r="M529" s="417"/>
    </row>
    <row r="530" spans="1:13" ht="31.2">
      <c r="A530" s="79" t="s">
        <v>1103</v>
      </c>
      <c r="B530" s="40" t="s">
        <v>1080</v>
      </c>
      <c r="C530" s="25">
        <v>0</v>
      </c>
      <c r="D530" s="25">
        <v>0.18</v>
      </c>
      <c r="E530" s="25">
        <v>0.18</v>
      </c>
      <c r="F530" s="341">
        <f t="shared" si="73"/>
        <v>0.18</v>
      </c>
      <c r="G530" s="25">
        <v>0.18000000999999999</v>
      </c>
      <c r="H530" s="25"/>
      <c r="I530" s="341">
        <f t="shared" si="74"/>
        <v>0</v>
      </c>
      <c r="J530" s="342">
        <f t="shared" si="75"/>
        <v>0</v>
      </c>
      <c r="K530" s="14"/>
      <c r="L530" s="433">
        <f t="shared" si="76"/>
        <v>0</v>
      </c>
      <c r="M530" s="417"/>
    </row>
    <row r="531" spans="1:13" ht="31.2">
      <c r="A531" s="79" t="s">
        <v>1104</v>
      </c>
      <c r="B531" s="40" t="s">
        <v>1081</v>
      </c>
      <c r="C531" s="25">
        <v>0</v>
      </c>
      <c r="D531" s="25">
        <v>0.53</v>
      </c>
      <c r="E531" s="25">
        <v>0.58490659</v>
      </c>
      <c r="F531" s="341">
        <f t="shared" si="73"/>
        <v>0.58490659</v>
      </c>
      <c r="G531" s="25">
        <v>0</v>
      </c>
      <c r="H531" s="25"/>
      <c r="I531" s="341">
        <f t="shared" si="74"/>
        <v>5.4906589999999977E-2</v>
      </c>
      <c r="J531" s="342">
        <f t="shared" si="75"/>
        <v>0.1035973396226415</v>
      </c>
      <c r="K531" s="14"/>
      <c r="L531" s="433">
        <f t="shared" si="76"/>
        <v>5.4906589999999977E-2</v>
      </c>
      <c r="M531" s="379"/>
    </row>
    <row r="532" spans="1:13" ht="22.8" customHeight="1">
      <c r="A532" s="79" t="s">
        <v>1105</v>
      </c>
      <c r="B532" s="145" t="s">
        <v>1082</v>
      </c>
      <c r="C532" s="25">
        <v>0</v>
      </c>
      <c r="D532" s="25">
        <v>7.4576000000000003E-2</v>
      </c>
      <c r="E532" s="25">
        <v>7.4576000000000003E-2</v>
      </c>
      <c r="F532" s="341">
        <f t="shared" si="73"/>
        <v>7.4576000000000003E-2</v>
      </c>
      <c r="G532" s="25">
        <v>7.4576000000000003E-2</v>
      </c>
      <c r="H532" s="25"/>
      <c r="I532" s="341">
        <f t="shared" si="74"/>
        <v>0</v>
      </c>
      <c r="J532" s="342">
        <f t="shared" si="75"/>
        <v>0</v>
      </c>
      <c r="K532" s="14"/>
      <c r="L532" s="433">
        <f t="shared" si="76"/>
        <v>0</v>
      </c>
      <c r="M532" s="417"/>
    </row>
    <row r="533" spans="1:13" ht="31.2" customHeight="1">
      <c r="A533" s="79" t="s">
        <v>1106</v>
      </c>
      <c r="B533" s="145" t="s">
        <v>1083</v>
      </c>
      <c r="C533" s="25">
        <v>0</v>
      </c>
      <c r="D533" s="25">
        <v>0.21</v>
      </c>
      <c r="E533" s="287">
        <v>0.21</v>
      </c>
      <c r="F533" s="341">
        <f t="shared" si="73"/>
        <v>0.21</v>
      </c>
      <c r="G533" s="25">
        <v>0.21</v>
      </c>
      <c r="H533" s="25"/>
      <c r="I533" s="341">
        <f t="shared" si="74"/>
        <v>0</v>
      </c>
      <c r="J533" s="342">
        <f t="shared" si="75"/>
        <v>0</v>
      </c>
      <c r="K533" s="14"/>
      <c r="L533" s="433">
        <f t="shared" si="76"/>
        <v>0</v>
      </c>
      <c r="M533" s="417"/>
    </row>
    <row r="534" spans="1:13" ht="18">
      <c r="A534" s="55" t="s">
        <v>146</v>
      </c>
      <c r="B534" s="69" t="s">
        <v>87</v>
      </c>
      <c r="C534" s="59"/>
      <c r="D534" s="25"/>
      <c r="E534" s="25"/>
      <c r="F534" s="341">
        <f t="shared" si="73"/>
        <v>0</v>
      </c>
      <c r="G534" s="25"/>
      <c r="H534" s="25"/>
      <c r="I534" s="341">
        <f t="shared" si="74"/>
        <v>0</v>
      </c>
      <c r="J534" s="342"/>
      <c r="K534" s="14"/>
      <c r="L534" s="433">
        <f t="shared" si="76"/>
        <v>0</v>
      </c>
      <c r="M534" s="417"/>
    </row>
    <row r="535" spans="1:13" ht="18">
      <c r="A535" s="189" t="s">
        <v>1107</v>
      </c>
      <c r="B535" s="145" t="s">
        <v>1084</v>
      </c>
      <c r="C535" s="152">
        <v>0</v>
      </c>
      <c r="D535" s="25">
        <v>3.7130000000000003E-2</v>
      </c>
      <c r="E535" s="25">
        <v>3.6630000000000003E-2</v>
      </c>
      <c r="F535" s="341">
        <f t="shared" si="73"/>
        <v>3.6630000000000003E-2</v>
      </c>
      <c r="G535" s="25">
        <v>2.7130000000000001E-2</v>
      </c>
      <c r="H535" s="25"/>
      <c r="I535" s="341">
        <f t="shared" si="74"/>
        <v>-5.0000000000000044E-4</v>
      </c>
      <c r="J535" s="342">
        <f t="shared" si="75"/>
        <v>-1.3466199838405579E-2</v>
      </c>
      <c r="K535" s="25"/>
      <c r="L535" s="433">
        <f t="shared" si="76"/>
        <v>-5.0000000000000044E-4</v>
      </c>
      <c r="M535" s="413"/>
    </row>
    <row r="536" spans="1:13" ht="18">
      <c r="A536" s="189" t="s">
        <v>1108</v>
      </c>
      <c r="B536" s="145" t="s">
        <v>1085</v>
      </c>
      <c r="C536" s="152">
        <v>0</v>
      </c>
      <c r="D536" s="25">
        <v>3.7130000000000003E-2</v>
      </c>
      <c r="E536" s="25">
        <v>3.6630000000000003E-2</v>
      </c>
      <c r="F536" s="341">
        <f t="shared" si="73"/>
        <v>3.6630000000000003E-2</v>
      </c>
      <c r="G536" s="25">
        <v>2.7130000000000001E-2</v>
      </c>
      <c r="H536" s="25"/>
      <c r="I536" s="341">
        <f t="shared" si="74"/>
        <v>-5.0000000000000044E-4</v>
      </c>
      <c r="J536" s="342">
        <f t="shared" si="75"/>
        <v>-1.3466199838405579E-2</v>
      </c>
      <c r="K536" s="25"/>
      <c r="L536" s="433">
        <f t="shared" si="76"/>
        <v>-5.0000000000000044E-4</v>
      </c>
      <c r="M536" s="413"/>
    </row>
    <row r="537" spans="1:13" ht="42.6" customHeight="1">
      <c r="A537" s="301" t="s">
        <v>1110</v>
      </c>
      <c r="B537" s="302" t="s">
        <v>1111</v>
      </c>
      <c r="C537" s="324"/>
      <c r="D537" s="313">
        <v>2.2234543699999998</v>
      </c>
      <c r="E537" s="313">
        <v>2.2768669900000003</v>
      </c>
      <c r="F537" s="338">
        <f t="shared" si="73"/>
        <v>2.2768669900000003</v>
      </c>
      <c r="G537" s="313">
        <v>2.2720000000000002</v>
      </c>
      <c r="H537" s="313"/>
      <c r="I537" s="338">
        <f t="shared" si="74"/>
        <v>5.3412620000000466E-2</v>
      </c>
      <c r="J537" s="339">
        <f t="shared" si="75"/>
        <v>2.402235940645836E-2</v>
      </c>
      <c r="K537" s="313"/>
      <c r="L537" s="433">
        <f t="shared" si="76"/>
        <v>5.3412620000000466E-2</v>
      </c>
      <c r="M537" s="418"/>
    </row>
    <row r="538" spans="1:13" ht="31.2">
      <c r="A538" s="9" t="s">
        <v>245</v>
      </c>
      <c r="B538" s="69" t="s">
        <v>18</v>
      </c>
      <c r="C538" s="112"/>
      <c r="D538" s="25"/>
      <c r="E538" s="25"/>
      <c r="F538" s="341">
        <f t="shared" si="73"/>
        <v>0</v>
      </c>
      <c r="G538" s="25"/>
      <c r="H538" s="25"/>
      <c r="I538" s="341">
        <f t="shared" si="74"/>
        <v>0</v>
      </c>
      <c r="J538" s="342"/>
      <c r="K538" s="25"/>
      <c r="L538" s="433">
        <f t="shared" si="76"/>
        <v>0</v>
      </c>
      <c r="M538" s="400"/>
    </row>
    <row r="539" spans="1:13" ht="46.8">
      <c r="A539" s="9" t="s">
        <v>17</v>
      </c>
      <c r="B539" s="26" t="s">
        <v>189</v>
      </c>
      <c r="C539" s="25"/>
      <c r="D539" s="25">
        <v>0.80300000000000005</v>
      </c>
      <c r="E539" s="25">
        <v>0.83252762999999996</v>
      </c>
      <c r="F539" s="341">
        <f t="shared" si="73"/>
        <v>0.83252762999999996</v>
      </c>
      <c r="G539" s="14">
        <v>0.83299999999999996</v>
      </c>
      <c r="H539" s="14"/>
      <c r="I539" s="341">
        <f t="shared" si="74"/>
        <v>2.9527629999999916E-2</v>
      </c>
      <c r="J539" s="342">
        <f t="shared" si="75"/>
        <v>3.6771643835616263E-2</v>
      </c>
      <c r="K539" s="14"/>
      <c r="L539" s="433">
        <f t="shared" si="76"/>
        <v>2.9527629999999916E-2</v>
      </c>
      <c r="M539" s="401"/>
    </row>
    <row r="540" spans="1:13" ht="18">
      <c r="A540" s="9" t="s">
        <v>21</v>
      </c>
      <c r="B540" s="175" t="s">
        <v>586</v>
      </c>
      <c r="C540" s="31"/>
      <c r="D540" s="29">
        <v>0.18905</v>
      </c>
      <c r="E540" s="114">
        <v>0.18905</v>
      </c>
      <c r="F540" s="341">
        <f t="shared" si="73"/>
        <v>0.18905</v>
      </c>
      <c r="G540" s="30">
        <v>0.189</v>
      </c>
      <c r="H540" s="168"/>
      <c r="I540" s="341">
        <f t="shared" si="74"/>
        <v>0</v>
      </c>
      <c r="J540" s="342">
        <f t="shared" si="75"/>
        <v>0</v>
      </c>
      <c r="K540" s="31"/>
      <c r="L540" s="433">
        <f t="shared" si="76"/>
        <v>0</v>
      </c>
      <c r="M540" s="401"/>
    </row>
    <row r="541" spans="1:13" ht="18">
      <c r="A541" s="9" t="s">
        <v>34</v>
      </c>
      <c r="B541" s="175" t="s">
        <v>116</v>
      </c>
      <c r="C541" s="31"/>
      <c r="D541" s="29">
        <v>0.11912</v>
      </c>
      <c r="E541" s="114">
        <v>0.11912</v>
      </c>
      <c r="F541" s="341">
        <f t="shared" si="73"/>
        <v>0.11912</v>
      </c>
      <c r="G541" s="14">
        <v>0.11899999999999999</v>
      </c>
      <c r="H541" s="168"/>
      <c r="I541" s="341">
        <f t="shared" si="74"/>
        <v>0</v>
      </c>
      <c r="J541" s="342">
        <f t="shared" si="75"/>
        <v>0</v>
      </c>
      <c r="K541" s="31"/>
      <c r="L541" s="433">
        <f t="shared" si="76"/>
        <v>0</v>
      </c>
      <c r="M541" s="419"/>
    </row>
    <row r="542" spans="1:13" ht="18">
      <c r="A542" s="9" t="s">
        <v>35</v>
      </c>
      <c r="B542" s="175" t="s">
        <v>1113</v>
      </c>
      <c r="C542" s="31"/>
      <c r="D542" s="114">
        <v>0.1</v>
      </c>
      <c r="E542" s="114">
        <v>0.10490853999999999</v>
      </c>
      <c r="F542" s="341">
        <f t="shared" si="73"/>
        <v>0.10490853999999999</v>
      </c>
      <c r="G542" s="25">
        <v>0.1</v>
      </c>
      <c r="H542" s="168"/>
      <c r="I542" s="341">
        <f t="shared" si="74"/>
        <v>4.908539999999989E-3</v>
      </c>
      <c r="J542" s="342">
        <f t="shared" si="75"/>
        <v>4.9085399999999835E-2</v>
      </c>
      <c r="K542" s="31"/>
      <c r="L542" s="433">
        <f t="shared" si="76"/>
        <v>4.908539999999989E-3</v>
      </c>
      <c r="M542" s="400"/>
    </row>
    <row r="543" spans="1:13" ht="18">
      <c r="A543" s="9" t="s">
        <v>25</v>
      </c>
      <c r="B543" s="175" t="s">
        <v>1114</v>
      </c>
      <c r="C543" s="31"/>
      <c r="D543" s="114"/>
      <c r="E543" s="114"/>
      <c r="F543" s="341">
        <f t="shared" si="73"/>
        <v>0</v>
      </c>
      <c r="G543" s="14"/>
      <c r="H543" s="168"/>
      <c r="I543" s="341">
        <f t="shared" si="74"/>
        <v>0</v>
      </c>
      <c r="J543" s="342"/>
      <c r="K543" s="31"/>
      <c r="L543" s="433">
        <f t="shared" si="76"/>
        <v>0</v>
      </c>
      <c r="M543" s="400"/>
    </row>
    <row r="544" spans="1:13" ht="31.2">
      <c r="A544" s="9" t="s">
        <v>22</v>
      </c>
      <c r="B544" s="175" t="s">
        <v>1115</v>
      </c>
      <c r="C544" s="31"/>
      <c r="D544" s="29">
        <v>1.0122843699999999</v>
      </c>
      <c r="E544" s="25">
        <v>1.03126082</v>
      </c>
      <c r="F544" s="341">
        <f t="shared" si="73"/>
        <v>1.03126082</v>
      </c>
      <c r="G544" s="14">
        <v>1.0309999999999999</v>
      </c>
      <c r="H544" s="14"/>
      <c r="I544" s="341">
        <f t="shared" si="74"/>
        <v>1.8976450000000034E-2</v>
      </c>
      <c r="J544" s="342">
        <f>E544/D544-100%</f>
        <v>1.8746165170958839E-2</v>
      </c>
      <c r="K544" s="31"/>
      <c r="L544" s="433">
        <f t="shared" si="76"/>
        <v>1.8976450000000034E-2</v>
      </c>
      <c r="M544" s="419"/>
    </row>
    <row r="545" spans="1:13" ht="51.6" customHeight="1">
      <c r="A545" s="484">
        <v>23</v>
      </c>
      <c r="B545" s="476" t="s">
        <v>1116</v>
      </c>
      <c r="C545" s="291">
        <v>0</v>
      </c>
      <c r="D545" s="291">
        <f>SUM(D547:D556)</f>
        <v>9.5065460400000017</v>
      </c>
      <c r="E545" s="291">
        <f t="shared" ref="E545:F545" si="77">SUM(E547:E556)</f>
        <v>9.4396356700000013</v>
      </c>
      <c r="F545" s="291">
        <f t="shared" si="77"/>
        <v>9.4396356700000013</v>
      </c>
      <c r="G545" s="291">
        <f>SUM(G547:G556)</f>
        <v>9.506279720000002</v>
      </c>
      <c r="H545" s="291">
        <f t="shared" ref="H545:K545" si="78">SUM(H547:H556)</f>
        <v>0</v>
      </c>
      <c r="I545" s="291">
        <f t="shared" si="78"/>
        <v>-6.6910370000000108E-2</v>
      </c>
      <c r="J545" s="339">
        <f>E545/D545-100%</f>
        <v>-7.038347020933422E-3</v>
      </c>
      <c r="K545" s="291">
        <f t="shared" si="78"/>
        <v>0</v>
      </c>
      <c r="L545" s="433">
        <f t="shared" si="76"/>
        <v>-6.6910370000000108E-2</v>
      </c>
      <c r="M545" s="340"/>
    </row>
    <row r="546" spans="1:13" ht="31.2">
      <c r="A546" s="7" t="s">
        <v>1117</v>
      </c>
      <c r="B546" s="128" t="s">
        <v>18</v>
      </c>
      <c r="C546" s="287"/>
      <c r="D546" s="287"/>
      <c r="E546" s="287"/>
      <c r="F546" s="341">
        <f t="shared" si="73"/>
        <v>0</v>
      </c>
      <c r="G546" s="287"/>
      <c r="H546" s="287"/>
      <c r="I546" s="341">
        <f t="shared" si="74"/>
        <v>0</v>
      </c>
      <c r="J546" s="342"/>
      <c r="K546" s="287"/>
      <c r="L546" s="433">
        <f t="shared" si="76"/>
        <v>0</v>
      </c>
      <c r="M546" s="206"/>
    </row>
    <row r="547" spans="1:13" ht="62.4">
      <c r="A547" s="7" t="s">
        <v>1118</v>
      </c>
      <c r="B547" s="60" t="s">
        <v>1119</v>
      </c>
      <c r="C547" s="287"/>
      <c r="D547" s="29">
        <v>0.15</v>
      </c>
      <c r="E547" s="29">
        <v>0.15</v>
      </c>
      <c r="F547" s="341">
        <f t="shared" si="73"/>
        <v>0.15</v>
      </c>
      <c r="G547" s="29">
        <v>0.15</v>
      </c>
      <c r="H547" s="287"/>
      <c r="I547" s="341">
        <f t="shared" si="74"/>
        <v>0</v>
      </c>
      <c r="J547" s="342">
        <f t="shared" si="75"/>
        <v>0</v>
      </c>
      <c r="K547" s="287"/>
      <c r="L547" s="433">
        <f t="shared" si="76"/>
        <v>0</v>
      </c>
      <c r="M547" s="420"/>
    </row>
    <row r="548" spans="1:13" ht="46.8">
      <c r="A548" s="7" t="s">
        <v>1120</v>
      </c>
      <c r="B548" s="60" t="s">
        <v>1121</v>
      </c>
      <c r="C548" s="287"/>
      <c r="D548" s="25">
        <v>1.7649397200000001</v>
      </c>
      <c r="E548" s="25">
        <v>1.7649397200000001</v>
      </c>
      <c r="F548" s="341">
        <f t="shared" si="73"/>
        <v>1.7649397200000001</v>
      </c>
      <c r="G548" s="25">
        <v>1.7649397200000001</v>
      </c>
      <c r="H548" s="287"/>
      <c r="I548" s="341">
        <f t="shared" si="74"/>
        <v>0</v>
      </c>
      <c r="J548" s="342">
        <f t="shared" si="75"/>
        <v>0</v>
      </c>
      <c r="K548" s="287"/>
      <c r="L548" s="433">
        <f t="shared" si="76"/>
        <v>0</v>
      </c>
      <c r="M548" s="420"/>
    </row>
    <row r="549" spans="1:13" ht="31.2">
      <c r="A549" s="7" t="s">
        <v>1122</v>
      </c>
      <c r="B549" s="60" t="s">
        <v>1123</v>
      </c>
      <c r="C549" s="287"/>
      <c r="D549" s="25">
        <v>5.27131609</v>
      </c>
      <c r="E549" s="25">
        <v>5.27131609</v>
      </c>
      <c r="F549" s="341">
        <f t="shared" si="73"/>
        <v>5.27131609</v>
      </c>
      <c r="G549" s="25">
        <v>5.27131609</v>
      </c>
      <c r="H549" s="287"/>
      <c r="I549" s="341">
        <f t="shared" si="74"/>
        <v>0</v>
      </c>
      <c r="J549" s="342">
        <f t="shared" si="75"/>
        <v>0</v>
      </c>
      <c r="K549" s="287"/>
      <c r="L549" s="433">
        <f t="shared" si="76"/>
        <v>0</v>
      </c>
      <c r="M549" s="420"/>
    </row>
    <row r="550" spans="1:13" ht="31.2">
      <c r="A550" s="7" t="s">
        <v>1124</v>
      </c>
      <c r="B550" s="153" t="s">
        <v>1125</v>
      </c>
      <c r="C550" s="287"/>
      <c r="D550" s="25">
        <v>9.6412499999999998E-2</v>
      </c>
      <c r="E550" s="25">
        <v>9.6412499999999998E-2</v>
      </c>
      <c r="F550" s="341">
        <f t="shared" si="73"/>
        <v>9.6412499999999998E-2</v>
      </c>
      <c r="G550" s="25">
        <v>9.6412499999999998E-2</v>
      </c>
      <c r="H550" s="287"/>
      <c r="I550" s="341">
        <f t="shared" si="74"/>
        <v>0</v>
      </c>
      <c r="J550" s="342">
        <f t="shared" si="75"/>
        <v>0</v>
      </c>
      <c r="K550" s="287"/>
      <c r="L550" s="433">
        <f t="shared" si="76"/>
        <v>0</v>
      </c>
      <c r="M550" s="421"/>
    </row>
    <row r="551" spans="1:13" ht="18">
      <c r="A551" s="7" t="s">
        <v>1126</v>
      </c>
      <c r="B551" s="153" t="s">
        <v>1127</v>
      </c>
      <c r="C551" s="287"/>
      <c r="D551" s="25">
        <v>0.92500000000000004</v>
      </c>
      <c r="E551" s="25">
        <v>0.85835594999999998</v>
      </c>
      <c r="F551" s="341">
        <f t="shared" si="73"/>
        <v>0.85835594999999998</v>
      </c>
      <c r="G551" s="25">
        <v>0.92500000000000004</v>
      </c>
      <c r="H551" s="287"/>
      <c r="I551" s="341">
        <f t="shared" si="74"/>
        <v>-6.6644050000000066E-2</v>
      </c>
      <c r="J551" s="342">
        <f t="shared" si="75"/>
        <v>-7.2047621621621705E-2</v>
      </c>
      <c r="K551" s="287"/>
      <c r="L551" s="433">
        <f t="shared" si="76"/>
        <v>-6.6644050000000066E-2</v>
      </c>
      <c r="M551" s="420"/>
    </row>
    <row r="552" spans="1:13" ht="31.2">
      <c r="A552" s="7" t="s">
        <v>1128</v>
      </c>
      <c r="B552" s="153" t="s">
        <v>1129</v>
      </c>
      <c r="C552" s="287"/>
      <c r="D552" s="25">
        <v>6.0057159999999998E-2</v>
      </c>
      <c r="E552" s="25">
        <v>6.0057159999999998E-2</v>
      </c>
      <c r="F552" s="341">
        <f t="shared" si="73"/>
        <v>6.0057159999999998E-2</v>
      </c>
      <c r="G552" s="25">
        <v>6.0057159999999998E-2</v>
      </c>
      <c r="H552" s="287"/>
      <c r="I552" s="341">
        <f t="shared" si="74"/>
        <v>0</v>
      </c>
      <c r="J552" s="342">
        <f t="shared" si="75"/>
        <v>0</v>
      </c>
      <c r="K552" s="287"/>
      <c r="L552" s="433">
        <f t="shared" si="76"/>
        <v>0</v>
      </c>
      <c r="M552" s="421"/>
    </row>
    <row r="553" spans="1:13" ht="31.2">
      <c r="A553" s="7" t="s">
        <v>1130</v>
      </c>
      <c r="B553" s="60" t="s">
        <v>1131</v>
      </c>
      <c r="C553" s="287"/>
      <c r="D553" s="25">
        <v>0.22</v>
      </c>
      <c r="E553" s="25">
        <v>0.22</v>
      </c>
      <c r="F553" s="341">
        <f t="shared" si="73"/>
        <v>0.22</v>
      </c>
      <c r="G553" s="25">
        <v>0.22</v>
      </c>
      <c r="H553" s="287"/>
      <c r="I553" s="341">
        <f t="shared" si="74"/>
        <v>0</v>
      </c>
      <c r="J553" s="342">
        <f t="shared" si="75"/>
        <v>0</v>
      </c>
      <c r="K553" s="287"/>
      <c r="L553" s="433">
        <f t="shared" si="76"/>
        <v>0</v>
      </c>
      <c r="M553" s="420"/>
    </row>
    <row r="554" spans="1:13" ht="18">
      <c r="A554" s="7" t="s">
        <v>1132</v>
      </c>
      <c r="B554" s="60" t="s">
        <v>116</v>
      </c>
      <c r="C554" s="287"/>
      <c r="D554" s="25">
        <v>0.11882057</v>
      </c>
      <c r="E554" s="25">
        <v>0.11882057</v>
      </c>
      <c r="F554" s="341">
        <f t="shared" si="73"/>
        <v>0.11882057</v>
      </c>
      <c r="G554" s="25">
        <v>0.11882057</v>
      </c>
      <c r="H554" s="287"/>
      <c r="I554" s="341">
        <f t="shared" si="74"/>
        <v>0</v>
      </c>
      <c r="J554" s="342">
        <f t="shared" si="75"/>
        <v>0</v>
      </c>
      <c r="K554" s="287"/>
      <c r="L554" s="433">
        <f t="shared" si="76"/>
        <v>0</v>
      </c>
      <c r="M554" s="421"/>
    </row>
    <row r="555" spans="1:13" ht="18">
      <c r="A555" s="7" t="s">
        <v>1133</v>
      </c>
      <c r="B555" s="129" t="s">
        <v>87</v>
      </c>
      <c r="C555" s="287"/>
      <c r="D555" s="287"/>
      <c r="E555" s="287"/>
      <c r="F555" s="341">
        <f t="shared" si="73"/>
        <v>0</v>
      </c>
      <c r="G555" s="287"/>
      <c r="H555" s="287"/>
      <c r="I555" s="341">
        <f t="shared" si="74"/>
        <v>0</v>
      </c>
      <c r="J555" s="342"/>
      <c r="K555" s="287"/>
      <c r="L555" s="433">
        <f t="shared" si="76"/>
        <v>0</v>
      </c>
      <c r="M555" s="422"/>
    </row>
    <row r="556" spans="1:13" ht="46.8">
      <c r="A556" s="7" t="s">
        <v>1134</v>
      </c>
      <c r="B556" s="40" t="s">
        <v>1135</v>
      </c>
      <c r="C556" s="287"/>
      <c r="D556" s="287">
        <v>0.9</v>
      </c>
      <c r="E556" s="287">
        <v>0.89973367999999998</v>
      </c>
      <c r="F556" s="341">
        <f t="shared" si="73"/>
        <v>0.89973367999999998</v>
      </c>
      <c r="G556" s="341">
        <f t="shared" si="73"/>
        <v>0.89973367999999998</v>
      </c>
      <c r="H556" s="287"/>
      <c r="I556" s="115">
        <f t="shared" si="74"/>
        <v>-2.6632000000004208E-4</v>
      </c>
      <c r="J556" s="342">
        <f t="shared" si="75"/>
        <v>-2.9591111111115787E-4</v>
      </c>
      <c r="K556" s="287"/>
      <c r="L556" s="433">
        <f t="shared" si="76"/>
        <v>-2.6632000000004208E-4</v>
      </c>
      <c r="M556" s="420"/>
    </row>
    <row r="557" spans="1:13" ht="36.6" customHeight="1">
      <c r="A557" s="325" t="s">
        <v>1136</v>
      </c>
      <c r="B557" s="315" t="s">
        <v>1137</v>
      </c>
      <c r="C557" s="319"/>
      <c r="D557" s="477">
        <f>SUM(D558:D570)</f>
        <v>26.170815190000003</v>
      </c>
      <c r="E557" s="477">
        <f t="shared" ref="E557" si="79">SUM(E558:E570)</f>
        <v>23.153300120000001</v>
      </c>
      <c r="F557" s="477">
        <f>SUM(F558:F570)</f>
        <v>23.153300120000001</v>
      </c>
      <c r="G557" s="477">
        <f t="shared" ref="G557:K557" si="80">SUM(G558:G570)</f>
        <v>23.94053134</v>
      </c>
      <c r="H557" s="477">
        <f t="shared" si="80"/>
        <v>0</v>
      </c>
      <c r="I557" s="477">
        <f t="shared" si="80"/>
        <v>-3.0175150700000004</v>
      </c>
      <c r="J557" s="339">
        <f t="shared" si="75"/>
        <v>-0.11530076721312865</v>
      </c>
      <c r="K557" s="477">
        <f t="shared" si="80"/>
        <v>0</v>
      </c>
      <c r="L557" s="433">
        <f t="shared" si="76"/>
        <v>-3.0175150700000004</v>
      </c>
      <c r="M557" s="392"/>
    </row>
    <row r="558" spans="1:13" ht="31.2">
      <c r="A558" s="7" t="s">
        <v>245</v>
      </c>
      <c r="B558" s="36" t="s">
        <v>18</v>
      </c>
      <c r="C558" s="31"/>
      <c r="D558" s="25"/>
      <c r="E558" s="287"/>
      <c r="F558" s="341">
        <f t="shared" si="73"/>
        <v>0</v>
      </c>
      <c r="G558" s="14"/>
      <c r="H558" s="31"/>
      <c r="I558" s="341">
        <f t="shared" si="74"/>
        <v>0</v>
      </c>
      <c r="J558" s="342"/>
      <c r="K558" s="31"/>
      <c r="L558" s="433">
        <f t="shared" si="76"/>
        <v>0</v>
      </c>
      <c r="M558" s="284"/>
    </row>
    <row r="559" spans="1:13" ht="36" customHeight="1">
      <c r="A559" s="7" t="s">
        <v>1138</v>
      </c>
      <c r="B559" s="37" t="s">
        <v>1139</v>
      </c>
      <c r="C559" s="31"/>
      <c r="D559" s="113">
        <v>4.7399555600000003</v>
      </c>
      <c r="E559" s="287">
        <v>4.7399555600000003</v>
      </c>
      <c r="F559" s="341">
        <f t="shared" si="73"/>
        <v>4.7399555600000003</v>
      </c>
      <c r="G559" s="25">
        <f>F559</f>
        <v>4.7399555600000003</v>
      </c>
      <c r="H559" s="31"/>
      <c r="I559" s="341">
        <f t="shared" si="74"/>
        <v>0</v>
      </c>
      <c r="J559" s="342">
        <f t="shared" si="75"/>
        <v>0</v>
      </c>
      <c r="K559" s="31"/>
      <c r="L559" s="433">
        <f t="shared" si="76"/>
        <v>0</v>
      </c>
      <c r="M559" s="284"/>
    </row>
    <row r="560" spans="1:13" ht="46.8">
      <c r="A560" s="7" t="s">
        <v>1140</v>
      </c>
      <c r="B560" s="37" t="s">
        <v>1141</v>
      </c>
      <c r="C560" s="31"/>
      <c r="D560" s="113">
        <v>1.3</v>
      </c>
      <c r="E560" s="287">
        <v>1.3223499999999999</v>
      </c>
      <c r="F560" s="341">
        <f t="shared" si="73"/>
        <v>1.3223499999999999</v>
      </c>
      <c r="G560" s="25">
        <f t="shared" si="73"/>
        <v>1.3223499999999999</v>
      </c>
      <c r="H560" s="31"/>
      <c r="I560" s="341">
        <f t="shared" si="74"/>
        <v>2.234999999999987E-2</v>
      </c>
      <c r="J560" s="342">
        <f t="shared" si="75"/>
        <v>1.7192307692307507E-2</v>
      </c>
      <c r="K560" s="31"/>
      <c r="L560" s="433">
        <f t="shared" si="76"/>
        <v>2.234999999999987E-2</v>
      </c>
      <c r="M560" s="284"/>
    </row>
    <row r="561" spans="1:13" ht="18">
      <c r="A561" s="7" t="s">
        <v>1142</v>
      </c>
      <c r="B561" s="37" t="s">
        <v>1143</v>
      </c>
      <c r="C561" s="31"/>
      <c r="D561" s="113">
        <v>1.0428500000000001</v>
      </c>
      <c r="E561" s="287">
        <v>1.0428500000000001</v>
      </c>
      <c r="F561" s="341">
        <f t="shared" si="73"/>
        <v>1.0428500000000001</v>
      </c>
      <c r="G561" s="25">
        <f t="shared" si="73"/>
        <v>1.0428500000000001</v>
      </c>
      <c r="H561" s="31"/>
      <c r="I561" s="341">
        <f t="shared" si="74"/>
        <v>0</v>
      </c>
      <c r="J561" s="342">
        <f t="shared" si="75"/>
        <v>0</v>
      </c>
      <c r="K561" s="31"/>
      <c r="L561" s="433">
        <f t="shared" si="76"/>
        <v>0</v>
      </c>
      <c r="M561" s="284"/>
    </row>
    <row r="562" spans="1:13" ht="18">
      <c r="A562" s="7" t="s">
        <v>1144</v>
      </c>
      <c r="B562" s="37" t="s">
        <v>1145</v>
      </c>
      <c r="C562" s="31"/>
      <c r="D562" s="113">
        <v>2.93797</v>
      </c>
      <c r="E562" s="287">
        <v>2.93797</v>
      </c>
      <c r="F562" s="341">
        <f t="shared" si="73"/>
        <v>2.93797</v>
      </c>
      <c r="G562" s="25">
        <f t="shared" si="73"/>
        <v>2.93797</v>
      </c>
      <c r="H562" s="31"/>
      <c r="I562" s="341">
        <f t="shared" si="74"/>
        <v>0</v>
      </c>
      <c r="J562" s="342">
        <f t="shared" si="75"/>
        <v>0</v>
      </c>
      <c r="K562" s="31"/>
      <c r="L562" s="433">
        <f t="shared" si="76"/>
        <v>0</v>
      </c>
      <c r="M562" s="284"/>
    </row>
    <row r="563" spans="1:13" ht="18">
      <c r="A563" s="7" t="s">
        <v>1146</v>
      </c>
      <c r="B563" s="38" t="s">
        <v>1147</v>
      </c>
      <c r="C563" s="31"/>
      <c r="D563" s="113">
        <v>0.29499999999999998</v>
      </c>
      <c r="E563" s="287">
        <v>0.29499999999999998</v>
      </c>
      <c r="F563" s="341">
        <f t="shared" si="73"/>
        <v>0.29499999999999998</v>
      </c>
      <c r="G563" s="25">
        <f t="shared" si="73"/>
        <v>0.29499999999999998</v>
      </c>
      <c r="H563" s="31"/>
      <c r="I563" s="341">
        <f t="shared" si="74"/>
        <v>0</v>
      </c>
      <c r="J563" s="342">
        <f t="shared" si="75"/>
        <v>0</v>
      </c>
      <c r="K563" s="31"/>
      <c r="L563" s="433">
        <f t="shared" si="76"/>
        <v>0</v>
      </c>
      <c r="M563" s="284"/>
    </row>
    <row r="564" spans="1:13" ht="31.2">
      <c r="A564" s="7" t="s">
        <v>1148</v>
      </c>
      <c r="B564" s="39" t="s">
        <v>1149</v>
      </c>
      <c r="C564" s="31"/>
      <c r="D564" s="113">
        <v>0.39</v>
      </c>
      <c r="E564" s="287">
        <v>0.39</v>
      </c>
      <c r="F564" s="341">
        <f t="shared" si="73"/>
        <v>0.39</v>
      </c>
      <c r="G564" s="25">
        <f t="shared" si="73"/>
        <v>0.39</v>
      </c>
      <c r="H564" s="31"/>
      <c r="I564" s="341">
        <f t="shared" si="74"/>
        <v>0</v>
      </c>
      <c r="J564" s="342">
        <f t="shared" si="75"/>
        <v>0</v>
      </c>
      <c r="K564" s="31"/>
      <c r="L564" s="433">
        <f t="shared" si="76"/>
        <v>0</v>
      </c>
      <c r="M564" s="284"/>
    </row>
    <row r="565" spans="1:13" ht="18">
      <c r="A565" s="7" t="s">
        <v>1150</v>
      </c>
      <c r="B565" s="37" t="s">
        <v>1151</v>
      </c>
      <c r="C565" s="31"/>
      <c r="D565" s="113">
        <v>5.2</v>
      </c>
      <c r="E565" s="287">
        <v>5.1989999999999998</v>
      </c>
      <c r="F565" s="341">
        <f t="shared" si="73"/>
        <v>5.1989999999999998</v>
      </c>
      <c r="G565" s="25">
        <f t="shared" si="73"/>
        <v>5.1989999999999998</v>
      </c>
      <c r="H565" s="31"/>
      <c r="I565" s="341">
        <f t="shared" si="74"/>
        <v>-1.000000000000334E-3</v>
      </c>
      <c r="J565" s="342">
        <f t="shared" si="75"/>
        <v>-1.9230769230771383E-4</v>
      </c>
      <c r="K565" s="31"/>
      <c r="L565" s="433">
        <f t="shared" si="76"/>
        <v>-1.000000000000334E-3</v>
      </c>
      <c r="M565" s="284"/>
    </row>
    <row r="566" spans="1:13" ht="18">
      <c r="A566" s="7" t="s">
        <v>1152</v>
      </c>
      <c r="B566" s="37" t="s">
        <v>1153</v>
      </c>
      <c r="C566" s="31"/>
      <c r="D566" s="113">
        <v>5.5</v>
      </c>
      <c r="E566" s="25">
        <v>5.6024396100000002</v>
      </c>
      <c r="F566" s="341">
        <f t="shared" si="73"/>
        <v>5.6024396100000002</v>
      </c>
      <c r="G566" s="25">
        <v>6.38967083</v>
      </c>
      <c r="H566" s="31"/>
      <c r="I566" s="341">
        <f t="shared" si="74"/>
        <v>0.10243961000000024</v>
      </c>
      <c r="J566" s="342">
        <f t="shared" si="75"/>
        <v>1.8625383636363679E-2</v>
      </c>
      <c r="K566" s="31"/>
      <c r="L566" s="433">
        <f t="shared" si="76"/>
        <v>0.10243961000000024</v>
      </c>
      <c r="M566" s="284"/>
    </row>
    <row r="567" spans="1:13" ht="31.2">
      <c r="A567" s="7" t="s">
        <v>1154</v>
      </c>
      <c r="B567" s="39" t="s">
        <v>1155</v>
      </c>
      <c r="C567" s="31"/>
      <c r="D567" s="113">
        <v>5.0365E-2</v>
      </c>
      <c r="E567" s="287">
        <v>5.0365E-2</v>
      </c>
      <c r="F567" s="341">
        <f t="shared" si="73"/>
        <v>5.0365E-2</v>
      </c>
      <c r="G567" s="25">
        <f t="shared" si="73"/>
        <v>5.0365E-2</v>
      </c>
      <c r="H567" s="31"/>
      <c r="I567" s="341">
        <f t="shared" si="74"/>
        <v>0</v>
      </c>
      <c r="J567" s="342">
        <f t="shared" si="75"/>
        <v>0</v>
      </c>
      <c r="K567" s="31"/>
      <c r="L567" s="433">
        <f t="shared" si="76"/>
        <v>0</v>
      </c>
      <c r="M567" s="284"/>
    </row>
    <row r="568" spans="1:13" ht="31.2">
      <c r="A568" s="7" t="s">
        <v>1156</v>
      </c>
      <c r="B568" s="40" t="s">
        <v>1157</v>
      </c>
      <c r="C568" s="31"/>
      <c r="D568" s="113">
        <v>3.1920000000000002</v>
      </c>
      <c r="E568" s="287">
        <v>1.3791131999999999</v>
      </c>
      <c r="F568" s="341">
        <f t="shared" si="73"/>
        <v>1.3791131999999999</v>
      </c>
      <c r="G568" s="25">
        <f t="shared" si="73"/>
        <v>1.3791131999999999</v>
      </c>
      <c r="H568" s="31"/>
      <c r="I568" s="341">
        <f t="shared" si="74"/>
        <v>-1.8128868000000002</v>
      </c>
      <c r="J568" s="342">
        <f t="shared" si="75"/>
        <v>-0.56794699248120306</v>
      </c>
      <c r="K568" s="31"/>
      <c r="L568" s="433">
        <f t="shared" si="76"/>
        <v>-1.8128868000000002</v>
      </c>
      <c r="M568" s="359"/>
    </row>
    <row r="569" spans="1:13" ht="18">
      <c r="A569" s="7" t="s">
        <v>1158</v>
      </c>
      <c r="B569" s="40" t="s">
        <v>1159</v>
      </c>
      <c r="C569" s="31"/>
      <c r="D569" s="113">
        <v>1.26267463</v>
      </c>
      <c r="E569" s="287"/>
      <c r="F569" s="341">
        <f t="shared" si="73"/>
        <v>0</v>
      </c>
      <c r="G569" s="25">
        <f t="shared" si="73"/>
        <v>0</v>
      </c>
      <c r="H569" s="31"/>
      <c r="I569" s="341">
        <f t="shared" si="74"/>
        <v>-1.26267463</v>
      </c>
      <c r="J569" s="342">
        <f t="shared" si="75"/>
        <v>-1</v>
      </c>
      <c r="K569" s="31"/>
      <c r="L569" s="433">
        <f t="shared" si="76"/>
        <v>-1.26267463</v>
      </c>
      <c r="M569" s="359"/>
    </row>
    <row r="570" spans="1:13" ht="18">
      <c r="A570" s="7" t="s">
        <v>1160</v>
      </c>
      <c r="B570" s="40" t="s">
        <v>1161</v>
      </c>
      <c r="C570" s="31"/>
      <c r="D570" s="113">
        <v>0.26</v>
      </c>
      <c r="E570" s="287">
        <v>0.19425675000000001</v>
      </c>
      <c r="F570" s="341">
        <f t="shared" si="73"/>
        <v>0.19425675000000001</v>
      </c>
      <c r="G570" s="25">
        <f t="shared" si="73"/>
        <v>0.19425675000000001</v>
      </c>
      <c r="H570" s="31"/>
      <c r="I570" s="341">
        <f t="shared" si="74"/>
        <v>-6.5743250000000003E-2</v>
      </c>
      <c r="J570" s="342">
        <f t="shared" si="75"/>
        <v>-0.2528586538461538</v>
      </c>
      <c r="K570" s="31"/>
      <c r="L570" s="433">
        <f t="shared" si="76"/>
        <v>-6.5743250000000003E-2</v>
      </c>
      <c r="M570" s="284"/>
    </row>
    <row r="571" spans="1:13" ht="34.799999999999997">
      <c r="A571" s="301" t="s">
        <v>1255</v>
      </c>
      <c r="B571" s="326" t="s">
        <v>1162</v>
      </c>
      <c r="C571" s="302"/>
      <c r="D571" s="304">
        <f>SUM(D572:D623)</f>
        <v>66.661942910000008</v>
      </c>
      <c r="E571" s="304">
        <f t="shared" ref="E571:G571" si="81">SUM(E572:E623)</f>
        <v>65.705932889999985</v>
      </c>
      <c r="F571" s="304">
        <f t="shared" si="81"/>
        <v>65.705932889999985</v>
      </c>
      <c r="G571" s="304">
        <f t="shared" si="81"/>
        <v>64.747504620000001</v>
      </c>
      <c r="H571" s="304"/>
      <c r="I571" s="304">
        <f t="shared" ref="I571" si="82">SUM(I572:I623)</f>
        <v>-0.95601001999999924</v>
      </c>
      <c r="J571" s="339">
        <f t="shared" si="75"/>
        <v>-1.4341166462710664E-2</v>
      </c>
      <c r="K571" s="304">
        <f t="shared" ref="K571" si="83">SUM(K572:K623)</f>
        <v>0</v>
      </c>
      <c r="L571" s="433">
        <f t="shared" si="76"/>
        <v>-0.95601001999999924</v>
      </c>
      <c r="M571" s="340"/>
    </row>
    <row r="572" spans="1:13" ht="31.2">
      <c r="A572" s="457" t="s">
        <v>19</v>
      </c>
      <c r="B572" s="47" t="s">
        <v>18</v>
      </c>
      <c r="C572" s="45"/>
      <c r="D572" s="30"/>
      <c r="E572" s="30"/>
      <c r="F572" s="341">
        <f t="shared" si="73"/>
        <v>0</v>
      </c>
      <c r="G572" s="30"/>
      <c r="H572" s="30"/>
      <c r="I572" s="341">
        <f t="shared" si="74"/>
        <v>0</v>
      </c>
      <c r="J572" s="342"/>
      <c r="K572" s="30"/>
      <c r="L572" s="433">
        <f t="shared" si="76"/>
        <v>0</v>
      </c>
      <c r="M572" s="423"/>
    </row>
    <row r="573" spans="1:13" ht="18">
      <c r="A573" s="7" t="s">
        <v>1163</v>
      </c>
      <c r="B573" s="46" t="s">
        <v>187</v>
      </c>
      <c r="C573" s="25"/>
      <c r="D573" s="25">
        <v>2.7087500000000002</v>
      </c>
      <c r="E573" s="30">
        <v>2.7087500000000002</v>
      </c>
      <c r="F573" s="341">
        <f t="shared" si="73"/>
        <v>2.7087500000000002</v>
      </c>
      <c r="G573" s="30">
        <v>2.7087500000000002</v>
      </c>
      <c r="H573" s="123"/>
      <c r="I573" s="341">
        <f t="shared" si="74"/>
        <v>0</v>
      </c>
      <c r="J573" s="342">
        <f t="shared" si="75"/>
        <v>0</v>
      </c>
      <c r="K573" s="123"/>
      <c r="L573" s="433">
        <f t="shared" si="76"/>
        <v>0</v>
      </c>
      <c r="M573" s="424"/>
    </row>
    <row r="574" spans="1:13" ht="31.2">
      <c r="A574" s="7" t="s">
        <v>1164</v>
      </c>
      <c r="B574" s="46" t="s">
        <v>1165</v>
      </c>
      <c r="C574" s="25"/>
      <c r="D574" s="25">
        <v>4.7480648399999996</v>
      </c>
      <c r="E574" s="30">
        <v>4.7480648399999996</v>
      </c>
      <c r="F574" s="341">
        <f t="shared" si="73"/>
        <v>4.7480648399999996</v>
      </c>
      <c r="G574" s="30">
        <v>4.7480648399999996</v>
      </c>
      <c r="H574" s="123"/>
      <c r="I574" s="341">
        <f t="shared" si="74"/>
        <v>0</v>
      </c>
      <c r="J574" s="342">
        <f t="shared" si="75"/>
        <v>0</v>
      </c>
      <c r="K574" s="123"/>
      <c r="L574" s="433">
        <f t="shared" si="76"/>
        <v>0</v>
      </c>
      <c r="M574" s="424"/>
    </row>
    <row r="575" spans="1:13" ht="51" customHeight="1">
      <c r="A575" s="7" t="s">
        <v>1166</v>
      </c>
      <c r="B575" s="46" t="s">
        <v>1139</v>
      </c>
      <c r="C575" s="25"/>
      <c r="D575" s="25">
        <v>5.0075174999999996</v>
      </c>
      <c r="E575" s="30">
        <v>5.0075174999999996</v>
      </c>
      <c r="F575" s="341">
        <f t="shared" si="73"/>
        <v>5.0075174999999996</v>
      </c>
      <c r="G575" s="30">
        <v>5.0075174999999996</v>
      </c>
      <c r="H575" s="123"/>
      <c r="I575" s="341">
        <f t="shared" si="74"/>
        <v>0</v>
      </c>
      <c r="J575" s="342">
        <f t="shared" si="75"/>
        <v>0</v>
      </c>
      <c r="K575" s="123"/>
      <c r="L575" s="433">
        <f t="shared" si="76"/>
        <v>0</v>
      </c>
      <c r="M575" s="424"/>
    </row>
    <row r="576" spans="1:13" ht="18">
      <c r="A576" s="7" t="s">
        <v>1167</v>
      </c>
      <c r="B576" s="46" t="s">
        <v>1168</v>
      </c>
      <c r="C576" s="25"/>
      <c r="D576" s="25">
        <v>0.64081149000000004</v>
      </c>
      <c r="E576" s="30">
        <v>0.64081149000000004</v>
      </c>
      <c r="F576" s="341">
        <f t="shared" si="73"/>
        <v>0.64081149000000004</v>
      </c>
      <c r="G576" s="30">
        <v>0.64081149000000004</v>
      </c>
      <c r="H576" s="123"/>
      <c r="I576" s="341">
        <f t="shared" si="74"/>
        <v>0</v>
      </c>
      <c r="J576" s="342">
        <f t="shared" si="75"/>
        <v>0</v>
      </c>
      <c r="K576" s="123"/>
      <c r="L576" s="433">
        <f t="shared" si="76"/>
        <v>0</v>
      </c>
      <c r="M576" s="424"/>
    </row>
    <row r="577" spans="1:13" ht="31.2">
      <c r="A577" s="7" t="s">
        <v>1169</v>
      </c>
      <c r="B577" s="46" t="s">
        <v>1170</v>
      </c>
      <c r="C577" s="25"/>
      <c r="D577" s="25">
        <v>2.1716799999999998</v>
      </c>
      <c r="E577" s="30">
        <v>2.1493799999999998</v>
      </c>
      <c r="F577" s="341">
        <f t="shared" si="73"/>
        <v>2.1493799999999998</v>
      </c>
      <c r="G577" s="30">
        <v>2.1493799999999998</v>
      </c>
      <c r="H577" s="123"/>
      <c r="I577" s="341">
        <f t="shared" si="74"/>
        <v>-2.2299999999999986E-2</v>
      </c>
      <c r="J577" s="342">
        <f t="shared" si="75"/>
        <v>-1.0268547852353982E-2</v>
      </c>
      <c r="K577" s="123"/>
      <c r="L577" s="433">
        <f t="shared" si="76"/>
        <v>-2.2299999999999986E-2</v>
      </c>
      <c r="M577" s="424"/>
    </row>
    <row r="578" spans="1:13" ht="31.2">
      <c r="A578" s="7" t="s">
        <v>1171</v>
      </c>
      <c r="B578" s="46" t="s">
        <v>1172</v>
      </c>
      <c r="C578" s="25"/>
      <c r="D578" s="25">
        <v>1.58785</v>
      </c>
      <c r="E578" s="30">
        <v>1.58785</v>
      </c>
      <c r="F578" s="341">
        <f t="shared" si="73"/>
        <v>1.58785</v>
      </c>
      <c r="G578" s="30">
        <v>1.58785</v>
      </c>
      <c r="H578" s="123"/>
      <c r="I578" s="341">
        <f t="shared" si="74"/>
        <v>0</v>
      </c>
      <c r="J578" s="342">
        <f t="shared" si="75"/>
        <v>0</v>
      </c>
      <c r="K578" s="123"/>
      <c r="L578" s="433">
        <f t="shared" si="76"/>
        <v>0</v>
      </c>
      <c r="M578" s="424"/>
    </row>
    <row r="579" spans="1:13" ht="18">
      <c r="A579" s="7" t="s">
        <v>1173</v>
      </c>
      <c r="B579" s="41" t="s">
        <v>1174</v>
      </c>
      <c r="C579" s="25"/>
      <c r="D579" s="25">
        <v>8.9393989999999999</v>
      </c>
      <c r="E579" s="30">
        <v>8.9393989999999999</v>
      </c>
      <c r="F579" s="341">
        <f t="shared" si="73"/>
        <v>8.9393989999999999</v>
      </c>
      <c r="G579" s="30">
        <v>8.9393989999999999</v>
      </c>
      <c r="H579" s="123"/>
      <c r="I579" s="341">
        <f t="shared" si="74"/>
        <v>0</v>
      </c>
      <c r="J579" s="342">
        <f t="shared" si="75"/>
        <v>0</v>
      </c>
      <c r="K579" s="123"/>
      <c r="L579" s="433">
        <f t="shared" si="76"/>
        <v>0</v>
      </c>
      <c r="M579" s="424"/>
    </row>
    <row r="580" spans="1:13" ht="31.2">
      <c r="A580" s="7" t="s">
        <v>1175</v>
      </c>
      <c r="B580" s="42" t="s">
        <v>1176</v>
      </c>
      <c r="C580" s="25"/>
      <c r="D580" s="25">
        <v>0.48399999999999999</v>
      </c>
      <c r="E580" s="30">
        <v>0.48399999999999999</v>
      </c>
      <c r="F580" s="341">
        <f t="shared" si="73"/>
        <v>0.48399999999999999</v>
      </c>
      <c r="G580" s="30">
        <v>0.48399999999999999</v>
      </c>
      <c r="H580" s="123"/>
      <c r="I580" s="341">
        <f t="shared" si="74"/>
        <v>0</v>
      </c>
      <c r="J580" s="342">
        <f t="shared" si="75"/>
        <v>0</v>
      </c>
      <c r="K580" s="123"/>
      <c r="L580" s="433">
        <f t="shared" si="76"/>
        <v>0</v>
      </c>
      <c r="M580" s="424"/>
    </row>
    <row r="581" spans="1:13" ht="18">
      <c r="A581" s="7" t="s">
        <v>1177</v>
      </c>
      <c r="B581" s="41" t="s">
        <v>1178</v>
      </c>
      <c r="C581" s="25"/>
      <c r="D581" s="25">
        <v>0.112871</v>
      </c>
      <c r="E581" s="30">
        <v>0.112871</v>
      </c>
      <c r="F581" s="341">
        <f t="shared" si="73"/>
        <v>0.112871</v>
      </c>
      <c r="G581" s="30">
        <v>0.112871</v>
      </c>
      <c r="H581" s="123"/>
      <c r="I581" s="341">
        <f t="shared" si="74"/>
        <v>0</v>
      </c>
      <c r="J581" s="342">
        <f t="shared" si="75"/>
        <v>0</v>
      </c>
      <c r="K581" s="123"/>
      <c r="L581" s="433">
        <f t="shared" si="76"/>
        <v>0</v>
      </c>
      <c r="M581" s="424"/>
    </row>
    <row r="582" spans="1:13" ht="18">
      <c r="A582" s="7" t="s">
        <v>1179</v>
      </c>
      <c r="B582" s="41" t="s">
        <v>1180</v>
      </c>
      <c r="C582" s="25"/>
      <c r="D582" s="25">
        <v>8.1799999999999998E-2</v>
      </c>
      <c r="E582" s="30">
        <v>8.1799999999999998E-2</v>
      </c>
      <c r="F582" s="341">
        <f t="shared" si="73"/>
        <v>8.1799999999999998E-2</v>
      </c>
      <c r="G582" s="30">
        <v>8.1799999999999998E-2</v>
      </c>
      <c r="H582" s="123"/>
      <c r="I582" s="341">
        <f t="shared" si="74"/>
        <v>0</v>
      </c>
      <c r="J582" s="342">
        <f t="shared" si="75"/>
        <v>0</v>
      </c>
      <c r="K582" s="123"/>
      <c r="L582" s="433">
        <f t="shared" si="76"/>
        <v>0</v>
      </c>
      <c r="M582" s="424"/>
    </row>
    <row r="583" spans="1:13" ht="18">
      <c r="A583" s="7" t="s">
        <v>1181</v>
      </c>
      <c r="B583" s="41" t="s">
        <v>1182</v>
      </c>
      <c r="C583" s="25"/>
      <c r="D583" s="25">
        <v>9.9500000000000005E-2</v>
      </c>
      <c r="E583" s="30">
        <v>9.9500000000000005E-2</v>
      </c>
      <c r="F583" s="341">
        <f t="shared" si="73"/>
        <v>9.9500000000000005E-2</v>
      </c>
      <c r="G583" s="30">
        <v>9.9500000000000005E-2</v>
      </c>
      <c r="H583" s="123"/>
      <c r="I583" s="341">
        <f t="shared" si="74"/>
        <v>0</v>
      </c>
      <c r="J583" s="342">
        <f t="shared" si="75"/>
        <v>0</v>
      </c>
      <c r="K583" s="123"/>
      <c r="L583" s="433">
        <f t="shared" si="76"/>
        <v>0</v>
      </c>
      <c r="M583" s="424"/>
    </row>
    <row r="584" spans="1:13" ht="18">
      <c r="A584" s="7" t="s">
        <v>1183</v>
      </c>
      <c r="B584" s="41" t="s">
        <v>1184</v>
      </c>
      <c r="C584" s="25"/>
      <c r="D584" s="25">
        <v>0.1016</v>
      </c>
      <c r="E584" s="30">
        <v>0.1016</v>
      </c>
      <c r="F584" s="341">
        <f t="shared" si="73"/>
        <v>0.1016</v>
      </c>
      <c r="G584" s="30">
        <v>0.1016</v>
      </c>
      <c r="H584" s="123"/>
      <c r="I584" s="341">
        <f t="shared" si="74"/>
        <v>0</v>
      </c>
      <c r="J584" s="342">
        <f t="shared" si="75"/>
        <v>0</v>
      </c>
      <c r="K584" s="123"/>
      <c r="L584" s="433">
        <f t="shared" si="76"/>
        <v>0</v>
      </c>
      <c r="M584" s="424"/>
    </row>
    <row r="585" spans="1:13" ht="18">
      <c r="A585" s="7" t="s">
        <v>1185</v>
      </c>
      <c r="B585" s="41" t="s">
        <v>1186</v>
      </c>
      <c r="C585" s="25"/>
      <c r="D585" s="25">
        <v>8.4889999999999993E-2</v>
      </c>
      <c r="E585" s="30">
        <v>8.4889999999999993E-2</v>
      </c>
      <c r="F585" s="341">
        <f>E585</f>
        <v>8.4889999999999993E-2</v>
      </c>
      <c r="G585" s="30">
        <v>8.4889999999999993E-2</v>
      </c>
      <c r="H585" s="123"/>
      <c r="I585" s="341">
        <f t="shared" si="74"/>
        <v>0</v>
      </c>
      <c r="J585" s="342">
        <f t="shared" si="75"/>
        <v>0</v>
      </c>
      <c r="K585" s="123"/>
      <c r="L585" s="433">
        <f t="shared" si="76"/>
        <v>0</v>
      </c>
      <c r="M585" s="424"/>
    </row>
    <row r="586" spans="1:13" ht="18">
      <c r="A586" s="7" t="s">
        <v>1187</v>
      </c>
      <c r="B586" s="41" t="s">
        <v>1188</v>
      </c>
      <c r="C586" s="25"/>
      <c r="D586" s="25">
        <v>5.2876476700000001</v>
      </c>
      <c r="E586" s="30">
        <v>5.2912880600000003</v>
      </c>
      <c r="F586" s="341">
        <f t="shared" si="73"/>
        <v>5.2912880600000003</v>
      </c>
      <c r="G586" s="30">
        <v>5.2912880600000003</v>
      </c>
      <c r="H586" s="123"/>
      <c r="I586" s="341">
        <f t="shared" si="74"/>
        <v>3.6403900000001599E-3</v>
      </c>
      <c r="J586" s="342">
        <f t="shared" si="75"/>
        <v>6.8847060681709316E-4</v>
      </c>
      <c r="K586" s="123"/>
      <c r="L586" s="433">
        <f t="shared" si="76"/>
        <v>3.6403900000001599E-3</v>
      </c>
      <c r="M586" s="424"/>
    </row>
    <row r="587" spans="1:13" ht="18">
      <c r="A587" s="7" t="s">
        <v>1189</v>
      </c>
      <c r="B587" s="41" t="s">
        <v>1190</v>
      </c>
      <c r="C587" s="25"/>
      <c r="D587" s="25">
        <v>2.5649999999999999</v>
      </c>
      <c r="E587" s="30">
        <v>2.5647500000000001</v>
      </c>
      <c r="F587" s="341">
        <f t="shared" si="73"/>
        <v>2.5647500000000001</v>
      </c>
      <c r="G587" s="30">
        <v>2.5647500000000001</v>
      </c>
      <c r="H587" s="123"/>
      <c r="I587" s="341">
        <f t="shared" si="74"/>
        <v>-2.4999999999986144E-4</v>
      </c>
      <c r="J587" s="342">
        <f t="shared" si="75"/>
        <v>-9.7465886939485102E-5</v>
      </c>
      <c r="K587" s="123"/>
      <c r="L587" s="433">
        <f t="shared" si="76"/>
        <v>-2.4999999999986144E-4</v>
      </c>
      <c r="M587" s="424"/>
    </row>
    <row r="588" spans="1:13" ht="31.2">
      <c r="A588" s="7" t="s">
        <v>1191</v>
      </c>
      <c r="B588" s="42" t="s">
        <v>1192</v>
      </c>
      <c r="C588" s="25"/>
      <c r="D588" s="25">
        <v>4.1227499999999999</v>
      </c>
      <c r="E588" s="30">
        <v>4.1227499999999999</v>
      </c>
      <c r="F588" s="341">
        <f t="shared" si="73"/>
        <v>4.1227499999999999</v>
      </c>
      <c r="G588" s="30">
        <v>4.1227499999999999</v>
      </c>
      <c r="H588" s="123"/>
      <c r="I588" s="341">
        <f t="shared" si="74"/>
        <v>0</v>
      </c>
      <c r="J588" s="342">
        <f t="shared" si="75"/>
        <v>0</v>
      </c>
      <c r="K588" s="123"/>
      <c r="L588" s="433">
        <f t="shared" si="76"/>
        <v>0</v>
      </c>
      <c r="M588" s="424"/>
    </row>
    <row r="589" spans="1:13" ht="18">
      <c r="A589" s="7" t="s">
        <v>1193</v>
      </c>
      <c r="B589" s="41" t="s">
        <v>1194</v>
      </c>
      <c r="C589" s="25"/>
      <c r="D589" s="25">
        <v>1.8029999999999999</v>
      </c>
      <c r="E589" s="30">
        <v>1.8023499999999999</v>
      </c>
      <c r="F589" s="341">
        <f t="shared" ref="F589:G652" si="84">E589</f>
        <v>1.8023499999999999</v>
      </c>
      <c r="G589" s="30">
        <v>1.8023499999999999</v>
      </c>
      <c r="H589" s="123"/>
      <c r="I589" s="341">
        <f t="shared" ref="I589:I652" si="85">E589-D589</f>
        <v>-6.5000000000003944E-4</v>
      </c>
      <c r="J589" s="342">
        <f t="shared" ref="J589:J652" si="86">E589/D589-100%</f>
        <v>-3.605102606766275E-4</v>
      </c>
      <c r="K589" s="123"/>
      <c r="L589" s="433">
        <f t="shared" ref="L589:L652" si="87">I589-K589</f>
        <v>-6.5000000000003944E-4</v>
      </c>
      <c r="M589" s="424"/>
    </row>
    <row r="590" spans="1:13" ht="18">
      <c r="A590" s="7" t="s">
        <v>1195</v>
      </c>
      <c r="B590" s="43" t="s">
        <v>1196</v>
      </c>
      <c r="C590" s="25"/>
      <c r="D590" s="25">
        <v>0.22319</v>
      </c>
      <c r="E590" s="30">
        <v>0.22319</v>
      </c>
      <c r="F590" s="341">
        <f t="shared" si="84"/>
        <v>0.22319</v>
      </c>
      <c r="G590" s="30">
        <v>0.22319</v>
      </c>
      <c r="H590" s="123"/>
      <c r="I590" s="341">
        <f t="shared" si="85"/>
        <v>0</v>
      </c>
      <c r="J590" s="342">
        <f t="shared" si="86"/>
        <v>0</v>
      </c>
      <c r="K590" s="123"/>
      <c r="L590" s="433">
        <f t="shared" si="87"/>
        <v>0</v>
      </c>
      <c r="M590" s="424"/>
    </row>
    <row r="591" spans="1:13" ht="46.8">
      <c r="A591" s="7" t="s">
        <v>1197</v>
      </c>
      <c r="B591" s="44" t="s">
        <v>189</v>
      </c>
      <c r="C591" s="25"/>
      <c r="D591" s="25">
        <v>1.4</v>
      </c>
      <c r="E591" s="30">
        <v>1.4340042500000001</v>
      </c>
      <c r="F591" s="341">
        <f t="shared" si="84"/>
        <v>1.4340042500000001</v>
      </c>
      <c r="G591" s="30">
        <v>1.4340042500000001</v>
      </c>
      <c r="H591" s="123"/>
      <c r="I591" s="341">
        <f t="shared" si="85"/>
        <v>3.400425000000018E-2</v>
      </c>
      <c r="J591" s="342">
        <f t="shared" si="86"/>
        <v>2.4288750000000192E-2</v>
      </c>
      <c r="K591" s="123"/>
      <c r="L591" s="433">
        <f t="shared" si="87"/>
        <v>3.400425000000018E-2</v>
      </c>
      <c r="M591" s="424"/>
    </row>
    <row r="592" spans="1:13" ht="18">
      <c r="A592" s="7" t="s">
        <v>1198</v>
      </c>
      <c r="B592" s="43" t="s">
        <v>1060</v>
      </c>
      <c r="C592" s="25"/>
      <c r="D592" s="25">
        <v>1</v>
      </c>
      <c r="E592" s="30">
        <v>1.00000003</v>
      </c>
      <c r="F592" s="341">
        <f t="shared" si="84"/>
        <v>1.00000003</v>
      </c>
      <c r="G592" s="30">
        <v>1.00000003</v>
      </c>
      <c r="H592" s="123"/>
      <c r="I592" s="341">
        <f t="shared" si="85"/>
        <v>3.0000000039720476E-8</v>
      </c>
      <c r="J592" s="342">
        <f t="shared" si="86"/>
        <v>3.0000000039720476E-8</v>
      </c>
      <c r="K592" s="123"/>
      <c r="L592" s="433">
        <f t="shared" si="87"/>
        <v>3.0000000039720476E-8</v>
      </c>
      <c r="M592" s="424"/>
    </row>
    <row r="593" spans="1:13" ht="18">
      <c r="A593" s="7" t="s">
        <v>1199</v>
      </c>
      <c r="B593" s="43" t="s">
        <v>1063</v>
      </c>
      <c r="C593" s="25"/>
      <c r="D593" s="25">
        <v>0.29868</v>
      </c>
      <c r="E593" s="30">
        <v>0.29868</v>
      </c>
      <c r="F593" s="341">
        <f t="shared" si="84"/>
        <v>0.29868</v>
      </c>
      <c r="G593" s="30">
        <v>0.29868</v>
      </c>
      <c r="H593" s="123"/>
      <c r="I593" s="341">
        <f t="shared" si="85"/>
        <v>0</v>
      </c>
      <c r="J593" s="342">
        <f t="shared" si="86"/>
        <v>0</v>
      </c>
      <c r="K593" s="123"/>
      <c r="L593" s="433">
        <f t="shared" si="87"/>
        <v>0</v>
      </c>
      <c r="M593" s="424"/>
    </row>
    <row r="594" spans="1:13" ht="18">
      <c r="A594" s="7" t="s">
        <v>1200</v>
      </c>
      <c r="B594" s="43" t="s">
        <v>874</v>
      </c>
      <c r="C594" s="25"/>
      <c r="D594" s="25">
        <v>0.23144999999999999</v>
      </c>
      <c r="E594" s="30">
        <v>0.23144999999999999</v>
      </c>
      <c r="F594" s="341">
        <f>E594</f>
        <v>0.23144999999999999</v>
      </c>
      <c r="G594" s="30">
        <v>0.23144999999999999</v>
      </c>
      <c r="H594" s="123"/>
      <c r="I594" s="341">
        <f t="shared" si="85"/>
        <v>0</v>
      </c>
      <c r="J594" s="342">
        <f t="shared" si="86"/>
        <v>0</v>
      </c>
      <c r="K594" s="123"/>
      <c r="L594" s="433">
        <f t="shared" si="87"/>
        <v>0</v>
      </c>
      <c r="M594" s="424"/>
    </row>
    <row r="595" spans="1:13" ht="18">
      <c r="A595" s="7" t="s">
        <v>1201</v>
      </c>
      <c r="B595" s="43" t="s">
        <v>1202</v>
      </c>
      <c r="C595" s="25"/>
      <c r="D595" s="25">
        <v>0.11912</v>
      </c>
      <c r="E595" s="30">
        <v>0.11912</v>
      </c>
      <c r="F595" s="341">
        <f t="shared" si="84"/>
        <v>0.11912</v>
      </c>
      <c r="G595" s="30">
        <v>0.11912</v>
      </c>
      <c r="H595" s="123"/>
      <c r="I595" s="341">
        <f t="shared" si="85"/>
        <v>0</v>
      </c>
      <c r="J595" s="342">
        <f t="shared" si="86"/>
        <v>0</v>
      </c>
      <c r="K595" s="123"/>
      <c r="L595" s="433">
        <f t="shared" si="87"/>
        <v>0</v>
      </c>
      <c r="M595" s="424"/>
    </row>
    <row r="596" spans="1:13" ht="18">
      <c r="A596" s="7" t="s">
        <v>1203</v>
      </c>
      <c r="B596" s="43" t="s">
        <v>1113</v>
      </c>
      <c r="C596" s="25"/>
      <c r="D596" s="25">
        <v>0.3</v>
      </c>
      <c r="E596" s="30">
        <v>0.33891622999999999</v>
      </c>
      <c r="F596" s="341">
        <f t="shared" si="84"/>
        <v>0.33891622999999999</v>
      </c>
      <c r="G596" s="30">
        <v>0.33891622999999999</v>
      </c>
      <c r="H596" s="123"/>
      <c r="I596" s="341">
        <f t="shared" si="85"/>
        <v>3.8916229999999996E-2</v>
      </c>
      <c r="J596" s="342">
        <f t="shared" si="86"/>
        <v>0.12972076666666665</v>
      </c>
      <c r="K596" s="123"/>
      <c r="L596" s="433">
        <f t="shared" si="87"/>
        <v>3.8916229999999996E-2</v>
      </c>
      <c r="M596" s="424"/>
    </row>
    <row r="597" spans="1:13" ht="18">
      <c r="A597" s="7" t="s">
        <v>1204</v>
      </c>
      <c r="B597" s="43" t="s">
        <v>1205</v>
      </c>
      <c r="C597" s="25"/>
      <c r="D597" s="25">
        <v>7.0008249999999994E-2</v>
      </c>
      <c r="E597" s="30">
        <v>7.0008249999999994E-2</v>
      </c>
      <c r="F597" s="341">
        <f t="shared" si="84"/>
        <v>7.0008249999999994E-2</v>
      </c>
      <c r="G597" s="30">
        <v>7.0008249999999994E-2</v>
      </c>
      <c r="H597" s="123"/>
      <c r="I597" s="341">
        <f t="shared" si="85"/>
        <v>0</v>
      </c>
      <c r="J597" s="342">
        <f t="shared" si="86"/>
        <v>0</v>
      </c>
      <c r="K597" s="123"/>
      <c r="L597" s="433">
        <f t="shared" si="87"/>
        <v>0</v>
      </c>
      <c r="M597" s="424"/>
    </row>
    <row r="598" spans="1:13" ht="18">
      <c r="A598" s="7" t="s">
        <v>1206</v>
      </c>
      <c r="B598" s="43" t="s">
        <v>1207</v>
      </c>
      <c r="C598" s="25"/>
      <c r="D598" s="25">
        <v>0.25</v>
      </c>
      <c r="E598" s="30">
        <v>0.28761375</v>
      </c>
      <c r="F598" s="341">
        <f t="shared" si="84"/>
        <v>0.28761375</v>
      </c>
      <c r="G598" s="30">
        <v>0.28761375</v>
      </c>
      <c r="H598" s="123"/>
      <c r="I598" s="341">
        <f t="shared" si="85"/>
        <v>3.7613750000000001E-2</v>
      </c>
      <c r="J598" s="342">
        <f t="shared" si="86"/>
        <v>0.15045500000000001</v>
      </c>
      <c r="K598" s="123"/>
      <c r="L598" s="433">
        <f t="shared" si="87"/>
        <v>3.7613750000000001E-2</v>
      </c>
      <c r="M598" s="424"/>
    </row>
    <row r="599" spans="1:13" ht="18">
      <c r="A599" s="7" t="s">
        <v>1208</v>
      </c>
      <c r="B599" s="43" t="s">
        <v>1209</v>
      </c>
      <c r="C599" s="25"/>
      <c r="D599" s="25">
        <v>0.31</v>
      </c>
      <c r="E599" s="30">
        <v>0.23403626</v>
      </c>
      <c r="F599" s="341">
        <f t="shared" si="84"/>
        <v>0.23403626</v>
      </c>
      <c r="G599" s="30"/>
      <c r="H599" s="123"/>
      <c r="I599" s="341">
        <f t="shared" si="85"/>
        <v>-7.5963740000000002E-2</v>
      </c>
      <c r="J599" s="342">
        <f t="shared" si="86"/>
        <v>-0.24504432258064512</v>
      </c>
      <c r="K599" s="123"/>
      <c r="L599" s="433">
        <f t="shared" si="87"/>
        <v>-7.5963740000000002E-2</v>
      </c>
      <c r="M599" s="424"/>
    </row>
    <row r="600" spans="1:13" ht="18">
      <c r="A600" s="7" t="s">
        <v>1210</v>
      </c>
      <c r="B600" s="43" t="s">
        <v>137</v>
      </c>
      <c r="C600" s="25"/>
      <c r="D600" s="25">
        <v>0.122</v>
      </c>
      <c r="E600" s="30">
        <v>0.122</v>
      </c>
      <c r="F600" s="341">
        <f t="shared" si="84"/>
        <v>0.122</v>
      </c>
      <c r="G600" s="30">
        <v>0.122</v>
      </c>
      <c r="H600" s="123"/>
      <c r="I600" s="341">
        <f t="shared" si="85"/>
        <v>0</v>
      </c>
      <c r="J600" s="342">
        <f t="shared" si="86"/>
        <v>0</v>
      </c>
      <c r="K600" s="123"/>
      <c r="L600" s="433">
        <f t="shared" si="87"/>
        <v>0</v>
      </c>
      <c r="M600" s="424"/>
    </row>
    <row r="601" spans="1:13" ht="32.4" customHeight="1">
      <c r="A601" s="457" t="s">
        <v>25</v>
      </c>
      <c r="B601" s="47" t="s">
        <v>87</v>
      </c>
      <c r="C601" s="30"/>
      <c r="D601" s="30"/>
      <c r="E601" s="30"/>
      <c r="F601" s="341">
        <f t="shared" si="84"/>
        <v>0</v>
      </c>
      <c r="G601" s="30"/>
      <c r="H601" s="30"/>
      <c r="I601" s="341">
        <f t="shared" si="85"/>
        <v>0</v>
      </c>
      <c r="J601" s="342"/>
      <c r="K601" s="30"/>
      <c r="L601" s="433">
        <f t="shared" si="87"/>
        <v>0</v>
      </c>
      <c r="M601" s="424"/>
    </row>
    <row r="602" spans="1:13" ht="62.4">
      <c r="A602" s="9" t="s">
        <v>1211</v>
      </c>
      <c r="B602" s="44" t="s">
        <v>1212</v>
      </c>
      <c r="C602" s="45"/>
      <c r="D602" s="25">
        <v>2.1514816899999998</v>
      </c>
      <c r="E602" s="30">
        <v>2.0666056200000003</v>
      </c>
      <c r="F602" s="341">
        <f t="shared" si="84"/>
        <v>2.0666056200000003</v>
      </c>
      <c r="G602" s="30">
        <f>F602</f>
        <v>2.0666056200000003</v>
      </c>
      <c r="H602" s="123"/>
      <c r="I602" s="341">
        <f t="shared" si="85"/>
        <v>-8.4876069999999526E-2</v>
      </c>
      <c r="J602" s="342">
        <f t="shared" si="86"/>
        <v>-3.9450054534277523E-2</v>
      </c>
      <c r="K602" s="123"/>
      <c r="L602" s="433">
        <f t="shared" si="87"/>
        <v>-8.4876069999999526E-2</v>
      </c>
      <c r="M602" s="424"/>
    </row>
    <row r="603" spans="1:13" ht="62.4">
      <c r="A603" s="9" t="s">
        <v>1213</v>
      </c>
      <c r="B603" s="44" t="s">
        <v>1214</v>
      </c>
      <c r="C603" s="45"/>
      <c r="D603" s="25">
        <v>2.94106829</v>
      </c>
      <c r="E603" s="30">
        <v>2.8876579500000004</v>
      </c>
      <c r="F603" s="341">
        <f t="shared" si="84"/>
        <v>2.8876579500000004</v>
      </c>
      <c r="G603" s="30">
        <f t="shared" si="84"/>
        <v>2.8876579500000004</v>
      </c>
      <c r="H603" s="123"/>
      <c r="I603" s="341">
        <f t="shared" si="85"/>
        <v>-5.3410339999999668E-2</v>
      </c>
      <c r="J603" s="342">
        <f t="shared" si="86"/>
        <v>-1.8160183556975351E-2</v>
      </c>
      <c r="K603" s="123"/>
      <c r="L603" s="433">
        <f t="shared" si="87"/>
        <v>-5.3410339999999668E-2</v>
      </c>
      <c r="M603" s="424"/>
    </row>
    <row r="604" spans="1:13" ht="62.4">
      <c r="A604" s="9" t="s">
        <v>1215</v>
      </c>
      <c r="B604" s="44" t="s">
        <v>1216</v>
      </c>
      <c r="C604" s="45"/>
      <c r="D604" s="25">
        <v>1.946</v>
      </c>
      <c r="E604" s="30">
        <v>1.54172529</v>
      </c>
      <c r="F604" s="341">
        <f t="shared" si="84"/>
        <v>1.54172529</v>
      </c>
      <c r="G604" s="30">
        <f t="shared" si="84"/>
        <v>1.54172529</v>
      </c>
      <c r="H604" s="123"/>
      <c r="I604" s="341">
        <f t="shared" si="85"/>
        <v>-0.40427470999999993</v>
      </c>
      <c r="J604" s="342">
        <f t="shared" si="86"/>
        <v>-0.20774651079136686</v>
      </c>
      <c r="K604" s="123"/>
      <c r="L604" s="433">
        <f t="shared" si="87"/>
        <v>-0.40427470999999993</v>
      </c>
      <c r="M604" s="424"/>
    </row>
    <row r="605" spans="1:13" ht="62.4">
      <c r="A605" s="9" t="s">
        <v>1217</v>
      </c>
      <c r="B605" s="44" t="s">
        <v>1218</v>
      </c>
      <c r="C605" s="45"/>
      <c r="D605" s="25">
        <v>3.63916818</v>
      </c>
      <c r="E605" s="30">
        <v>3.3329179999999998</v>
      </c>
      <c r="F605" s="341">
        <f t="shared" si="84"/>
        <v>3.3329179999999998</v>
      </c>
      <c r="G605" s="30">
        <f t="shared" si="84"/>
        <v>3.3329179999999998</v>
      </c>
      <c r="H605" s="123"/>
      <c r="I605" s="341">
        <f t="shared" si="85"/>
        <v>-0.30625018000000015</v>
      </c>
      <c r="J605" s="342">
        <f t="shared" si="86"/>
        <v>-8.4153895849902738E-2</v>
      </c>
      <c r="K605" s="123"/>
      <c r="L605" s="433">
        <f t="shared" si="87"/>
        <v>-0.30625018000000015</v>
      </c>
      <c r="M605" s="424"/>
    </row>
    <row r="606" spans="1:13" ht="79.2" customHeight="1">
      <c r="A606" s="9" t="s">
        <v>1219</v>
      </c>
      <c r="B606" s="44" t="s">
        <v>1220</v>
      </c>
      <c r="C606" s="45"/>
      <c r="D606" s="25">
        <v>2.5086149999999998</v>
      </c>
      <c r="E606" s="30">
        <v>2.5758326599999997</v>
      </c>
      <c r="F606" s="341">
        <f t="shared" si="84"/>
        <v>2.5758326599999997</v>
      </c>
      <c r="G606" s="30">
        <f t="shared" si="84"/>
        <v>2.5758326599999997</v>
      </c>
      <c r="H606" s="123"/>
      <c r="I606" s="341">
        <f t="shared" si="85"/>
        <v>6.7217659999999846E-2</v>
      </c>
      <c r="J606" s="342">
        <f t="shared" si="86"/>
        <v>2.6794729362616287E-2</v>
      </c>
      <c r="K606" s="123"/>
      <c r="L606" s="433">
        <f t="shared" si="87"/>
        <v>6.7217659999999846E-2</v>
      </c>
      <c r="M606" s="424"/>
    </row>
    <row r="607" spans="1:13" ht="85.8" customHeight="1">
      <c r="A607" s="9" t="s">
        <v>1221</v>
      </c>
      <c r="B607" s="44" t="s">
        <v>1222</v>
      </c>
      <c r="C607" s="45"/>
      <c r="D607" s="25">
        <v>7.9283299999999999</v>
      </c>
      <c r="E607" s="30">
        <v>7.6902106999999997</v>
      </c>
      <c r="F607" s="341">
        <f t="shared" si="84"/>
        <v>7.6902106999999997</v>
      </c>
      <c r="G607" s="30">
        <f t="shared" si="84"/>
        <v>7.6902106999999997</v>
      </c>
      <c r="H607" s="123"/>
      <c r="I607" s="341">
        <f t="shared" si="85"/>
        <v>-0.23811930000000014</v>
      </c>
      <c r="J607" s="342">
        <f t="shared" si="86"/>
        <v>-3.0033979413066847E-2</v>
      </c>
      <c r="K607" s="123"/>
      <c r="L607" s="433">
        <f t="shared" si="87"/>
        <v>-0.23811930000000014</v>
      </c>
      <c r="M607" s="424"/>
    </row>
    <row r="608" spans="1:13" ht="67.2" customHeight="1">
      <c r="A608" s="9" t="s">
        <v>1223</v>
      </c>
      <c r="B608" s="44" t="s">
        <v>1224</v>
      </c>
      <c r="C608" s="45"/>
      <c r="D608" s="25">
        <v>5.9400000000000001E-2</v>
      </c>
      <c r="E608" s="30">
        <v>5.8728610000000001E-2</v>
      </c>
      <c r="F608" s="341">
        <f t="shared" si="84"/>
        <v>5.8728610000000001E-2</v>
      </c>
      <c r="G608" s="30"/>
      <c r="H608" s="123"/>
      <c r="I608" s="341">
        <f t="shared" si="85"/>
        <v>-6.7139000000000087E-4</v>
      </c>
      <c r="J608" s="342">
        <f t="shared" si="86"/>
        <v>-1.1302861952862009E-2</v>
      </c>
      <c r="K608" s="123"/>
      <c r="L608" s="433">
        <f t="shared" si="87"/>
        <v>-6.7139000000000087E-4</v>
      </c>
      <c r="M608" s="424"/>
    </row>
    <row r="609" spans="1:13" ht="66.599999999999994" customHeight="1">
      <c r="A609" s="9" t="s">
        <v>1225</v>
      </c>
      <c r="B609" s="44" t="s">
        <v>1226</v>
      </c>
      <c r="C609" s="45"/>
      <c r="D609" s="25">
        <v>6.1600000000000002E-2</v>
      </c>
      <c r="E609" s="30">
        <v>5.8467240000000004E-2</v>
      </c>
      <c r="F609" s="341">
        <f t="shared" si="84"/>
        <v>5.8467240000000004E-2</v>
      </c>
      <c r="G609" s="30"/>
      <c r="H609" s="123"/>
      <c r="I609" s="341">
        <f t="shared" si="85"/>
        <v>-3.1327599999999983E-3</v>
      </c>
      <c r="J609" s="342">
        <f t="shared" si="86"/>
        <v>-5.0856493506493461E-2</v>
      </c>
      <c r="K609" s="123"/>
      <c r="L609" s="433">
        <f t="shared" si="87"/>
        <v>-3.1327599999999983E-3</v>
      </c>
      <c r="M609" s="424"/>
    </row>
    <row r="610" spans="1:13" ht="69.599999999999994" customHeight="1">
      <c r="A610" s="9" t="s">
        <v>1227</v>
      </c>
      <c r="B610" s="44" t="s">
        <v>1228</v>
      </c>
      <c r="C610" s="45"/>
      <c r="D610" s="25">
        <v>4.8299999999999996E-2</v>
      </c>
      <c r="E610" s="30">
        <v>4.7709209999999995E-2</v>
      </c>
      <c r="F610" s="341">
        <f t="shared" si="84"/>
        <v>4.7709209999999995E-2</v>
      </c>
      <c r="G610" s="30"/>
      <c r="H610" s="123"/>
      <c r="I610" s="341">
        <f t="shared" si="85"/>
        <v>-5.9079000000000076E-4</v>
      </c>
      <c r="J610" s="342">
        <f t="shared" si="86"/>
        <v>-1.2231677018633591E-2</v>
      </c>
      <c r="K610" s="123"/>
      <c r="L610" s="433">
        <f t="shared" si="87"/>
        <v>-5.9079000000000076E-4</v>
      </c>
      <c r="M610" s="424"/>
    </row>
    <row r="611" spans="1:13" ht="67.2" customHeight="1">
      <c r="A611" s="9" t="s">
        <v>1229</v>
      </c>
      <c r="B611" s="44" t="s">
        <v>1230</v>
      </c>
      <c r="C611" s="45"/>
      <c r="D611" s="25">
        <v>4.9399999999999999E-2</v>
      </c>
      <c r="E611" s="30">
        <v>4.8809209999999999E-2</v>
      </c>
      <c r="F611" s="341">
        <f t="shared" si="84"/>
        <v>4.8809209999999999E-2</v>
      </c>
      <c r="G611" s="30"/>
      <c r="H611" s="123"/>
      <c r="I611" s="341">
        <f t="shared" si="85"/>
        <v>-5.9079000000000076E-4</v>
      </c>
      <c r="J611" s="342">
        <f t="shared" si="86"/>
        <v>-1.195931174089071E-2</v>
      </c>
      <c r="K611" s="123"/>
      <c r="L611" s="433">
        <f t="shared" si="87"/>
        <v>-5.9079000000000076E-4</v>
      </c>
      <c r="M611" s="424"/>
    </row>
    <row r="612" spans="1:13" ht="64.2" customHeight="1">
      <c r="A612" s="9" t="s">
        <v>1231</v>
      </c>
      <c r="B612" s="44" t="s">
        <v>1232</v>
      </c>
      <c r="C612" s="45"/>
      <c r="D612" s="25">
        <v>3.7200000000000004E-2</v>
      </c>
      <c r="E612" s="30">
        <v>3.6944060000000001E-2</v>
      </c>
      <c r="F612" s="341">
        <f t="shared" si="84"/>
        <v>3.6944060000000001E-2</v>
      </c>
      <c r="G612" s="30"/>
      <c r="H612" s="123"/>
      <c r="I612" s="341">
        <f t="shared" si="85"/>
        <v>-2.5594000000000311E-4</v>
      </c>
      <c r="J612" s="342">
        <f t="shared" si="86"/>
        <v>-6.8801075268818401E-3</v>
      </c>
      <c r="K612" s="123"/>
      <c r="L612" s="433">
        <f t="shared" si="87"/>
        <v>-2.5594000000000311E-4</v>
      </c>
      <c r="M612" s="424"/>
    </row>
    <row r="613" spans="1:13" ht="62.4">
      <c r="A613" s="9" t="s">
        <v>1233</v>
      </c>
      <c r="B613" s="44" t="s">
        <v>1234</v>
      </c>
      <c r="C613" s="45"/>
      <c r="D613" s="25">
        <v>3.0200000000000001E-2</v>
      </c>
      <c r="E613" s="30">
        <v>2.9218250000000001E-2</v>
      </c>
      <c r="F613" s="341">
        <f t="shared" si="84"/>
        <v>2.9218250000000001E-2</v>
      </c>
      <c r="G613" s="30"/>
      <c r="H613" s="123"/>
      <c r="I613" s="341">
        <f t="shared" si="85"/>
        <v>-9.8174999999999998E-4</v>
      </c>
      <c r="J613" s="342">
        <f t="shared" si="86"/>
        <v>-3.2508278145695346E-2</v>
      </c>
      <c r="K613" s="123"/>
      <c r="L613" s="433">
        <f t="shared" si="87"/>
        <v>-9.8174999999999998E-4</v>
      </c>
      <c r="M613" s="424"/>
    </row>
    <row r="614" spans="1:13" ht="46.8">
      <c r="A614" s="9" t="s">
        <v>1235</v>
      </c>
      <c r="B614" s="44" t="s">
        <v>1236</v>
      </c>
      <c r="C614" s="45"/>
      <c r="D614" s="25">
        <v>2.7E-2</v>
      </c>
      <c r="E614" s="25">
        <v>2.6847060000000002E-2</v>
      </c>
      <c r="F614" s="341">
        <f t="shared" si="84"/>
        <v>2.6847060000000002E-2</v>
      </c>
      <c r="G614" s="30"/>
      <c r="H614" s="123"/>
      <c r="I614" s="341">
        <f t="shared" si="85"/>
        <v>-1.5293999999999724E-4</v>
      </c>
      <c r="J614" s="342">
        <f t="shared" si="86"/>
        <v>-5.6644444444443609E-3</v>
      </c>
      <c r="K614" s="123"/>
      <c r="L614" s="433">
        <f t="shared" si="87"/>
        <v>-1.5293999999999724E-4</v>
      </c>
      <c r="M614" s="424"/>
    </row>
    <row r="615" spans="1:13" ht="46.8">
      <c r="A615" s="9" t="s">
        <v>1237</v>
      </c>
      <c r="B615" s="44" t="s">
        <v>1238</v>
      </c>
      <c r="C615" s="45"/>
      <c r="D615" s="25">
        <v>2.7E-2</v>
      </c>
      <c r="E615" s="25">
        <v>2.6846259999999997E-2</v>
      </c>
      <c r="F615" s="341">
        <f t="shared" si="84"/>
        <v>2.6846259999999997E-2</v>
      </c>
      <c r="G615" s="30"/>
      <c r="H615" s="123"/>
      <c r="I615" s="341">
        <f t="shared" si="85"/>
        <v>-1.537400000000029E-4</v>
      </c>
      <c r="J615" s="342">
        <f t="shared" si="86"/>
        <v>-5.6940740740741846E-3</v>
      </c>
      <c r="K615" s="123"/>
      <c r="L615" s="433">
        <f t="shared" si="87"/>
        <v>-1.537400000000029E-4</v>
      </c>
      <c r="M615" s="424"/>
    </row>
    <row r="616" spans="1:13" ht="46.8">
      <c r="A616" s="9" t="s">
        <v>1239</v>
      </c>
      <c r="B616" s="44" t="s">
        <v>1240</v>
      </c>
      <c r="C616" s="45"/>
      <c r="D616" s="25">
        <v>2.7E-2</v>
      </c>
      <c r="E616" s="25">
        <v>2.684485E-2</v>
      </c>
      <c r="F616" s="341">
        <f t="shared" si="84"/>
        <v>2.684485E-2</v>
      </c>
      <c r="G616" s="30"/>
      <c r="H616" s="123"/>
      <c r="I616" s="341">
        <f t="shared" si="85"/>
        <v>-1.5514999999999973E-4</v>
      </c>
      <c r="J616" s="342">
        <f t="shared" si="86"/>
        <v>-5.7462962962963049E-3</v>
      </c>
      <c r="K616" s="123"/>
      <c r="L616" s="433">
        <f t="shared" si="87"/>
        <v>-1.5514999999999973E-4</v>
      </c>
      <c r="M616" s="424"/>
    </row>
    <row r="617" spans="1:13" ht="46.8">
      <c r="A617" s="9" t="s">
        <v>1241</v>
      </c>
      <c r="B617" s="44" t="s">
        <v>1242</v>
      </c>
      <c r="C617" s="45"/>
      <c r="D617" s="25">
        <v>2.7E-2</v>
      </c>
      <c r="E617" s="25">
        <v>2.6843059999999998E-2</v>
      </c>
      <c r="F617" s="341">
        <f t="shared" si="84"/>
        <v>2.6843059999999998E-2</v>
      </c>
      <c r="G617" s="30"/>
      <c r="H617" s="123"/>
      <c r="I617" s="341">
        <f t="shared" si="85"/>
        <v>-1.5694000000000125E-4</v>
      </c>
      <c r="J617" s="342">
        <f t="shared" si="86"/>
        <v>-5.8125925925925914E-3</v>
      </c>
      <c r="K617" s="123"/>
      <c r="L617" s="433">
        <f t="shared" si="87"/>
        <v>-1.5694000000000125E-4</v>
      </c>
      <c r="M617" s="424"/>
    </row>
    <row r="618" spans="1:13" ht="93.6">
      <c r="A618" s="9" t="s">
        <v>1243</v>
      </c>
      <c r="B618" s="44" t="s">
        <v>1244</v>
      </c>
      <c r="C618" s="45"/>
      <c r="D618" s="25">
        <v>9.0999999999999998E-2</v>
      </c>
      <c r="E618" s="30">
        <v>0.13009875000000001</v>
      </c>
      <c r="F618" s="341">
        <f t="shared" si="84"/>
        <v>0.13009875000000001</v>
      </c>
      <c r="G618" s="30"/>
      <c r="H618" s="123"/>
      <c r="I618" s="341">
        <f t="shared" si="85"/>
        <v>3.9098750000000015E-2</v>
      </c>
      <c r="J618" s="342">
        <f t="shared" si="86"/>
        <v>0.42965659340659368</v>
      </c>
      <c r="K618" s="123"/>
      <c r="L618" s="433">
        <f t="shared" si="87"/>
        <v>3.9098750000000015E-2</v>
      </c>
      <c r="M618" s="424"/>
    </row>
    <row r="619" spans="1:13" ht="62.4">
      <c r="A619" s="9" t="s">
        <v>1245</v>
      </c>
      <c r="B619" s="44" t="s">
        <v>1246</v>
      </c>
      <c r="C619" s="45"/>
      <c r="D619" s="25">
        <v>3.6799999999999999E-2</v>
      </c>
      <c r="E619" s="30">
        <v>4.0761940000000003E-2</v>
      </c>
      <c r="F619" s="341">
        <f t="shared" si="84"/>
        <v>4.0761940000000003E-2</v>
      </c>
      <c r="G619" s="30"/>
      <c r="H619" s="123"/>
      <c r="I619" s="341">
        <f t="shared" si="85"/>
        <v>3.9619400000000041E-3</v>
      </c>
      <c r="J619" s="342">
        <f t="shared" si="86"/>
        <v>0.10766141304347832</v>
      </c>
      <c r="K619" s="123"/>
      <c r="L619" s="433">
        <f t="shared" si="87"/>
        <v>3.9619400000000041E-3</v>
      </c>
      <c r="M619" s="424"/>
    </row>
    <row r="620" spans="1:13" ht="62.4">
      <c r="A620" s="9" t="s">
        <v>1247</v>
      </c>
      <c r="B620" s="44" t="s">
        <v>1248</v>
      </c>
      <c r="C620" s="45"/>
      <c r="D620" s="25">
        <v>3.6799999999999999E-2</v>
      </c>
      <c r="E620" s="30">
        <v>4.1792019999999999E-2</v>
      </c>
      <c r="F620" s="341">
        <f t="shared" si="84"/>
        <v>4.1792019999999999E-2</v>
      </c>
      <c r="G620" s="30"/>
      <c r="H620" s="123"/>
      <c r="I620" s="341">
        <f t="shared" si="85"/>
        <v>4.9920199999999998E-3</v>
      </c>
      <c r="J620" s="342">
        <f t="shared" si="86"/>
        <v>0.13565271739130424</v>
      </c>
      <c r="K620" s="123"/>
      <c r="L620" s="433">
        <f t="shared" si="87"/>
        <v>4.9920199999999998E-3</v>
      </c>
      <c r="M620" s="424"/>
    </row>
    <row r="621" spans="1:13" ht="62.4">
      <c r="A621" s="9" t="s">
        <v>1249</v>
      </c>
      <c r="B621" s="44" t="s">
        <v>1250</v>
      </c>
      <c r="C621" s="45"/>
      <c r="D621" s="25">
        <v>2.8000000000000001E-2</v>
      </c>
      <c r="E621" s="30">
        <v>3.2076439999999998E-2</v>
      </c>
      <c r="F621" s="341">
        <f t="shared" si="84"/>
        <v>3.2076439999999998E-2</v>
      </c>
      <c r="G621" s="30"/>
      <c r="H621" s="123"/>
      <c r="I621" s="341">
        <f t="shared" si="85"/>
        <v>4.0764399999999971E-3</v>
      </c>
      <c r="J621" s="342">
        <f t="shared" si="86"/>
        <v>0.14558714285714269</v>
      </c>
      <c r="K621" s="123"/>
      <c r="L621" s="433">
        <f t="shared" si="87"/>
        <v>4.0764399999999971E-3</v>
      </c>
      <c r="M621" s="424"/>
    </row>
    <row r="622" spans="1:13" ht="62.4">
      <c r="A622" s="9" t="s">
        <v>1251</v>
      </c>
      <c r="B622" s="44" t="s">
        <v>1252</v>
      </c>
      <c r="C622" s="45"/>
      <c r="D622" s="25">
        <v>2.8000000000000001E-2</v>
      </c>
      <c r="E622" s="30">
        <v>3.2076439999999998E-2</v>
      </c>
      <c r="F622" s="341">
        <f t="shared" si="84"/>
        <v>3.2076439999999998E-2</v>
      </c>
      <c r="G622" s="30"/>
      <c r="H622" s="123"/>
      <c r="I622" s="341">
        <f t="shared" si="85"/>
        <v>4.0764399999999971E-3</v>
      </c>
      <c r="J622" s="342">
        <f t="shared" si="86"/>
        <v>0.14558714285714269</v>
      </c>
      <c r="K622" s="123"/>
      <c r="L622" s="433">
        <f t="shared" si="87"/>
        <v>4.0764399999999971E-3</v>
      </c>
      <c r="M622" s="424"/>
    </row>
    <row r="623" spans="1:13" ht="62.4">
      <c r="A623" s="9" t="s">
        <v>1253</v>
      </c>
      <c r="B623" s="44" t="s">
        <v>1254</v>
      </c>
      <c r="C623" s="45"/>
      <c r="D623" s="25">
        <v>6.0999999999999999E-2</v>
      </c>
      <c r="E623" s="30">
        <v>6.0328609999999998E-2</v>
      </c>
      <c r="F623" s="341">
        <f t="shared" si="84"/>
        <v>6.0328609999999998E-2</v>
      </c>
      <c r="G623" s="30"/>
      <c r="H623" s="123"/>
      <c r="I623" s="341">
        <f t="shared" si="85"/>
        <v>-6.7139000000000087E-4</v>
      </c>
      <c r="J623" s="342">
        <f t="shared" si="86"/>
        <v>-1.1006393442622997E-2</v>
      </c>
      <c r="K623" s="123"/>
      <c r="L623" s="433">
        <f t="shared" si="87"/>
        <v>-6.7139000000000087E-4</v>
      </c>
      <c r="M623" s="424"/>
    </row>
    <row r="624" spans="1:13" ht="31.2" customHeight="1">
      <c r="A624" s="314"/>
      <c r="B624" s="327" t="s">
        <v>135</v>
      </c>
      <c r="C624" s="328"/>
      <c r="D624" s="313">
        <v>25.478585526</v>
      </c>
      <c r="E624" s="313">
        <v>25.228597609999998</v>
      </c>
      <c r="F624" s="338">
        <f t="shared" si="84"/>
        <v>25.228597609999998</v>
      </c>
      <c r="G624" s="313">
        <v>22.800440000800002</v>
      </c>
      <c r="H624" s="313"/>
      <c r="I624" s="338">
        <f t="shared" si="85"/>
        <v>-0.24998791600000203</v>
      </c>
      <c r="J624" s="339">
        <f t="shared" si="86"/>
        <v>-9.8116873774212188E-3</v>
      </c>
      <c r="K624" s="313">
        <f t="shared" ref="K624" si="88">K625+K631+K639+K644+K646+K655+K678+K681+K683+K703+K705+K707</f>
        <v>-0.12904741999999991</v>
      </c>
      <c r="L624" s="433">
        <f t="shared" si="87"/>
        <v>-0.12094049600000212</v>
      </c>
      <c r="M624" s="425"/>
    </row>
    <row r="625" spans="1:15" ht="34.799999999999997">
      <c r="A625" s="296" t="s">
        <v>19</v>
      </c>
      <c r="B625" s="330" t="s">
        <v>20</v>
      </c>
      <c r="C625" s="319"/>
      <c r="D625" s="313">
        <f>SUM(D626:D630)</f>
        <v>1.9064022300000003</v>
      </c>
      <c r="E625" s="313">
        <f>SUM(E626:E630)</f>
        <v>1.7316983700000002</v>
      </c>
      <c r="F625" s="313">
        <f t="shared" ref="F625:I625" si="89">SUM(F626:F630)</f>
        <v>1.7316983700000002</v>
      </c>
      <c r="G625" s="313">
        <f t="shared" si="89"/>
        <v>1.4978709100000001</v>
      </c>
      <c r="H625" s="313"/>
      <c r="I625" s="313">
        <f t="shared" si="89"/>
        <v>-0.17470386000000002</v>
      </c>
      <c r="J625" s="339">
        <f t="shared" si="86"/>
        <v>-9.1640608288629744E-2</v>
      </c>
      <c r="K625" s="313">
        <f t="shared" ref="K625" si="90">SUM(K626:K630)</f>
        <v>0</v>
      </c>
      <c r="L625" s="433">
        <f t="shared" si="87"/>
        <v>-0.17470386000000002</v>
      </c>
      <c r="M625" s="392"/>
    </row>
    <row r="626" spans="1:15" ht="93.6">
      <c r="A626" s="9" t="s">
        <v>39</v>
      </c>
      <c r="B626" s="16" t="s">
        <v>93</v>
      </c>
      <c r="C626" s="11"/>
      <c r="D626" s="130">
        <v>5.9408210000000003E-2</v>
      </c>
      <c r="E626" s="134">
        <v>5.9408210000000003E-2</v>
      </c>
      <c r="F626" s="341">
        <f t="shared" si="84"/>
        <v>5.9408210000000003E-2</v>
      </c>
      <c r="G626" s="115">
        <v>7.0149059999999999E-2</v>
      </c>
      <c r="H626" s="115"/>
      <c r="I626" s="341">
        <f t="shared" si="85"/>
        <v>0</v>
      </c>
      <c r="J626" s="342">
        <f t="shared" si="86"/>
        <v>0</v>
      </c>
      <c r="K626" s="115"/>
      <c r="L626" s="433">
        <f t="shared" si="87"/>
        <v>0</v>
      </c>
      <c r="M626" s="346"/>
      <c r="O626" s="111"/>
    </row>
    <row r="627" spans="1:15" ht="124.8">
      <c r="A627" s="9" t="s">
        <v>16</v>
      </c>
      <c r="B627" s="16" t="s">
        <v>117</v>
      </c>
      <c r="C627" s="17"/>
      <c r="D627" s="130">
        <v>0.17286502000000001</v>
      </c>
      <c r="E627" s="134">
        <v>0.17286502000000001</v>
      </c>
      <c r="F627" s="341">
        <f t="shared" si="84"/>
        <v>0.17286502000000001</v>
      </c>
      <c r="G627" s="115">
        <v>0.14998595000000001</v>
      </c>
      <c r="H627" s="115"/>
      <c r="I627" s="341">
        <f t="shared" si="85"/>
        <v>0</v>
      </c>
      <c r="J627" s="342">
        <f t="shared" si="86"/>
        <v>0</v>
      </c>
      <c r="K627" s="115"/>
      <c r="L627" s="433">
        <f t="shared" si="87"/>
        <v>0</v>
      </c>
      <c r="M627" s="346"/>
    </row>
    <row r="628" spans="1:15" ht="46.8">
      <c r="A628" s="9" t="s">
        <v>40</v>
      </c>
      <c r="B628" s="16" t="s">
        <v>136</v>
      </c>
      <c r="C628" s="17"/>
      <c r="D628" s="130">
        <v>1.5141290000000001</v>
      </c>
      <c r="E628" s="134">
        <v>1.49942514</v>
      </c>
      <c r="F628" s="341">
        <f t="shared" si="84"/>
        <v>1.49942514</v>
      </c>
      <c r="G628" s="115">
        <v>1.2777358999999999</v>
      </c>
      <c r="H628" s="115"/>
      <c r="I628" s="341">
        <f t="shared" si="85"/>
        <v>-1.4703860000000013E-2</v>
      </c>
      <c r="J628" s="342">
        <f t="shared" si="86"/>
        <v>-9.7111012337786073E-3</v>
      </c>
      <c r="K628" s="115"/>
      <c r="L628" s="433">
        <f t="shared" si="87"/>
        <v>-1.4703860000000013E-2</v>
      </c>
      <c r="M628" s="345"/>
    </row>
    <row r="629" spans="1:15" ht="78">
      <c r="A629" s="9" t="s">
        <v>41</v>
      </c>
      <c r="B629" s="16" t="s">
        <v>141</v>
      </c>
      <c r="C629" s="17"/>
      <c r="D629" s="130">
        <v>0.08</v>
      </c>
      <c r="E629" s="134">
        <v>0</v>
      </c>
      <c r="F629" s="341">
        <f t="shared" si="84"/>
        <v>0</v>
      </c>
      <c r="G629" s="115">
        <v>0</v>
      </c>
      <c r="H629" s="115"/>
      <c r="I629" s="341">
        <f t="shared" si="85"/>
        <v>-0.08</v>
      </c>
      <c r="J629" s="342">
        <f t="shared" si="86"/>
        <v>-1</v>
      </c>
      <c r="K629" s="115"/>
      <c r="L629" s="433">
        <f t="shared" si="87"/>
        <v>-0.08</v>
      </c>
      <c r="M629" s="485"/>
    </row>
    <row r="630" spans="1:15" ht="78">
      <c r="A630" s="9" t="s">
        <v>90</v>
      </c>
      <c r="B630" s="16" t="s">
        <v>142</v>
      </c>
      <c r="C630" s="17"/>
      <c r="D630" s="130">
        <v>0.08</v>
      </c>
      <c r="E630" s="134">
        <v>0</v>
      </c>
      <c r="F630" s="341">
        <f t="shared" si="84"/>
        <v>0</v>
      </c>
      <c r="G630" s="115">
        <v>0</v>
      </c>
      <c r="H630" s="115"/>
      <c r="I630" s="341">
        <f t="shared" si="85"/>
        <v>-0.08</v>
      </c>
      <c r="J630" s="342">
        <f t="shared" si="86"/>
        <v>-1</v>
      </c>
      <c r="K630" s="115"/>
      <c r="L630" s="433">
        <f t="shared" si="87"/>
        <v>-0.08</v>
      </c>
      <c r="M630" s="485"/>
    </row>
    <row r="631" spans="1:15" ht="43.8" customHeight="1">
      <c r="A631" s="296" t="s">
        <v>1258</v>
      </c>
      <c r="B631" s="330" t="s">
        <v>1257</v>
      </c>
      <c r="C631" s="319"/>
      <c r="D631" s="313">
        <v>3.3563885959999999</v>
      </c>
      <c r="E631" s="313">
        <v>3.3563904600000001</v>
      </c>
      <c r="F631" s="338">
        <f t="shared" si="84"/>
        <v>3.3563904600000001</v>
      </c>
      <c r="G631" s="313">
        <v>3.4345086100000004</v>
      </c>
      <c r="H631" s="313"/>
      <c r="I631" s="338">
        <f t="shared" si="85"/>
        <v>1.8640000001290957E-6</v>
      </c>
      <c r="J631" s="339">
        <f t="shared" si="86"/>
        <v>5.5535881693380418E-7</v>
      </c>
      <c r="K631" s="313">
        <f t="shared" ref="K631" si="91">SUM(K632:K638)</f>
        <v>0</v>
      </c>
      <c r="L631" s="433">
        <f t="shared" si="87"/>
        <v>1.8640000001290957E-6</v>
      </c>
      <c r="M631" s="392"/>
    </row>
    <row r="632" spans="1:15" ht="109.2">
      <c r="A632" s="55" t="s">
        <v>164</v>
      </c>
      <c r="B632" s="53" t="s">
        <v>235</v>
      </c>
      <c r="C632" s="131"/>
      <c r="D632" s="29">
        <v>0.47532054599999995</v>
      </c>
      <c r="E632" s="135">
        <v>0.47532052999999996</v>
      </c>
      <c r="F632" s="341">
        <f t="shared" si="84"/>
        <v>0.47532052999999996</v>
      </c>
      <c r="G632" s="131">
        <v>0.47532053000000002</v>
      </c>
      <c r="H632" s="136"/>
      <c r="I632" s="341">
        <f t="shared" si="85"/>
        <v>-1.5999999991578306E-8</v>
      </c>
      <c r="J632" s="342">
        <f t="shared" si="86"/>
        <v>-3.3661494591719077E-8</v>
      </c>
      <c r="K632" s="136"/>
      <c r="L632" s="433">
        <f t="shared" si="87"/>
        <v>-1.5999999991578306E-8</v>
      </c>
      <c r="M632" s="271"/>
    </row>
    <row r="633" spans="1:15" ht="31.2">
      <c r="A633" s="55" t="s">
        <v>236</v>
      </c>
      <c r="B633" s="53" t="s">
        <v>237</v>
      </c>
      <c r="C633" s="131"/>
      <c r="D633" s="29">
        <v>0.52284209999999998</v>
      </c>
      <c r="E633" s="135">
        <v>0.52284397999999999</v>
      </c>
      <c r="F633" s="341">
        <f t="shared" si="84"/>
        <v>0.52284397999999999</v>
      </c>
      <c r="G633" s="131">
        <v>0.52284397999999999</v>
      </c>
      <c r="H633" s="136"/>
      <c r="I633" s="341">
        <f t="shared" si="85"/>
        <v>1.8800000000096517E-6</v>
      </c>
      <c r="J633" s="342">
        <f t="shared" si="86"/>
        <v>3.595731866257168E-6</v>
      </c>
      <c r="K633" s="136"/>
      <c r="L633" s="433">
        <f t="shared" si="87"/>
        <v>1.8800000000096517E-6</v>
      </c>
      <c r="M633" s="271"/>
    </row>
    <row r="634" spans="1:15" ht="124.8">
      <c r="A634" s="55" t="s">
        <v>159</v>
      </c>
      <c r="B634" s="53" t="s">
        <v>238</v>
      </c>
      <c r="C634" s="131"/>
      <c r="D634" s="29">
        <v>0.46401189000000004</v>
      </c>
      <c r="E634" s="135">
        <v>0.46401188999999998</v>
      </c>
      <c r="F634" s="341">
        <f t="shared" si="84"/>
        <v>0.46401188999999998</v>
      </c>
      <c r="G634" s="131">
        <v>0.46401188999999998</v>
      </c>
      <c r="H634" s="136"/>
      <c r="I634" s="341">
        <f t="shared" si="85"/>
        <v>0</v>
      </c>
      <c r="J634" s="342">
        <f t="shared" si="86"/>
        <v>0</v>
      </c>
      <c r="K634" s="136"/>
      <c r="L634" s="433">
        <f t="shared" si="87"/>
        <v>0</v>
      </c>
      <c r="M634" s="271"/>
    </row>
    <row r="635" spans="1:15" ht="78">
      <c r="A635" s="55" t="s">
        <v>155</v>
      </c>
      <c r="B635" s="53" t="s">
        <v>239</v>
      </c>
      <c r="C635" s="131"/>
      <c r="D635" s="131">
        <v>0.17125823000000001</v>
      </c>
      <c r="E635" s="135">
        <v>0.17125823000000001</v>
      </c>
      <c r="F635" s="341">
        <f t="shared" si="84"/>
        <v>0.17125823000000001</v>
      </c>
      <c r="G635" s="131">
        <v>0.183</v>
      </c>
      <c r="H635" s="136"/>
      <c r="I635" s="341">
        <f t="shared" si="85"/>
        <v>0</v>
      </c>
      <c r="J635" s="342">
        <f t="shared" si="86"/>
        <v>0</v>
      </c>
      <c r="K635" s="136"/>
      <c r="L635" s="433">
        <f t="shared" si="87"/>
        <v>0</v>
      </c>
      <c r="M635" s="271"/>
    </row>
    <row r="636" spans="1:15" ht="62.4">
      <c r="A636" s="55" t="s">
        <v>157</v>
      </c>
      <c r="B636" s="53" t="s">
        <v>240</v>
      </c>
      <c r="C636" s="131"/>
      <c r="D636" s="131">
        <v>1.07162362</v>
      </c>
      <c r="E636" s="135">
        <v>1.07162362</v>
      </c>
      <c r="F636" s="341">
        <f t="shared" si="84"/>
        <v>1.07162362</v>
      </c>
      <c r="G636" s="131">
        <v>1.1379999999999999</v>
      </c>
      <c r="H636" s="136"/>
      <c r="I636" s="341">
        <f t="shared" si="85"/>
        <v>0</v>
      </c>
      <c r="J636" s="342">
        <f t="shared" si="86"/>
        <v>0</v>
      </c>
      <c r="K636" s="136"/>
      <c r="L636" s="433">
        <f t="shared" si="87"/>
        <v>0</v>
      </c>
      <c r="M636" s="271"/>
    </row>
    <row r="637" spans="1:15" ht="78">
      <c r="A637" s="55" t="s">
        <v>161</v>
      </c>
      <c r="B637" s="53" t="s">
        <v>241</v>
      </c>
      <c r="C637" s="131"/>
      <c r="D637" s="135">
        <v>5.8730539999999998E-2</v>
      </c>
      <c r="E637" s="135">
        <v>5.8730539999999998E-2</v>
      </c>
      <c r="F637" s="341">
        <f t="shared" si="84"/>
        <v>5.8730539999999998E-2</v>
      </c>
      <c r="G637" s="426">
        <v>5.8730539999999998E-2</v>
      </c>
      <c r="H637" s="136"/>
      <c r="I637" s="341">
        <f t="shared" si="85"/>
        <v>0</v>
      </c>
      <c r="J637" s="342">
        <f t="shared" si="86"/>
        <v>0</v>
      </c>
      <c r="K637" s="136"/>
      <c r="L637" s="433">
        <f t="shared" si="87"/>
        <v>0</v>
      </c>
      <c r="M637" s="271"/>
    </row>
    <row r="638" spans="1:15" ht="78">
      <c r="A638" s="55" t="s">
        <v>166</v>
      </c>
      <c r="B638" s="53" t="s">
        <v>242</v>
      </c>
      <c r="C638" s="131"/>
      <c r="D638" s="131">
        <v>0.59260166999999997</v>
      </c>
      <c r="E638" s="135">
        <v>0.59260166999999997</v>
      </c>
      <c r="F638" s="341">
        <f t="shared" si="84"/>
        <v>0.59260166999999997</v>
      </c>
      <c r="G638" s="131">
        <v>0.59260166999999997</v>
      </c>
      <c r="H638" s="136"/>
      <c r="I638" s="341">
        <f t="shared" si="85"/>
        <v>0</v>
      </c>
      <c r="J638" s="342">
        <f t="shared" si="86"/>
        <v>0</v>
      </c>
      <c r="K638" s="136"/>
      <c r="L638" s="433">
        <f t="shared" si="87"/>
        <v>0</v>
      </c>
      <c r="M638" s="271"/>
    </row>
    <row r="639" spans="1:15" ht="34.799999999999997">
      <c r="A639" s="427" t="s">
        <v>1266</v>
      </c>
      <c r="B639" s="331" t="s">
        <v>414</v>
      </c>
      <c r="C639" s="332"/>
      <c r="D639" s="293">
        <v>0.51402676000000003</v>
      </c>
      <c r="E639" s="293">
        <v>0.51402676000000003</v>
      </c>
      <c r="F639" s="338">
        <f t="shared" si="84"/>
        <v>0.51402676000000003</v>
      </c>
      <c r="G639" s="293">
        <v>0.51402676000000003</v>
      </c>
      <c r="H639" s="293"/>
      <c r="I639" s="338">
        <f t="shared" si="85"/>
        <v>0</v>
      </c>
      <c r="J639" s="339">
        <f t="shared" si="86"/>
        <v>0</v>
      </c>
      <c r="K639" s="293">
        <f t="shared" ref="K639" si="92">SUM(K640:K643)</f>
        <v>0</v>
      </c>
      <c r="L639" s="433">
        <f t="shared" si="87"/>
        <v>0</v>
      </c>
      <c r="M639" s="428"/>
    </row>
    <row r="640" spans="1:15" ht="78">
      <c r="A640" s="372" t="s">
        <v>415</v>
      </c>
      <c r="B640" s="67" t="s">
        <v>416</v>
      </c>
      <c r="C640" s="140"/>
      <c r="D640" s="137">
        <v>0.18916293000000001</v>
      </c>
      <c r="E640" s="138">
        <v>0.18916293000000001</v>
      </c>
      <c r="F640" s="341">
        <f t="shared" si="84"/>
        <v>0.18916293000000001</v>
      </c>
      <c r="G640" s="137">
        <v>0.18916293000000001</v>
      </c>
      <c r="H640" s="137"/>
      <c r="I640" s="341">
        <f t="shared" si="85"/>
        <v>0</v>
      </c>
      <c r="J640" s="342">
        <f t="shared" si="86"/>
        <v>0</v>
      </c>
      <c r="K640" s="140"/>
      <c r="L640" s="433">
        <f t="shared" si="87"/>
        <v>0</v>
      </c>
      <c r="M640" s="371"/>
    </row>
    <row r="641" spans="1:13" ht="62.4">
      <c r="A641" s="372" t="s">
        <v>417</v>
      </c>
      <c r="B641" s="67" t="s">
        <v>418</v>
      </c>
      <c r="C641" s="140"/>
      <c r="D641" s="137">
        <v>6.1236400000000003E-2</v>
      </c>
      <c r="E641" s="138">
        <v>6.1236400000000003E-2</v>
      </c>
      <c r="F641" s="341">
        <f t="shared" si="84"/>
        <v>6.1236400000000003E-2</v>
      </c>
      <c r="G641" s="140">
        <v>6.1236400000000003E-2</v>
      </c>
      <c r="H641" s="137"/>
      <c r="I641" s="341">
        <f t="shared" si="85"/>
        <v>0</v>
      </c>
      <c r="J641" s="342">
        <f t="shared" si="86"/>
        <v>0</v>
      </c>
      <c r="K641" s="140"/>
      <c r="L641" s="433">
        <f t="shared" si="87"/>
        <v>0</v>
      </c>
      <c r="M641" s="371"/>
    </row>
    <row r="642" spans="1:13" ht="109.2">
      <c r="A642" s="372" t="s">
        <v>419</v>
      </c>
      <c r="B642" s="67" t="s">
        <v>420</v>
      </c>
      <c r="C642" s="140"/>
      <c r="D642" s="137">
        <v>0.12529885000000002</v>
      </c>
      <c r="E642" s="138">
        <v>0.12529885000000002</v>
      </c>
      <c r="F642" s="341">
        <f t="shared" si="84"/>
        <v>0.12529885000000002</v>
      </c>
      <c r="G642" s="137">
        <v>0.12529885000000002</v>
      </c>
      <c r="H642" s="137"/>
      <c r="I642" s="341">
        <f t="shared" si="85"/>
        <v>0</v>
      </c>
      <c r="J642" s="342">
        <f t="shared" si="86"/>
        <v>0</v>
      </c>
      <c r="K642" s="140"/>
      <c r="L642" s="433">
        <f t="shared" si="87"/>
        <v>0</v>
      </c>
      <c r="M642" s="371"/>
    </row>
    <row r="643" spans="1:13" ht="124.8">
      <c r="A643" s="372" t="s">
        <v>421</v>
      </c>
      <c r="B643" s="67" t="s">
        <v>422</v>
      </c>
      <c r="C643" s="140"/>
      <c r="D643" s="137">
        <v>0.13832858000000001</v>
      </c>
      <c r="E643" s="138">
        <v>0.13832858000000001</v>
      </c>
      <c r="F643" s="341">
        <f t="shared" si="84"/>
        <v>0.13832858000000001</v>
      </c>
      <c r="G643" s="137">
        <v>0.13832858000000001</v>
      </c>
      <c r="H643" s="137"/>
      <c r="I643" s="341">
        <f t="shared" si="85"/>
        <v>0</v>
      </c>
      <c r="J643" s="342">
        <f t="shared" si="86"/>
        <v>0</v>
      </c>
      <c r="K643" s="140"/>
      <c r="L643" s="433">
        <f t="shared" si="87"/>
        <v>0</v>
      </c>
      <c r="M643" s="371"/>
    </row>
    <row r="644" spans="1:13" ht="34.799999999999997">
      <c r="A644" s="427" t="s">
        <v>1267</v>
      </c>
      <c r="B644" s="331" t="s">
        <v>1259</v>
      </c>
      <c r="C644" s="319"/>
      <c r="D644" s="313">
        <v>0</v>
      </c>
      <c r="E644" s="313">
        <v>6.6309999999999994E-2</v>
      </c>
      <c r="F644" s="338">
        <f t="shared" si="84"/>
        <v>6.6309999999999994E-2</v>
      </c>
      <c r="G644" s="313">
        <v>6.6309999999999994E-2</v>
      </c>
      <c r="H644" s="313"/>
      <c r="I644" s="338">
        <f t="shared" si="85"/>
        <v>6.6309999999999994E-2</v>
      </c>
      <c r="J644" s="339"/>
      <c r="K644" s="313">
        <f t="shared" ref="K644" si="93">K645</f>
        <v>0</v>
      </c>
      <c r="L644" s="433">
        <f t="shared" si="87"/>
        <v>6.6309999999999994E-2</v>
      </c>
      <c r="M644" s="392"/>
    </row>
    <row r="645" spans="1:13" ht="62.4">
      <c r="A645" s="79" t="s">
        <v>533</v>
      </c>
      <c r="B645" s="60" t="s">
        <v>534</v>
      </c>
      <c r="C645" s="287">
        <v>0</v>
      </c>
      <c r="D645" s="113">
        <v>0</v>
      </c>
      <c r="E645" s="287">
        <v>6.6309999999999994E-2</v>
      </c>
      <c r="F645" s="341">
        <f t="shared" si="84"/>
        <v>6.6309999999999994E-2</v>
      </c>
      <c r="G645" s="287"/>
      <c r="H645" s="25"/>
      <c r="I645" s="341">
        <f t="shared" si="85"/>
        <v>6.6309999999999994E-2</v>
      </c>
      <c r="J645" s="342"/>
      <c r="K645" s="14"/>
      <c r="L645" s="433">
        <f t="shared" si="87"/>
        <v>6.6309999999999994E-2</v>
      </c>
      <c r="M645" s="429"/>
    </row>
    <row r="646" spans="1:13" ht="34.799999999999997">
      <c r="A646" s="314" t="s">
        <v>569</v>
      </c>
      <c r="B646" s="331" t="s">
        <v>1260</v>
      </c>
      <c r="C646" s="291"/>
      <c r="D646" s="291">
        <v>3.4008035800000003</v>
      </c>
      <c r="E646" s="291">
        <v>3.4048874800000002</v>
      </c>
      <c r="F646" s="338">
        <f t="shared" si="84"/>
        <v>3.4048874800000002</v>
      </c>
      <c r="G646" s="291">
        <v>3.4048874800000002</v>
      </c>
      <c r="H646" s="291"/>
      <c r="I646" s="338">
        <f t="shared" si="85"/>
        <v>4.0838999999999182E-3</v>
      </c>
      <c r="J646" s="339">
        <f t="shared" si="86"/>
        <v>1.2008632383291307E-3</v>
      </c>
      <c r="K646" s="291">
        <f t="shared" ref="K646" si="94">SUM(K647:K654)</f>
        <v>0</v>
      </c>
      <c r="L646" s="433">
        <f t="shared" si="87"/>
        <v>4.0838999999999182E-3</v>
      </c>
      <c r="M646" s="340"/>
    </row>
    <row r="647" spans="1:13" ht="124.8">
      <c r="A647" s="9" t="s">
        <v>588</v>
      </c>
      <c r="B647" s="17" t="s">
        <v>589</v>
      </c>
      <c r="C647" s="287"/>
      <c r="D647" s="287">
        <v>0.18419661000000001</v>
      </c>
      <c r="E647" s="287">
        <v>0.18419661000000001</v>
      </c>
      <c r="F647" s="341">
        <f t="shared" si="84"/>
        <v>0.18419661000000001</v>
      </c>
      <c r="G647" s="287">
        <v>0.18419661000000001</v>
      </c>
      <c r="H647" s="287"/>
      <c r="I647" s="341">
        <f t="shared" si="85"/>
        <v>0</v>
      </c>
      <c r="J647" s="342">
        <f t="shared" si="86"/>
        <v>0</v>
      </c>
      <c r="K647" s="287"/>
      <c r="L647" s="433">
        <f t="shared" si="87"/>
        <v>0</v>
      </c>
      <c r="M647" s="387"/>
    </row>
    <row r="648" spans="1:13" ht="140.4">
      <c r="A648" s="9" t="s">
        <v>590</v>
      </c>
      <c r="B648" s="17" t="s">
        <v>591</v>
      </c>
      <c r="C648" s="287"/>
      <c r="D648" s="287">
        <v>8.8232169999999999E-2</v>
      </c>
      <c r="E648" s="287">
        <v>8.8232169999999999E-2</v>
      </c>
      <c r="F648" s="341">
        <f t="shared" si="84"/>
        <v>8.8232169999999999E-2</v>
      </c>
      <c r="G648" s="287">
        <v>8.8232169999999999E-2</v>
      </c>
      <c r="H648" s="287"/>
      <c r="I648" s="341">
        <f t="shared" si="85"/>
        <v>0</v>
      </c>
      <c r="J648" s="342">
        <f t="shared" si="86"/>
        <v>0</v>
      </c>
      <c r="K648" s="287"/>
      <c r="L648" s="433">
        <f t="shared" si="87"/>
        <v>0</v>
      </c>
      <c r="M648" s="387"/>
    </row>
    <row r="649" spans="1:13" ht="124.8">
      <c r="A649" s="9" t="s">
        <v>592</v>
      </c>
      <c r="B649" s="69" t="s">
        <v>593</v>
      </c>
      <c r="C649" s="287"/>
      <c r="D649" s="287">
        <v>0.43501276</v>
      </c>
      <c r="E649" s="287">
        <v>0.44141551000000001</v>
      </c>
      <c r="F649" s="341">
        <f t="shared" si="84"/>
        <v>0.44141551000000001</v>
      </c>
      <c r="G649" s="287">
        <v>0.44141551000000001</v>
      </c>
      <c r="H649" s="287"/>
      <c r="I649" s="341">
        <f t="shared" si="85"/>
        <v>6.4027500000000126E-3</v>
      </c>
      <c r="J649" s="342">
        <f t="shared" si="86"/>
        <v>1.4718533773584008E-2</v>
      </c>
      <c r="K649" s="287"/>
      <c r="L649" s="433">
        <f t="shared" si="87"/>
        <v>6.4027500000000126E-3</v>
      </c>
      <c r="M649" s="387"/>
    </row>
    <row r="650" spans="1:13" ht="124.8">
      <c r="A650" s="9" t="s">
        <v>594</v>
      </c>
      <c r="B650" s="69" t="s">
        <v>595</v>
      </c>
      <c r="C650" s="287"/>
      <c r="D650" s="287">
        <v>0.59289977000000005</v>
      </c>
      <c r="E650" s="287">
        <v>0.58154784999999998</v>
      </c>
      <c r="F650" s="341">
        <f t="shared" si="84"/>
        <v>0.58154784999999998</v>
      </c>
      <c r="G650" s="287">
        <v>0.58154784999999998</v>
      </c>
      <c r="H650" s="287"/>
      <c r="I650" s="341">
        <f t="shared" si="85"/>
        <v>-1.1351920000000071E-2</v>
      </c>
      <c r="J650" s="342">
        <f t="shared" si="86"/>
        <v>-1.9146440215350502E-2</v>
      </c>
      <c r="K650" s="287"/>
      <c r="L650" s="433">
        <f t="shared" si="87"/>
        <v>-1.1351920000000071E-2</v>
      </c>
      <c r="M650" s="387"/>
    </row>
    <row r="651" spans="1:13" ht="93.6">
      <c r="A651" s="9" t="s">
        <v>596</v>
      </c>
      <c r="B651" s="69" t="s">
        <v>597</v>
      </c>
      <c r="C651" s="287"/>
      <c r="D651" s="287">
        <v>1.4649834899999998</v>
      </c>
      <c r="E651" s="287">
        <v>1.4757056499999999</v>
      </c>
      <c r="F651" s="341">
        <f t="shared" si="84"/>
        <v>1.4757056499999999</v>
      </c>
      <c r="G651" s="287">
        <v>1.4757056499999999</v>
      </c>
      <c r="H651" s="287"/>
      <c r="I651" s="341">
        <f t="shared" si="85"/>
        <v>1.0722160000000036E-2</v>
      </c>
      <c r="J651" s="342">
        <f t="shared" si="86"/>
        <v>7.3189630280408036E-3</v>
      </c>
      <c r="K651" s="287"/>
      <c r="L651" s="433">
        <f t="shared" si="87"/>
        <v>1.0722160000000036E-2</v>
      </c>
      <c r="M651" s="387"/>
    </row>
    <row r="652" spans="1:13" ht="109.2">
      <c r="A652" s="9" t="s">
        <v>598</v>
      </c>
      <c r="B652" s="69" t="s">
        <v>599</v>
      </c>
      <c r="C652" s="287"/>
      <c r="D652" s="287">
        <v>0.30975994000000001</v>
      </c>
      <c r="E652" s="287">
        <v>0.2921531</v>
      </c>
      <c r="F652" s="341">
        <f t="shared" si="84"/>
        <v>0.2921531</v>
      </c>
      <c r="G652" s="287">
        <v>0.2921531</v>
      </c>
      <c r="H652" s="287"/>
      <c r="I652" s="341">
        <f t="shared" si="85"/>
        <v>-1.7606840000000012E-2</v>
      </c>
      <c r="J652" s="342">
        <f t="shared" si="86"/>
        <v>-5.6840274439619365E-2</v>
      </c>
      <c r="K652" s="287"/>
      <c r="L652" s="433">
        <f t="shared" si="87"/>
        <v>-1.7606840000000012E-2</v>
      </c>
      <c r="M652" s="387"/>
    </row>
    <row r="653" spans="1:13" ht="187.2">
      <c r="A653" s="9" t="s">
        <v>600</v>
      </c>
      <c r="B653" s="69" t="s">
        <v>601</v>
      </c>
      <c r="C653" s="287"/>
      <c r="D653" s="287">
        <v>0.13381868</v>
      </c>
      <c r="E653" s="287">
        <v>0.12391635000000001</v>
      </c>
      <c r="F653" s="341">
        <f t="shared" ref="F653:F708" si="95">E653</f>
        <v>0.12391635000000001</v>
      </c>
      <c r="G653" s="287">
        <v>0.12391635000000001</v>
      </c>
      <c r="H653" s="287"/>
      <c r="I653" s="341">
        <f t="shared" ref="I653:I708" si="96">E653-D653</f>
        <v>-9.902329999999987E-3</v>
      </c>
      <c r="J653" s="342">
        <f t="shared" ref="J653:J708" si="97">E653/D653-100%</f>
        <v>-7.3998114463541209E-2</v>
      </c>
      <c r="K653" s="287"/>
      <c r="L653" s="433">
        <f t="shared" ref="L653:L708" si="98">I653-K653</f>
        <v>-9.902329999999987E-3</v>
      </c>
      <c r="M653" s="387"/>
    </row>
    <row r="654" spans="1:13" ht="202.8">
      <c r="A654" s="9" t="s">
        <v>602</v>
      </c>
      <c r="B654" s="69" t="s">
        <v>603</v>
      </c>
      <c r="C654" s="287"/>
      <c r="D654" s="287">
        <v>0.19190016000000001</v>
      </c>
      <c r="E654" s="287">
        <v>0.21772024000000001</v>
      </c>
      <c r="F654" s="341">
        <f t="shared" si="95"/>
        <v>0.21772024000000001</v>
      </c>
      <c r="G654" s="287">
        <v>0.21772024000000001</v>
      </c>
      <c r="H654" s="287"/>
      <c r="I654" s="341">
        <f t="shared" si="96"/>
        <v>2.5820079999999995E-2</v>
      </c>
      <c r="J654" s="342">
        <f t="shared" si="97"/>
        <v>0.13454954909886463</v>
      </c>
      <c r="K654" s="287"/>
      <c r="L654" s="433">
        <f t="shared" si="98"/>
        <v>2.5820079999999995E-2</v>
      </c>
      <c r="M654" s="387"/>
    </row>
    <row r="655" spans="1:13" ht="34.799999999999997">
      <c r="A655" s="311">
        <v>12</v>
      </c>
      <c r="B655" s="331" t="s">
        <v>605</v>
      </c>
      <c r="C655" s="319"/>
      <c r="D655" s="313">
        <v>11.0011391</v>
      </c>
      <c r="E655" s="313">
        <v>10.823390229999999</v>
      </c>
      <c r="F655" s="338">
        <f t="shared" si="95"/>
        <v>10.823390229999999</v>
      </c>
      <c r="G655" s="313">
        <v>8.8224455007999989</v>
      </c>
      <c r="H655" s="313"/>
      <c r="I655" s="338">
        <f t="shared" si="96"/>
        <v>-0.17774887000000028</v>
      </c>
      <c r="J655" s="339">
        <f t="shared" si="97"/>
        <v>-1.6157315018405671E-2</v>
      </c>
      <c r="K655" s="313">
        <f t="shared" ref="K655" si="99">SUM(K656:K677)</f>
        <v>-0.12904741999999991</v>
      </c>
      <c r="L655" s="433">
        <f t="shared" si="98"/>
        <v>-4.8701450000000368E-2</v>
      </c>
      <c r="M655" s="392"/>
    </row>
    <row r="656" spans="1:13" ht="109.2">
      <c r="A656" s="10" t="s">
        <v>682</v>
      </c>
      <c r="B656" s="53" t="s">
        <v>683</v>
      </c>
      <c r="C656" s="67"/>
      <c r="D656" s="130">
        <v>0.13084355</v>
      </c>
      <c r="E656" s="132">
        <v>0.13084355</v>
      </c>
      <c r="F656" s="341">
        <f t="shared" si="95"/>
        <v>0.13084355</v>
      </c>
      <c r="G656" s="149">
        <v>0.13627554479999998</v>
      </c>
      <c r="H656" s="148"/>
      <c r="I656" s="341">
        <f t="shared" si="96"/>
        <v>0</v>
      </c>
      <c r="J656" s="342">
        <f t="shared" si="97"/>
        <v>0</v>
      </c>
      <c r="K656" s="112"/>
      <c r="L656" s="433">
        <f t="shared" si="98"/>
        <v>0</v>
      </c>
      <c r="M656" s="388"/>
    </row>
    <row r="657" spans="1:13" ht="171.6">
      <c r="A657" s="10" t="s">
        <v>684</v>
      </c>
      <c r="B657" s="53" t="s">
        <v>685</v>
      </c>
      <c r="C657" s="67"/>
      <c r="D657" s="130">
        <v>0.10767588</v>
      </c>
      <c r="E657" s="132">
        <v>0.10767588</v>
      </c>
      <c r="F657" s="341">
        <f t="shared" si="95"/>
        <v>0.10767588</v>
      </c>
      <c r="G657" s="149">
        <v>0.10767587320000001</v>
      </c>
      <c r="H657" s="148"/>
      <c r="I657" s="341">
        <f t="shared" si="96"/>
        <v>0</v>
      </c>
      <c r="J657" s="342">
        <f t="shared" si="97"/>
        <v>0</v>
      </c>
      <c r="K657" s="112"/>
      <c r="L657" s="433">
        <f t="shared" si="98"/>
        <v>0</v>
      </c>
      <c r="M657" s="388"/>
    </row>
    <row r="658" spans="1:13" ht="78">
      <c r="A658" s="10" t="s">
        <v>686</v>
      </c>
      <c r="B658" s="53" t="s">
        <v>687</v>
      </c>
      <c r="C658" s="67"/>
      <c r="D658" s="130">
        <v>0.25877830000000002</v>
      </c>
      <c r="E658" s="132">
        <v>0.28084895999999998</v>
      </c>
      <c r="F658" s="341">
        <f t="shared" si="95"/>
        <v>0.28084895999999998</v>
      </c>
      <c r="G658" s="149">
        <v>0.28084895999999998</v>
      </c>
      <c r="H658" s="148"/>
      <c r="I658" s="341">
        <f t="shared" si="96"/>
        <v>2.2070659999999964E-2</v>
      </c>
      <c r="J658" s="342">
        <f t="shared" si="97"/>
        <v>8.5287908607483587E-2</v>
      </c>
      <c r="K658" s="112"/>
      <c r="L658" s="433">
        <f t="shared" si="98"/>
        <v>2.2070659999999964E-2</v>
      </c>
      <c r="M658" s="388"/>
    </row>
    <row r="659" spans="1:13" ht="171.6">
      <c r="A659" s="10" t="s">
        <v>688</v>
      </c>
      <c r="B659" s="53" t="s">
        <v>689</v>
      </c>
      <c r="C659" s="67"/>
      <c r="D659" s="130">
        <v>7.1366529999999997E-2</v>
      </c>
      <c r="E659" s="132">
        <v>7.1366529999999997E-2</v>
      </c>
      <c r="F659" s="341">
        <f t="shared" si="95"/>
        <v>7.1366529999999997E-2</v>
      </c>
      <c r="G659" s="149">
        <v>7.1366527200000002E-2</v>
      </c>
      <c r="H659" s="148"/>
      <c r="I659" s="341">
        <f t="shared" si="96"/>
        <v>0</v>
      </c>
      <c r="J659" s="342">
        <f t="shared" si="97"/>
        <v>0</v>
      </c>
      <c r="K659" s="112"/>
      <c r="L659" s="433">
        <f t="shared" si="98"/>
        <v>0</v>
      </c>
      <c r="M659" s="388"/>
    </row>
    <row r="660" spans="1:13" ht="109.2">
      <c r="A660" s="10" t="s">
        <v>690</v>
      </c>
      <c r="B660" s="53" t="s">
        <v>691</v>
      </c>
      <c r="C660" s="67"/>
      <c r="D660" s="130">
        <v>1.5689210600000001</v>
      </c>
      <c r="E660" s="132">
        <v>1.72035706</v>
      </c>
      <c r="F660" s="341">
        <f t="shared" si="95"/>
        <v>1.72035706</v>
      </c>
      <c r="G660" s="149">
        <v>1.72035706</v>
      </c>
      <c r="H660" s="148"/>
      <c r="I660" s="341">
        <f t="shared" si="96"/>
        <v>0.1514359999999999</v>
      </c>
      <c r="J660" s="342">
        <f t="shared" si="97"/>
        <v>9.6522383350504448E-2</v>
      </c>
      <c r="K660" s="112"/>
      <c r="L660" s="433">
        <f t="shared" si="98"/>
        <v>0.1514359999999999</v>
      </c>
      <c r="M660" s="388"/>
    </row>
    <row r="661" spans="1:13" ht="124.8">
      <c r="A661" s="10" t="s">
        <v>692</v>
      </c>
      <c r="B661" s="53" t="s">
        <v>693</v>
      </c>
      <c r="C661" s="67"/>
      <c r="D661" s="130">
        <v>0.10160168999999999</v>
      </c>
      <c r="E661" s="132">
        <v>0.1143468</v>
      </c>
      <c r="F661" s="341">
        <f t="shared" si="95"/>
        <v>0.1143468</v>
      </c>
      <c r="G661" s="149">
        <v>0.1143468</v>
      </c>
      <c r="H661" s="148"/>
      <c r="I661" s="341">
        <f t="shared" si="96"/>
        <v>1.2745110000000004E-2</v>
      </c>
      <c r="J661" s="342">
        <f t="shared" si="97"/>
        <v>0.12544190948004896</v>
      </c>
      <c r="K661" s="112"/>
      <c r="L661" s="433">
        <f t="shared" si="98"/>
        <v>1.2745110000000004E-2</v>
      </c>
      <c r="M661" s="388"/>
    </row>
    <row r="662" spans="1:13" ht="156">
      <c r="A662" s="10" t="s">
        <v>694</v>
      </c>
      <c r="B662" s="53" t="s">
        <v>695</v>
      </c>
      <c r="C662" s="67"/>
      <c r="D662" s="130">
        <v>0.23545008000000001</v>
      </c>
      <c r="E662" s="132">
        <v>0.20684565999999999</v>
      </c>
      <c r="F662" s="341">
        <f t="shared" si="95"/>
        <v>0.20684565999999999</v>
      </c>
      <c r="G662" s="149">
        <v>0.20684565999999999</v>
      </c>
      <c r="H662" s="148"/>
      <c r="I662" s="341">
        <f t="shared" si="96"/>
        <v>-2.8604420000000019E-2</v>
      </c>
      <c r="J662" s="342">
        <f t="shared" si="97"/>
        <v>-0.12148825772325078</v>
      </c>
      <c r="K662" s="112"/>
      <c r="L662" s="433">
        <f t="shared" si="98"/>
        <v>-2.8604420000000019E-2</v>
      </c>
      <c r="M662" s="388"/>
    </row>
    <row r="663" spans="1:13" ht="78">
      <c r="A663" s="10" t="s">
        <v>696</v>
      </c>
      <c r="B663" s="53" t="s">
        <v>697</v>
      </c>
      <c r="C663" s="67"/>
      <c r="D663" s="130">
        <v>0.14671475</v>
      </c>
      <c r="E663" s="132">
        <v>0.14671475</v>
      </c>
      <c r="F663" s="341">
        <f t="shared" si="95"/>
        <v>0.14671475</v>
      </c>
      <c r="G663" s="149">
        <v>0.14671475</v>
      </c>
      <c r="H663" s="148"/>
      <c r="I663" s="341">
        <f t="shared" si="96"/>
        <v>0</v>
      </c>
      <c r="J663" s="342">
        <f t="shared" si="97"/>
        <v>0</v>
      </c>
      <c r="K663" s="112"/>
      <c r="L663" s="433">
        <f t="shared" si="98"/>
        <v>0</v>
      </c>
      <c r="M663" s="388"/>
    </row>
    <row r="664" spans="1:13" ht="78">
      <c r="A664" s="10" t="s">
        <v>698</v>
      </c>
      <c r="B664" s="53" t="s">
        <v>699</v>
      </c>
      <c r="C664" s="67"/>
      <c r="D664" s="130">
        <v>9.6308260000000007E-2</v>
      </c>
      <c r="E664" s="132">
        <v>9.6308260000000007E-2</v>
      </c>
      <c r="F664" s="341">
        <f t="shared" si="95"/>
        <v>9.6308260000000007E-2</v>
      </c>
      <c r="G664" s="149">
        <v>9.6308260000000007E-2</v>
      </c>
      <c r="H664" s="148"/>
      <c r="I664" s="341">
        <f t="shared" si="96"/>
        <v>0</v>
      </c>
      <c r="J664" s="342">
        <f t="shared" si="97"/>
        <v>0</v>
      </c>
      <c r="K664" s="112"/>
      <c r="L664" s="433">
        <f t="shared" si="98"/>
        <v>0</v>
      </c>
      <c r="M664" s="388"/>
    </row>
    <row r="665" spans="1:13" ht="109.2">
      <c r="A665" s="10" t="s">
        <v>700</v>
      </c>
      <c r="B665" s="53" t="s">
        <v>701</v>
      </c>
      <c r="C665" s="67"/>
      <c r="D665" s="130">
        <v>1.8152595300000001</v>
      </c>
      <c r="E665" s="132">
        <v>1.8152595300000001</v>
      </c>
      <c r="F665" s="341">
        <f t="shared" si="95"/>
        <v>1.8152595300000001</v>
      </c>
      <c r="G665" s="149">
        <v>1.9050355254</v>
      </c>
      <c r="H665" s="148"/>
      <c r="I665" s="341">
        <f t="shared" si="96"/>
        <v>0</v>
      </c>
      <c r="J665" s="342">
        <f t="shared" si="97"/>
        <v>0</v>
      </c>
      <c r="K665" s="112"/>
      <c r="L665" s="433">
        <f t="shared" si="98"/>
        <v>0</v>
      </c>
      <c r="M665" s="388"/>
    </row>
    <row r="666" spans="1:13" ht="140.4">
      <c r="A666" s="10" t="s">
        <v>702</v>
      </c>
      <c r="B666" s="53" t="s">
        <v>703</v>
      </c>
      <c r="C666" s="67"/>
      <c r="D666" s="130">
        <v>0.15192320000000001</v>
      </c>
      <c r="E666" s="132">
        <v>0.13639398999999999</v>
      </c>
      <c r="F666" s="341">
        <f t="shared" si="95"/>
        <v>0.13639398999999999</v>
      </c>
      <c r="G666" s="149"/>
      <c r="H666" s="148"/>
      <c r="I666" s="341">
        <f t="shared" si="96"/>
        <v>-1.5529210000000016E-2</v>
      </c>
      <c r="J666" s="342">
        <f t="shared" si="97"/>
        <v>-0.1022175020010111</v>
      </c>
      <c r="K666" s="112"/>
      <c r="L666" s="433">
        <f t="shared" si="98"/>
        <v>-1.5529210000000016E-2</v>
      </c>
      <c r="M666" s="388"/>
    </row>
    <row r="667" spans="1:13" ht="171.6">
      <c r="A667" s="10" t="s">
        <v>704</v>
      </c>
      <c r="B667" s="53" t="s">
        <v>705</v>
      </c>
      <c r="C667" s="67"/>
      <c r="D667" s="130">
        <v>0.13756563999999999</v>
      </c>
      <c r="E667" s="132">
        <v>0.13756563999999999</v>
      </c>
      <c r="F667" s="341">
        <f t="shared" si="95"/>
        <v>0.13756563999999999</v>
      </c>
      <c r="G667" s="149">
        <v>0.15611085219999998</v>
      </c>
      <c r="H667" s="148"/>
      <c r="I667" s="341">
        <f t="shared" si="96"/>
        <v>0</v>
      </c>
      <c r="J667" s="342">
        <f t="shared" si="97"/>
        <v>0</v>
      </c>
      <c r="K667" s="112"/>
      <c r="L667" s="433">
        <f t="shared" si="98"/>
        <v>0</v>
      </c>
      <c r="M667" s="388"/>
    </row>
    <row r="668" spans="1:13" ht="124.8">
      <c r="A668" s="10" t="s">
        <v>706</v>
      </c>
      <c r="B668" s="53" t="s">
        <v>707</v>
      </c>
      <c r="C668" s="67"/>
      <c r="D668" s="130">
        <v>1.28773849</v>
      </c>
      <c r="E668" s="132">
        <v>1.28773849</v>
      </c>
      <c r="F668" s="341">
        <f t="shared" si="95"/>
        <v>1.28773849</v>
      </c>
      <c r="G668" s="149">
        <v>1.3918891927999999</v>
      </c>
      <c r="H668" s="148"/>
      <c r="I668" s="341">
        <f t="shared" si="96"/>
        <v>0</v>
      </c>
      <c r="J668" s="342">
        <f t="shared" si="97"/>
        <v>0</v>
      </c>
      <c r="K668" s="112"/>
      <c r="L668" s="433">
        <f t="shared" si="98"/>
        <v>0</v>
      </c>
      <c r="M668" s="388"/>
    </row>
    <row r="669" spans="1:13" ht="202.8">
      <c r="A669" s="10" t="s">
        <v>708</v>
      </c>
      <c r="B669" s="53" t="s">
        <v>709</v>
      </c>
      <c r="C669" s="67"/>
      <c r="D669" s="130">
        <v>0.28219993999999998</v>
      </c>
      <c r="E669" s="132">
        <v>0.28219993999999998</v>
      </c>
      <c r="F669" s="341">
        <f t="shared" si="95"/>
        <v>0.28219993999999998</v>
      </c>
      <c r="G669" s="149">
        <v>0.31764657419999998</v>
      </c>
      <c r="H669" s="148"/>
      <c r="I669" s="341">
        <f t="shared" si="96"/>
        <v>0</v>
      </c>
      <c r="J669" s="342">
        <f t="shared" si="97"/>
        <v>0</v>
      </c>
      <c r="K669" s="112"/>
      <c r="L669" s="433">
        <f t="shared" si="98"/>
        <v>0</v>
      </c>
      <c r="M669" s="388"/>
    </row>
    <row r="670" spans="1:13" ht="140.4">
      <c r="A670" s="10" t="s">
        <v>710</v>
      </c>
      <c r="B670" s="53" t="s">
        <v>711</v>
      </c>
      <c r="C670" s="67"/>
      <c r="D670" s="130">
        <v>0.35497824</v>
      </c>
      <c r="E670" s="132">
        <v>0.31842514999999999</v>
      </c>
      <c r="F670" s="341">
        <f t="shared" si="95"/>
        <v>0.31842514999999999</v>
      </c>
      <c r="G670" s="149"/>
      <c r="H670" s="148"/>
      <c r="I670" s="341">
        <f t="shared" si="96"/>
        <v>-3.655309000000001E-2</v>
      </c>
      <c r="J670" s="342">
        <f t="shared" si="97"/>
        <v>-0.1029727624994704</v>
      </c>
      <c r="K670" s="112"/>
      <c r="L670" s="433">
        <f t="shared" si="98"/>
        <v>-3.655309000000001E-2</v>
      </c>
      <c r="M670" s="388"/>
    </row>
    <row r="671" spans="1:13" ht="124.8">
      <c r="A671" s="10" t="s">
        <v>712</v>
      </c>
      <c r="B671" s="53" t="s">
        <v>713</v>
      </c>
      <c r="C671" s="67"/>
      <c r="D671" s="130">
        <v>0.94893313000000001</v>
      </c>
      <c r="E671" s="132">
        <v>0.86490862000000002</v>
      </c>
      <c r="F671" s="341">
        <f t="shared" si="95"/>
        <v>0.86490862000000002</v>
      </c>
      <c r="G671" s="149"/>
      <c r="H671" s="148"/>
      <c r="I671" s="341">
        <f t="shared" si="96"/>
        <v>-8.4024509999999997E-2</v>
      </c>
      <c r="J671" s="342">
        <f t="shared" si="97"/>
        <v>-8.8546291981606795E-2</v>
      </c>
      <c r="K671" s="112"/>
      <c r="L671" s="433">
        <f t="shared" si="98"/>
        <v>-8.4024509999999997E-2</v>
      </c>
      <c r="M671" s="388"/>
    </row>
    <row r="672" spans="1:13" ht="124.8">
      <c r="A672" s="10" t="s">
        <v>714</v>
      </c>
      <c r="B672" s="53" t="s">
        <v>715</v>
      </c>
      <c r="C672" s="67"/>
      <c r="D672" s="130">
        <v>0.97520638999999998</v>
      </c>
      <c r="E672" s="132">
        <v>0.90693539999999995</v>
      </c>
      <c r="F672" s="341">
        <f t="shared" si="95"/>
        <v>0.90693539999999995</v>
      </c>
      <c r="G672" s="149">
        <v>0.97664439999999997</v>
      </c>
      <c r="H672" s="148"/>
      <c r="I672" s="341">
        <f t="shared" si="96"/>
        <v>-6.8270990000000031E-2</v>
      </c>
      <c r="J672" s="342">
        <f t="shared" si="97"/>
        <v>-7.0006709041354864E-2</v>
      </c>
      <c r="K672" s="25"/>
      <c r="L672" s="433">
        <f t="shared" si="98"/>
        <v>-6.8270990000000031E-2</v>
      </c>
      <c r="M672" s="388"/>
    </row>
    <row r="673" spans="1:13" ht="124.8">
      <c r="A673" s="10" t="s">
        <v>716</v>
      </c>
      <c r="B673" s="53" t="s">
        <v>717</v>
      </c>
      <c r="C673" s="67"/>
      <c r="D673" s="130">
        <v>0.32349105</v>
      </c>
      <c r="E673" s="132">
        <v>0.32349105</v>
      </c>
      <c r="F673" s="341">
        <f t="shared" si="95"/>
        <v>0.32349105</v>
      </c>
      <c r="G673" s="149">
        <v>0.32349104099999998</v>
      </c>
      <c r="H673" s="148"/>
      <c r="I673" s="341">
        <f t="shared" si="96"/>
        <v>0</v>
      </c>
      <c r="J673" s="342">
        <f t="shared" si="97"/>
        <v>0</v>
      </c>
      <c r="K673" s="112"/>
      <c r="L673" s="433">
        <f t="shared" si="98"/>
        <v>0</v>
      </c>
      <c r="M673" s="388"/>
    </row>
    <row r="674" spans="1:13" ht="78">
      <c r="A674" s="10" t="s">
        <v>726</v>
      </c>
      <c r="B674" s="15" t="s">
        <v>727</v>
      </c>
      <c r="C674" s="67"/>
      <c r="D674" s="130">
        <v>9.6399170000000006E-2</v>
      </c>
      <c r="E674" s="132">
        <v>0.10822616</v>
      </c>
      <c r="F674" s="341">
        <f t="shared" si="95"/>
        <v>0.10822616</v>
      </c>
      <c r="G674" s="149">
        <v>0.10822616</v>
      </c>
      <c r="H674" s="148"/>
      <c r="I674" s="341">
        <f t="shared" si="96"/>
        <v>1.1826989999999996E-2</v>
      </c>
      <c r="J674" s="342">
        <f t="shared" si="97"/>
        <v>0.12268767459304875</v>
      </c>
      <c r="K674" s="25">
        <v>1.1826989999999996E-2</v>
      </c>
      <c r="L674" s="433">
        <f t="shared" si="98"/>
        <v>0</v>
      </c>
      <c r="M674" s="388"/>
    </row>
    <row r="675" spans="1:13" ht="78">
      <c r="A675" s="10" t="s">
        <v>728</v>
      </c>
      <c r="B675" s="15" t="s">
        <v>729</v>
      </c>
      <c r="C675" s="67"/>
      <c r="D675" s="130">
        <v>0.27971502000000004</v>
      </c>
      <c r="E675" s="132">
        <v>0.27945702</v>
      </c>
      <c r="F675" s="341">
        <f t="shared" si="95"/>
        <v>0.27945702</v>
      </c>
      <c r="G675" s="132">
        <v>0.27945702</v>
      </c>
      <c r="H675" s="148"/>
      <c r="I675" s="341">
        <f t="shared" si="96"/>
        <v>-2.5800000000003598E-4</v>
      </c>
      <c r="J675" s="342">
        <f t="shared" si="97"/>
        <v>-9.2236734373452034E-4</v>
      </c>
      <c r="K675" s="112"/>
      <c r="L675" s="433">
        <f t="shared" si="98"/>
        <v>-2.5800000000003598E-4</v>
      </c>
      <c r="M675" s="388"/>
    </row>
    <row r="676" spans="1:13" ht="78">
      <c r="A676" s="10" t="s">
        <v>730</v>
      </c>
      <c r="B676" s="15" t="s">
        <v>731</v>
      </c>
      <c r="C676" s="67"/>
      <c r="D676" s="130">
        <v>0.48491830000000002</v>
      </c>
      <c r="E676" s="132">
        <v>0.4832053</v>
      </c>
      <c r="F676" s="341">
        <f t="shared" si="95"/>
        <v>0.4832053</v>
      </c>
      <c r="G676" s="132">
        <v>0.4832053</v>
      </c>
      <c r="H676" s="148"/>
      <c r="I676" s="341">
        <f t="shared" si="96"/>
        <v>-1.7130000000000201E-3</v>
      </c>
      <c r="J676" s="342">
        <f t="shared" si="97"/>
        <v>-3.5325538343263796E-3</v>
      </c>
      <c r="K676" s="112"/>
      <c r="L676" s="433">
        <f t="shared" si="98"/>
        <v>-1.7130000000000201E-3</v>
      </c>
      <c r="M676" s="388"/>
    </row>
    <row r="677" spans="1:13" ht="93.6">
      <c r="A677" s="10" t="s">
        <v>732</v>
      </c>
      <c r="B677" s="15" t="s">
        <v>733</v>
      </c>
      <c r="C677" s="67"/>
      <c r="D677" s="130">
        <v>1.1451509</v>
      </c>
      <c r="E677" s="132">
        <v>1.0042764900000001</v>
      </c>
      <c r="F677" s="341">
        <f t="shared" si="95"/>
        <v>1.0042764900000001</v>
      </c>
      <c r="G677" s="149"/>
      <c r="H677" s="148"/>
      <c r="I677" s="341">
        <f t="shared" si="96"/>
        <v>-0.14087440999999989</v>
      </c>
      <c r="J677" s="342">
        <f t="shared" si="97"/>
        <v>-0.12301820659617868</v>
      </c>
      <c r="K677" s="25">
        <v>-0.14087440999999989</v>
      </c>
      <c r="L677" s="433">
        <f t="shared" si="98"/>
        <v>0</v>
      </c>
      <c r="M677" s="388"/>
    </row>
    <row r="678" spans="1:13" ht="34.799999999999997">
      <c r="A678" s="311">
        <v>13</v>
      </c>
      <c r="B678" s="331" t="s">
        <v>1262</v>
      </c>
      <c r="C678" s="319"/>
      <c r="D678" s="313">
        <v>0.50464754000000001</v>
      </c>
      <c r="E678" s="313">
        <v>0.53671658999999994</v>
      </c>
      <c r="F678" s="338">
        <f t="shared" si="95"/>
        <v>0.53671658999999994</v>
      </c>
      <c r="G678" s="313">
        <v>0.24668500999999998</v>
      </c>
      <c r="H678" s="313"/>
      <c r="I678" s="338">
        <f t="shared" si="96"/>
        <v>3.2069049999999932E-2</v>
      </c>
      <c r="J678" s="339">
        <f t="shared" si="97"/>
        <v>6.3547421632135448E-2</v>
      </c>
      <c r="K678" s="313">
        <f t="shared" ref="K678" si="100">K679+K680</f>
        <v>0</v>
      </c>
      <c r="L678" s="433">
        <f t="shared" si="98"/>
        <v>3.2069049999999932E-2</v>
      </c>
      <c r="M678" s="392"/>
    </row>
    <row r="679" spans="1:13" ht="39" customHeight="1">
      <c r="A679" s="56" t="s">
        <v>759</v>
      </c>
      <c r="B679" s="28" t="s">
        <v>760</v>
      </c>
      <c r="C679" s="29"/>
      <c r="D679" s="25">
        <v>0.25466800000000001</v>
      </c>
      <c r="E679" s="25">
        <v>0.29003158000000001</v>
      </c>
      <c r="F679" s="341">
        <f t="shared" si="95"/>
        <v>0.29003158000000001</v>
      </c>
      <c r="G679" s="25"/>
      <c r="H679" s="25"/>
      <c r="I679" s="341">
        <f t="shared" si="96"/>
        <v>3.5363580000000006E-2</v>
      </c>
      <c r="J679" s="342">
        <f t="shared" si="97"/>
        <v>0.13886149810733972</v>
      </c>
      <c r="K679" s="14"/>
      <c r="L679" s="433">
        <f t="shared" si="98"/>
        <v>3.5363580000000006E-2</v>
      </c>
      <c r="M679" s="391"/>
    </row>
    <row r="680" spans="1:13" ht="41.4" customHeight="1">
      <c r="A680" s="56" t="s">
        <v>761</v>
      </c>
      <c r="B680" s="28" t="s">
        <v>762</v>
      </c>
      <c r="C680" s="29"/>
      <c r="D680" s="25">
        <v>0.24997954</v>
      </c>
      <c r="E680" s="25">
        <v>0.24668500999999998</v>
      </c>
      <c r="F680" s="341">
        <f t="shared" si="95"/>
        <v>0.24668500999999998</v>
      </c>
      <c r="G680" s="25">
        <v>0.24668500999999998</v>
      </c>
      <c r="H680" s="25"/>
      <c r="I680" s="341">
        <f t="shared" si="96"/>
        <v>-3.2945300000000177E-3</v>
      </c>
      <c r="J680" s="342">
        <f t="shared" si="97"/>
        <v>-1.3179198585612339E-2</v>
      </c>
      <c r="K680" s="14"/>
      <c r="L680" s="433">
        <f t="shared" si="98"/>
        <v>-3.2945300000000177E-3</v>
      </c>
      <c r="M680" s="391"/>
    </row>
    <row r="681" spans="1:13" ht="30.6" customHeight="1">
      <c r="A681" s="311" t="s">
        <v>775</v>
      </c>
      <c r="B681" s="331" t="s">
        <v>1261</v>
      </c>
      <c r="C681" s="319"/>
      <c r="D681" s="313">
        <v>9.2309470000000005E-2</v>
      </c>
      <c r="E681" s="313">
        <v>9.2309470000000005E-2</v>
      </c>
      <c r="F681" s="338">
        <f t="shared" si="95"/>
        <v>9.2309470000000005E-2</v>
      </c>
      <c r="G681" s="313">
        <v>9.2309470000000005E-2</v>
      </c>
      <c r="H681" s="313"/>
      <c r="I681" s="338">
        <f t="shared" si="96"/>
        <v>0</v>
      </c>
      <c r="J681" s="339">
        <f t="shared" si="97"/>
        <v>0</v>
      </c>
      <c r="K681" s="313">
        <f t="shared" ref="K681" si="101">K682</f>
        <v>0</v>
      </c>
      <c r="L681" s="433">
        <f t="shared" si="98"/>
        <v>0</v>
      </c>
      <c r="M681" s="392"/>
    </row>
    <row r="682" spans="1:13" ht="140.4">
      <c r="A682" s="9" t="s">
        <v>806</v>
      </c>
      <c r="B682" s="67" t="s">
        <v>807</v>
      </c>
      <c r="C682" s="31"/>
      <c r="D682" s="130">
        <v>9.2309470000000005E-2</v>
      </c>
      <c r="E682" s="287">
        <v>9.2309470000000005E-2</v>
      </c>
      <c r="F682" s="341">
        <f t="shared" si="95"/>
        <v>9.2309470000000005E-2</v>
      </c>
      <c r="G682" s="25">
        <v>9.2309470000000005E-2</v>
      </c>
      <c r="H682" s="25"/>
      <c r="I682" s="341">
        <f t="shared" si="96"/>
        <v>0</v>
      </c>
      <c r="J682" s="342">
        <f t="shared" si="97"/>
        <v>0</v>
      </c>
      <c r="K682" s="31"/>
      <c r="L682" s="433">
        <f t="shared" si="98"/>
        <v>0</v>
      </c>
      <c r="M682" s="430"/>
    </row>
    <row r="683" spans="1:13" ht="34.799999999999997">
      <c r="A683" s="333" t="s">
        <v>808</v>
      </c>
      <c r="B683" s="331" t="s">
        <v>809</v>
      </c>
      <c r="C683" s="334"/>
      <c r="D683" s="300">
        <v>3.8132042500000001</v>
      </c>
      <c r="E683" s="300">
        <v>3.8132042500000001</v>
      </c>
      <c r="F683" s="338">
        <f t="shared" si="95"/>
        <v>3.8132042500000001</v>
      </c>
      <c r="G683" s="335">
        <v>3.8132042500000001</v>
      </c>
      <c r="H683" s="300"/>
      <c r="I683" s="338">
        <f t="shared" si="96"/>
        <v>0</v>
      </c>
      <c r="J683" s="339">
        <f t="shared" si="97"/>
        <v>0</v>
      </c>
      <c r="K683" s="291"/>
      <c r="L683" s="433">
        <f t="shared" si="98"/>
        <v>0</v>
      </c>
      <c r="M683" s="378"/>
    </row>
    <row r="684" spans="1:13" ht="124.8">
      <c r="A684" s="161" t="s">
        <v>913</v>
      </c>
      <c r="B684" s="52" t="s">
        <v>914</v>
      </c>
      <c r="C684" s="164">
        <v>0.56707717000000002</v>
      </c>
      <c r="D684" s="130">
        <v>2.7110740000000001E-2</v>
      </c>
      <c r="E684" s="130">
        <v>2.7110740000000001E-2</v>
      </c>
      <c r="F684" s="341">
        <f t="shared" si="95"/>
        <v>2.7110740000000001E-2</v>
      </c>
      <c r="G684" s="29">
        <v>0.59418791000000004</v>
      </c>
      <c r="H684" s="29"/>
      <c r="I684" s="341">
        <f t="shared" si="96"/>
        <v>0</v>
      </c>
      <c r="J684" s="342">
        <f t="shared" si="97"/>
        <v>0</v>
      </c>
      <c r="K684" s="160"/>
      <c r="L684" s="433">
        <f t="shared" si="98"/>
        <v>0</v>
      </c>
      <c r="M684" s="345"/>
    </row>
    <row r="685" spans="1:13" ht="62.4">
      <c r="A685" s="161" t="s">
        <v>846</v>
      </c>
      <c r="B685" s="52" t="s">
        <v>915</v>
      </c>
      <c r="C685" s="164">
        <v>0.38876234999999998</v>
      </c>
      <c r="D685" s="130">
        <v>0.12798241999999999</v>
      </c>
      <c r="E685" s="130">
        <v>0.12798242000000001</v>
      </c>
      <c r="F685" s="341">
        <f t="shared" si="95"/>
        <v>0.12798242000000001</v>
      </c>
      <c r="G685" s="29">
        <v>0.51674476999999996</v>
      </c>
      <c r="H685" s="29"/>
      <c r="I685" s="341">
        <f t="shared" si="96"/>
        <v>0</v>
      </c>
      <c r="J685" s="342">
        <f t="shared" si="97"/>
        <v>0</v>
      </c>
      <c r="K685" s="160"/>
      <c r="L685" s="433">
        <f t="shared" si="98"/>
        <v>0</v>
      </c>
      <c r="M685" s="345"/>
    </row>
    <row r="686" spans="1:13" ht="62.4">
      <c r="A686" s="161" t="s">
        <v>848</v>
      </c>
      <c r="B686" s="52" t="s">
        <v>916</v>
      </c>
      <c r="C686" s="164">
        <v>0.37705003999999998</v>
      </c>
      <c r="D686" s="130">
        <v>0.11157995</v>
      </c>
      <c r="E686" s="130">
        <v>0.11157995</v>
      </c>
      <c r="F686" s="341">
        <f t="shared" si="95"/>
        <v>0.11157995</v>
      </c>
      <c r="G686" s="29">
        <v>0.48862998999999996</v>
      </c>
      <c r="H686" s="29"/>
      <c r="I686" s="341">
        <f t="shared" si="96"/>
        <v>0</v>
      </c>
      <c r="J686" s="342">
        <f t="shared" si="97"/>
        <v>0</v>
      </c>
      <c r="K686" s="160"/>
      <c r="L686" s="433">
        <f t="shared" si="98"/>
        <v>0</v>
      </c>
      <c r="M686" s="345"/>
    </row>
    <row r="687" spans="1:13" ht="62.4">
      <c r="A687" s="161" t="s">
        <v>917</v>
      </c>
      <c r="B687" s="52" t="s">
        <v>918</v>
      </c>
      <c r="C687" s="151"/>
      <c r="D687" s="130">
        <v>0.13193577000000001</v>
      </c>
      <c r="E687" s="130">
        <v>0.13193577000000001</v>
      </c>
      <c r="F687" s="341">
        <f t="shared" si="95"/>
        <v>0.13193577000000001</v>
      </c>
      <c r="G687" s="29">
        <v>0.13193577000000001</v>
      </c>
      <c r="H687" s="29"/>
      <c r="I687" s="341">
        <f t="shared" si="96"/>
        <v>0</v>
      </c>
      <c r="J687" s="342">
        <f t="shared" si="97"/>
        <v>0</v>
      </c>
      <c r="K687" s="160"/>
      <c r="L687" s="433">
        <f t="shared" si="98"/>
        <v>0</v>
      </c>
      <c r="M687" s="345"/>
    </row>
    <row r="688" spans="1:13" ht="62.4">
      <c r="A688" s="161" t="s">
        <v>873</v>
      </c>
      <c r="B688" s="52" t="s">
        <v>919</v>
      </c>
      <c r="C688" s="151"/>
      <c r="D688" s="130">
        <v>1.11413713</v>
      </c>
      <c r="E688" s="130">
        <v>1.11413713</v>
      </c>
      <c r="F688" s="341">
        <f t="shared" si="95"/>
        <v>1.11413713</v>
      </c>
      <c r="G688" s="29">
        <v>1.11413713</v>
      </c>
      <c r="H688" s="29"/>
      <c r="I688" s="341">
        <f t="shared" si="96"/>
        <v>0</v>
      </c>
      <c r="J688" s="342">
        <f t="shared" si="97"/>
        <v>0</v>
      </c>
      <c r="K688" s="160"/>
      <c r="L688" s="433">
        <f t="shared" si="98"/>
        <v>0</v>
      </c>
      <c r="M688" s="345"/>
    </row>
    <row r="689" spans="1:13" ht="78">
      <c r="A689" s="161" t="s">
        <v>850</v>
      </c>
      <c r="B689" s="52" t="s">
        <v>920</v>
      </c>
      <c r="C689" s="130">
        <v>0.13402288000000001</v>
      </c>
      <c r="D689" s="130">
        <v>0.13402288000000001</v>
      </c>
      <c r="E689" s="130">
        <v>0.13402288000000001</v>
      </c>
      <c r="F689" s="341">
        <f t="shared" si="95"/>
        <v>0.13402288000000001</v>
      </c>
      <c r="G689" s="29">
        <v>0.14809514000000001</v>
      </c>
      <c r="H689" s="29"/>
      <c r="I689" s="341">
        <f t="shared" si="96"/>
        <v>0</v>
      </c>
      <c r="J689" s="342">
        <f t="shared" si="97"/>
        <v>0</v>
      </c>
      <c r="K689" s="160"/>
      <c r="L689" s="433">
        <f t="shared" si="98"/>
        <v>0</v>
      </c>
      <c r="M689" s="345"/>
    </row>
    <row r="690" spans="1:13" ht="78">
      <c r="A690" s="161" t="s">
        <v>852</v>
      </c>
      <c r="B690" s="52" t="s">
        <v>921</v>
      </c>
      <c r="C690" s="130">
        <v>0.15436589000000001</v>
      </c>
      <c r="D690" s="130">
        <v>0.15436589000000001</v>
      </c>
      <c r="E690" s="130">
        <v>0.15436589000000001</v>
      </c>
      <c r="F690" s="341">
        <f t="shared" si="95"/>
        <v>0.15436589000000001</v>
      </c>
      <c r="G690" s="29">
        <v>0.16960135000000001</v>
      </c>
      <c r="H690" s="29"/>
      <c r="I690" s="341">
        <f t="shared" si="96"/>
        <v>0</v>
      </c>
      <c r="J690" s="342">
        <f t="shared" si="97"/>
        <v>0</v>
      </c>
      <c r="K690" s="160"/>
      <c r="L690" s="433">
        <f t="shared" si="98"/>
        <v>0</v>
      </c>
      <c r="M690" s="345"/>
    </row>
    <row r="691" spans="1:13" ht="78">
      <c r="A691" s="161" t="s">
        <v>854</v>
      </c>
      <c r="B691" s="52" t="s">
        <v>922</v>
      </c>
      <c r="C691" s="130">
        <v>3.7057300000000001E-2</v>
      </c>
      <c r="D691" s="130">
        <v>3.7057300000000001E-2</v>
      </c>
      <c r="E691" s="130">
        <v>3.7057300000000001E-2</v>
      </c>
      <c r="F691" s="341">
        <f t="shared" si="95"/>
        <v>3.7057300000000001E-2</v>
      </c>
      <c r="G691" s="29">
        <v>5.114308E-2</v>
      </c>
      <c r="H691" s="29"/>
      <c r="I691" s="341">
        <f t="shared" si="96"/>
        <v>0</v>
      </c>
      <c r="J691" s="342">
        <f t="shared" si="97"/>
        <v>0</v>
      </c>
      <c r="K691" s="160"/>
      <c r="L691" s="433">
        <f t="shared" si="98"/>
        <v>0</v>
      </c>
      <c r="M691" s="345"/>
    </row>
    <row r="692" spans="1:13" ht="78">
      <c r="A692" s="161" t="s">
        <v>923</v>
      </c>
      <c r="B692" s="52" t="s">
        <v>924</v>
      </c>
      <c r="C692" s="151"/>
      <c r="D692" s="130">
        <v>2.6579999999999999E-2</v>
      </c>
      <c r="E692" s="130">
        <v>2.6579999999999999E-2</v>
      </c>
      <c r="F692" s="341">
        <f t="shared" si="95"/>
        <v>2.6579999999999999E-2</v>
      </c>
      <c r="G692" s="29">
        <v>2.6579999999999999E-2</v>
      </c>
      <c r="H692" s="29"/>
      <c r="I692" s="341">
        <f t="shared" si="96"/>
        <v>0</v>
      </c>
      <c r="J692" s="342">
        <f t="shared" si="97"/>
        <v>0</v>
      </c>
      <c r="K692" s="160"/>
      <c r="L692" s="433">
        <f t="shared" si="98"/>
        <v>0</v>
      </c>
      <c r="M692" s="345"/>
    </row>
    <row r="693" spans="1:13" ht="62.4">
      <c r="A693" s="161" t="s">
        <v>856</v>
      </c>
      <c r="B693" s="52" t="s">
        <v>925</v>
      </c>
      <c r="C693" s="130">
        <v>6.703112E-2</v>
      </c>
      <c r="D693" s="130">
        <v>6.703112E-2</v>
      </c>
      <c r="E693" s="130">
        <v>6.703112E-2</v>
      </c>
      <c r="F693" s="341">
        <f t="shared" si="95"/>
        <v>6.703112E-2</v>
      </c>
      <c r="G693" s="29">
        <v>7.5346529999999995E-2</v>
      </c>
      <c r="H693" s="29"/>
      <c r="I693" s="341">
        <f t="shared" si="96"/>
        <v>0</v>
      </c>
      <c r="J693" s="342">
        <f t="shared" si="97"/>
        <v>0</v>
      </c>
      <c r="K693" s="160"/>
      <c r="L693" s="433">
        <f t="shared" si="98"/>
        <v>0</v>
      </c>
      <c r="M693" s="345"/>
    </row>
    <row r="694" spans="1:13" ht="78">
      <c r="A694" s="161" t="s">
        <v>858</v>
      </c>
      <c r="B694" s="52" t="s">
        <v>926</v>
      </c>
      <c r="C694" s="151"/>
      <c r="D694" s="130">
        <v>6.4483810000000003E-2</v>
      </c>
      <c r="E694" s="130">
        <v>6.4483810000000003E-2</v>
      </c>
      <c r="F694" s="341">
        <f t="shared" si="95"/>
        <v>6.4483810000000003E-2</v>
      </c>
      <c r="G694" s="29">
        <v>6.4483810000000003E-2</v>
      </c>
      <c r="H694" s="29"/>
      <c r="I694" s="341">
        <f t="shared" si="96"/>
        <v>0</v>
      </c>
      <c r="J694" s="342">
        <f t="shared" si="97"/>
        <v>0</v>
      </c>
      <c r="K694" s="160"/>
      <c r="L694" s="433">
        <f t="shared" si="98"/>
        <v>0</v>
      </c>
      <c r="M694" s="345"/>
    </row>
    <row r="695" spans="1:13" ht="62.4">
      <c r="A695" s="161" t="s">
        <v>859</v>
      </c>
      <c r="B695" s="52" t="s">
        <v>927</v>
      </c>
      <c r="C695" s="151"/>
      <c r="D695" s="130">
        <v>0.17607141000000001</v>
      </c>
      <c r="E695" s="130">
        <v>0.17607141000000001</v>
      </c>
      <c r="F695" s="341">
        <f t="shared" si="95"/>
        <v>0.17607141000000001</v>
      </c>
      <c r="G695" s="29">
        <v>0.17607141000000001</v>
      </c>
      <c r="H695" s="29"/>
      <c r="I695" s="341">
        <f t="shared" si="96"/>
        <v>0</v>
      </c>
      <c r="J695" s="342">
        <f t="shared" si="97"/>
        <v>0</v>
      </c>
      <c r="K695" s="160"/>
      <c r="L695" s="433">
        <f t="shared" si="98"/>
        <v>0</v>
      </c>
      <c r="M695" s="345"/>
    </row>
    <row r="696" spans="1:13" ht="62.4">
      <c r="A696" s="161" t="s">
        <v>863</v>
      </c>
      <c r="B696" s="52" t="s">
        <v>928</v>
      </c>
      <c r="C696" s="130">
        <v>0.10501271000000001</v>
      </c>
      <c r="D696" s="130">
        <v>0.10501271000000001</v>
      </c>
      <c r="E696" s="130">
        <v>0.10501271</v>
      </c>
      <c r="F696" s="341">
        <f t="shared" si="95"/>
        <v>0.10501271</v>
      </c>
      <c r="G696" s="29">
        <v>0.12753989999999998</v>
      </c>
      <c r="H696" s="29"/>
      <c r="I696" s="341">
        <f t="shared" si="96"/>
        <v>0</v>
      </c>
      <c r="J696" s="342">
        <f t="shared" si="97"/>
        <v>0</v>
      </c>
      <c r="K696" s="160"/>
      <c r="L696" s="433">
        <f t="shared" si="98"/>
        <v>0</v>
      </c>
      <c r="M696" s="345"/>
    </row>
    <row r="697" spans="1:13" ht="62.4">
      <c r="A697" s="161" t="s">
        <v>865</v>
      </c>
      <c r="B697" s="52" t="s">
        <v>929</v>
      </c>
      <c r="C697" s="151"/>
      <c r="D697" s="130">
        <v>0.65304530000000005</v>
      </c>
      <c r="E697" s="130">
        <v>0.65304530000000005</v>
      </c>
      <c r="F697" s="341">
        <f t="shared" si="95"/>
        <v>0.65304530000000005</v>
      </c>
      <c r="G697" s="29">
        <v>0.65304530000000005</v>
      </c>
      <c r="H697" s="29"/>
      <c r="I697" s="341">
        <f t="shared" si="96"/>
        <v>0</v>
      </c>
      <c r="J697" s="342">
        <f t="shared" si="97"/>
        <v>0</v>
      </c>
      <c r="K697" s="160"/>
      <c r="L697" s="433">
        <f t="shared" si="98"/>
        <v>0</v>
      </c>
      <c r="M697" s="345"/>
    </row>
    <row r="698" spans="1:13" ht="62.4">
      <c r="A698" s="161" t="s">
        <v>867</v>
      </c>
      <c r="B698" s="52" t="s">
        <v>930</v>
      </c>
      <c r="C698" s="151"/>
      <c r="D698" s="130">
        <v>0.10746961000000001</v>
      </c>
      <c r="E698" s="130">
        <v>0.10746960999999999</v>
      </c>
      <c r="F698" s="341">
        <f t="shared" si="95"/>
        <v>0.10746960999999999</v>
      </c>
      <c r="G698" s="29">
        <v>0.10746960999999999</v>
      </c>
      <c r="H698" s="29"/>
      <c r="I698" s="341">
        <f t="shared" si="96"/>
        <v>0</v>
      </c>
      <c r="J698" s="342">
        <f t="shared" si="97"/>
        <v>0</v>
      </c>
      <c r="K698" s="160"/>
      <c r="L698" s="433">
        <f t="shared" si="98"/>
        <v>0</v>
      </c>
      <c r="M698" s="345"/>
    </row>
    <row r="699" spans="1:13" ht="124.8">
      <c r="A699" s="161" t="s">
        <v>871</v>
      </c>
      <c r="B699" s="52" t="s">
        <v>931</v>
      </c>
      <c r="C699" s="151"/>
      <c r="D699" s="130">
        <v>0.24064066000000001</v>
      </c>
      <c r="E699" s="130">
        <v>0.24064066000000001</v>
      </c>
      <c r="F699" s="341">
        <f t="shared" si="95"/>
        <v>0.24064066000000001</v>
      </c>
      <c r="G699" s="29">
        <v>0.24064066000000001</v>
      </c>
      <c r="H699" s="29"/>
      <c r="I699" s="341">
        <f t="shared" si="96"/>
        <v>0</v>
      </c>
      <c r="J699" s="342">
        <f t="shared" si="97"/>
        <v>0</v>
      </c>
      <c r="K699" s="160"/>
      <c r="L699" s="433">
        <f t="shared" si="98"/>
        <v>0</v>
      </c>
      <c r="M699" s="345"/>
    </row>
    <row r="700" spans="1:13" ht="78">
      <c r="A700" s="161" t="s">
        <v>861</v>
      </c>
      <c r="B700" s="52" t="s">
        <v>932</v>
      </c>
      <c r="C700" s="151"/>
      <c r="D700" s="130">
        <v>5.9827459999999999E-2</v>
      </c>
      <c r="E700" s="130">
        <v>5.9827459999999999E-2</v>
      </c>
      <c r="F700" s="341">
        <f t="shared" si="95"/>
        <v>5.9827459999999999E-2</v>
      </c>
      <c r="G700" s="29">
        <v>5.9827459999999999E-2</v>
      </c>
      <c r="H700" s="29"/>
      <c r="I700" s="341">
        <f t="shared" si="96"/>
        <v>0</v>
      </c>
      <c r="J700" s="342">
        <f t="shared" si="97"/>
        <v>0</v>
      </c>
      <c r="K700" s="160"/>
      <c r="L700" s="433">
        <f t="shared" si="98"/>
        <v>0</v>
      </c>
      <c r="M700" s="345"/>
    </row>
    <row r="701" spans="1:13" ht="78">
      <c r="A701" s="161" t="s">
        <v>933</v>
      </c>
      <c r="B701" s="52" t="s">
        <v>934</v>
      </c>
      <c r="C701" s="151"/>
      <c r="D701" s="130">
        <v>0.45197008999999999</v>
      </c>
      <c r="E701" s="130">
        <v>0.45197008999999999</v>
      </c>
      <c r="F701" s="341">
        <f t="shared" si="95"/>
        <v>0.45197008999999999</v>
      </c>
      <c r="G701" s="29">
        <v>0.45197008999999999</v>
      </c>
      <c r="H701" s="29"/>
      <c r="I701" s="341">
        <f t="shared" si="96"/>
        <v>0</v>
      </c>
      <c r="J701" s="342">
        <f t="shared" si="97"/>
        <v>0</v>
      </c>
      <c r="K701" s="160"/>
      <c r="L701" s="433">
        <f t="shared" si="98"/>
        <v>0</v>
      </c>
      <c r="M701" s="345"/>
    </row>
    <row r="702" spans="1:13" ht="78">
      <c r="A702" s="161" t="s">
        <v>935</v>
      </c>
      <c r="B702" s="52" t="s">
        <v>936</v>
      </c>
      <c r="C702" s="151"/>
      <c r="D702" s="130">
        <v>2.2880000000000001E-2</v>
      </c>
      <c r="E702" s="130">
        <v>2.2880000000000001E-2</v>
      </c>
      <c r="F702" s="341">
        <f t="shared" si="95"/>
        <v>2.2880000000000001E-2</v>
      </c>
      <c r="G702" s="29">
        <v>2.2880000000000001E-2</v>
      </c>
      <c r="H702" s="29"/>
      <c r="I702" s="341">
        <f t="shared" si="96"/>
        <v>0</v>
      </c>
      <c r="J702" s="342">
        <f t="shared" si="97"/>
        <v>0</v>
      </c>
      <c r="K702" s="160"/>
      <c r="L702" s="433">
        <f t="shared" si="98"/>
        <v>0</v>
      </c>
      <c r="M702" s="345"/>
    </row>
    <row r="703" spans="1:13" ht="18">
      <c r="A703" s="311">
        <v>17</v>
      </c>
      <c r="B703" s="331" t="s">
        <v>1263</v>
      </c>
      <c r="C703" s="319"/>
      <c r="D703" s="336">
        <v>0.72857808000000002</v>
      </c>
      <c r="E703" s="313">
        <v>0.72857808000000002</v>
      </c>
      <c r="F703" s="338">
        <f t="shared" si="95"/>
        <v>0.72857808000000002</v>
      </c>
      <c r="G703" s="313">
        <v>0.72857808000000002</v>
      </c>
      <c r="H703" s="292"/>
      <c r="I703" s="338">
        <f t="shared" si="96"/>
        <v>0</v>
      </c>
      <c r="J703" s="339">
        <f t="shared" si="97"/>
        <v>0</v>
      </c>
      <c r="K703" s="292">
        <f t="shared" ref="K703" si="102">K704</f>
        <v>0</v>
      </c>
      <c r="L703" s="433">
        <f t="shared" si="98"/>
        <v>0</v>
      </c>
      <c r="M703" s="392"/>
    </row>
    <row r="704" spans="1:13" ht="62.4">
      <c r="A704" s="7" t="s">
        <v>976</v>
      </c>
      <c r="B704" s="51" t="s">
        <v>977</v>
      </c>
      <c r="C704" s="30"/>
      <c r="D704" s="30">
        <v>0.72857808000000002</v>
      </c>
      <c r="E704" s="30">
        <v>0.72857808000000002</v>
      </c>
      <c r="F704" s="341">
        <f t="shared" si="95"/>
        <v>0.72857808000000002</v>
      </c>
      <c r="G704" s="25">
        <v>0.72857808000000002</v>
      </c>
      <c r="H704" s="25"/>
      <c r="I704" s="341">
        <f t="shared" si="96"/>
        <v>0</v>
      </c>
      <c r="J704" s="342">
        <f t="shared" si="97"/>
        <v>0</v>
      </c>
      <c r="K704" s="287"/>
      <c r="L704" s="433">
        <f t="shared" si="98"/>
        <v>0</v>
      </c>
      <c r="M704" s="399"/>
    </row>
    <row r="705" spans="1:13" ht="34.799999999999997">
      <c r="A705" s="311">
        <v>19</v>
      </c>
      <c r="B705" s="331" t="s">
        <v>1264</v>
      </c>
      <c r="C705" s="313">
        <f>C706</f>
        <v>0</v>
      </c>
      <c r="D705" s="313">
        <v>4.1807799999999999E-2</v>
      </c>
      <c r="E705" s="313">
        <v>4.1807799999999999E-2</v>
      </c>
      <c r="F705" s="338">
        <f t="shared" si="95"/>
        <v>4.1807799999999999E-2</v>
      </c>
      <c r="G705" s="313">
        <v>6.0335809999999997E-2</v>
      </c>
      <c r="H705" s="313"/>
      <c r="I705" s="338">
        <f t="shared" si="96"/>
        <v>0</v>
      </c>
      <c r="J705" s="339">
        <f t="shared" si="97"/>
        <v>0</v>
      </c>
      <c r="K705" s="313">
        <f t="shared" ref="K705" si="103">K706</f>
        <v>0</v>
      </c>
      <c r="L705" s="433">
        <f t="shared" si="98"/>
        <v>0</v>
      </c>
      <c r="M705" s="392"/>
    </row>
    <row r="706" spans="1:13" ht="93.6">
      <c r="A706" s="9" t="s">
        <v>1031</v>
      </c>
      <c r="B706" s="175" t="s">
        <v>1032</v>
      </c>
      <c r="C706" s="30">
        <v>0</v>
      </c>
      <c r="D706" s="30">
        <v>4.1807799999999999E-2</v>
      </c>
      <c r="E706" s="30">
        <v>4.1807799999999999E-2</v>
      </c>
      <c r="F706" s="341">
        <f t="shared" si="95"/>
        <v>4.1807799999999999E-2</v>
      </c>
      <c r="G706" s="30">
        <v>6.0335809999999997E-2</v>
      </c>
      <c r="H706" s="30"/>
      <c r="I706" s="341">
        <f t="shared" si="96"/>
        <v>0</v>
      </c>
      <c r="J706" s="342">
        <f t="shared" si="97"/>
        <v>0</v>
      </c>
      <c r="K706" s="30"/>
      <c r="L706" s="433">
        <f t="shared" si="98"/>
        <v>0</v>
      </c>
      <c r="M706" s="358"/>
    </row>
    <row r="707" spans="1:13" ht="35.4">
      <c r="A707" s="486" t="s">
        <v>1268</v>
      </c>
      <c r="B707" s="331" t="s">
        <v>1265</v>
      </c>
      <c r="C707" s="478">
        <f>C708</f>
        <v>0.11927812</v>
      </c>
      <c r="D707" s="478">
        <v>0.11927812</v>
      </c>
      <c r="E707" s="478">
        <v>0.11927812</v>
      </c>
      <c r="F707" s="338">
        <f t="shared" si="95"/>
        <v>0.11927812</v>
      </c>
      <c r="G707" s="478">
        <v>0.11927812</v>
      </c>
      <c r="H707" s="478"/>
      <c r="I707" s="338">
        <f t="shared" si="96"/>
        <v>0</v>
      </c>
      <c r="J707" s="339">
        <f t="shared" si="97"/>
        <v>0</v>
      </c>
      <c r="K707" s="478">
        <f t="shared" ref="K707" si="104">K708</f>
        <v>0</v>
      </c>
      <c r="L707" s="433">
        <f t="shared" si="98"/>
        <v>0</v>
      </c>
      <c r="M707" s="487"/>
    </row>
    <row r="708" spans="1:13" ht="78.599999999999994" thickBot="1">
      <c r="A708" s="155" t="s">
        <v>1109</v>
      </c>
      <c r="B708" s="156" t="s">
        <v>1086</v>
      </c>
      <c r="C708" s="157">
        <v>0.11927812</v>
      </c>
      <c r="D708" s="158">
        <v>0.11927812</v>
      </c>
      <c r="E708" s="158">
        <v>0.11927812</v>
      </c>
      <c r="F708" s="431">
        <f t="shared" si="95"/>
        <v>0.11927812</v>
      </c>
      <c r="G708" s="158">
        <v>0.11927812</v>
      </c>
      <c r="H708" s="158"/>
      <c r="I708" s="431">
        <f t="shared" si="96"/>
        <v>0</v>
      </c>
      <c r="J708" s="432">
        <f t="shared" si="97"/>
        <v>0</v>
      </c>
      <c r="K708" s="158"/>
      <c r="L708" s="488">
        <f t="shared" si="98"/>
        <v>0</v>
      </c>
      <c r="M708" s="34"/>
    </row>
  </sheetData>
  <protectedRanges>
    <protectedRange sqref="B225:B232" name="Диапазон1_1_1_9"/>
  </protectedRanges>
  <autoFilter ref="A10:I708"/>
  <mergeCells count="15">
    <mergeCell ref="M629:M630"/>
    <mergeCell ref="D8:E8"/>
    <mergeCell ref="A5:M5"/>
    <mergeCell ref="A7:A9"/>
    <mergeCell ref="B7:B9"/>
    <mergeCell ref="C7:C9"/>
    <mergeCell ref="D7:E7"/>
    <mergeCell ref="M7:M9"/>
    <mergeCell ref="K8:L8"/>
    <mergeCell ref="F7:F8"/>
    <mergeCell ref="J8:J9"/>
    <mergeCell ref="I8:I9"/>
    <mergeCell ref="I7:L7"/>
    <mergeCell ref="G7:G8"/>
    <mergeCell ref="H7:H9"/>
  </mergeCells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B55">
      <formula1>900</formula1>
    </dataValidation>
  </dataValidations>
  <pageMargins left="0.11811023622047245" right="0.11811023622047245" top="0.35433070866141736" bottom="0.15748031496062992" header="0" footer="0"/>
  <pageSetup paperSize="9" scale="42" fitToHeight="4" orientation="landscape" r:id="rId1"/>
  <rowBreaks count="2" manualBreakCount="2">
    <brk id="225" max="22" man="1"/>
    <brk id="237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40"/>
  <sheetViews>
    <sheetView view="pageBreakPreview" topLeftCell="A28" zoomScaleNormal="70" zoomScaleSheetLayoutView="100" workbookViewId="0">
      <selection activeCell="D15" sqref="D15"/>
    </sheetView>
  </sheetViews>
  <sheetFormatPr defaultColWidth="9" defaultRowHeight="15.6"/>
  <cols>
    <col min="1" max="1" width="6.59765625" style="1" customWidth="1"/>
    <col min="2" max="2" width="49.69921875" style="1" customWidth="1"/>
    <col min="3" max="3" width="13" style="1" customWidth="1"/>
    <col min="4" max="4" width="11.8984375" style="1" customWidth="1"/>
    <col min="5" max="5" width="14.19921875" style="1" customWidth="1"/>
    <col min="6" max="6" width="15.09765625" style="1" customWidth="1"/>
    <col min="7" max="16384" width="9" style="1"/>
  </cols>
  <sheetData>
    <row r="1" spans="1:6" ht="18">
      <c r="A1" s="103"/>
      <c r="B1" s="104"/>
      <c r="C1" s="105"/>
      <c r="D1" s="106"/>
      <c r="E1" s="466" t="s">
        <v>1578</v>
      </c>
      <c r="F1" s="466"/>
    </row>
    <row r="2" spans="1:6" ht="18">
      <c r="A2" s="103"/>
      <c r="B2" s="104"/>
      <c r="C2" s="105"/>
      <c r="D2" s="106"/>
      <c r="E2" s="466" t="s">
        <v>15</v>
      </c>
      <c r="F2" s="466"/>
    </row>
    <row r="3" spans="1:6" ht="18">
      <c r="A3" s="103"/>
      <c r="B3" s="104"/>
      <c r="C3" s="105"/>
      <c r="D3" s="102"/>
      <c r="E3" s="466" t="s">
        <v>1571</v>
      </c>
      <c r="F3" s="466"/>
    </row>
    <row r="4" spans="1:6" ht="17.25" customHeight="1">
      <c r="A4" s="103"/>
      <c r="B4" s="104"/>
      <c r="C4" s="105"/>
      <c r="D4" s="105"/>
      <c r="E4" s="105"/>
      <c r="F4" s="105"/>
    </row>
    <row r="5" spans="1:6" ht="24.6" customHeight="1">
      <c r="A5" s="467" t="s">
        <v>1647</v>
      </c>
      <c r="B5" s="468"/>
      <c r="C5" s="468"/>
      <c r="D5" s="468"/>
      <c r="E5" s="468"/>
      <c r="F5" s="468"/>
    </row>
    <row r="6" spans="1:6" ht="22.2" customHeight="1" thickBot="1">
      <c r="A6" s="107"/>
      <c r="B6" s="108"/>
      <c r="C6" s="108"/>
      <c r="D6" s="109"/>
      <c r="E6" s="109"/>
      <c r="F6" s="109"/>
    </row>
    <row r="7" spans="1:6" ht="23.4" customHeight="1">
      <c r="A7" s="469" t="s">
        <v>0</v>
      </c>
      <c r="B7" s="471" t="s">
        <v>8</v>
      </c>
      <c r="C7" s="464" t="s">
        <v>7</v>
      </c>
      <c r="D7" s="464"/>
      <c r="E7" s="464" t="s">
        <v>9</v>
      </c>
      <c r="F7" s="465"/>
    </row>
    <row r="8" spans="1:6" ht="28.2" customHeight="1">
      <c r="A8" s="470"/>
      <c r="B8" s="472"/>
      <c r="C8" s="71" t="s">
        <v>4</v>
      </c>
      <c r="D8" s="71" t="s">
        <v>5</v>
      </c>
      <c r="E8" s="71" t="s">
        <v>4</v>
      </c>
      <c r="F8" s="201" t="s">
        <v>5</v>
      </c>
    </row>
    <row r="9" spans="1:6" ht="33.6" customHeight="1">
      <c r="A9" s="470"/>
      <c r="B9" s="472"/>
      <c r="C9" s="84" t="s">
        <v>1577</v>
      </c>
      <c r="D9" s="84" t="s">
        <v>1577</v>
      </c>
      <c r="E9" s="84" t="s">
        <v>1577</v>
      </c>
      <c r="F9" s="110" t="s">
        <v>1577</v>
      </c>
    </row>
    <row r="10" spans="1:6">
      <c r="A10" s="449">
        <v>1</v>
      </c>
      <c r="B10" s="450">
        <v>2</v>
      </c>
      <c r="C10" s="214">
        <v>3</v>
      </c>
      <c r="D10" s="214">
        <v>4</v>
      </c>
      <c r="E10" s="214">
        <v>5</v>
      </c>
      <c r="F10" s="451">
        <v>6</v>
      </c>
    </row>
    <row r="11" spans="1:6" ht="42" customHeight="1">
      <c r="A11" s="452"/>
      <c r="B11" s="453" t="s">
        <v>1542</v>
      </c>
      <c r="C11" s="116" t="s">
        <v>1644</v>
      </c>
      <c r="D11" s="84" t="s">
        <v>1584</v>
      </c>
      <c r="E11" s="82" t="s">
        <v>1645</v>
      </c>
      <c r="F11" s="404" t="s">
        <v>1646</v>
      </c>
    </row>
    <row r="12" spans="1:6" ht="36.6" customHeight="1">
      <c r="A12" s="154">
        <v>1</v>
      </c>
      <c r="B12" s="84" t="s">
        <v>1401</v>
      </c>
      <c r="C12" s="84" t="s">
        <v>1496</v>
      </c>
      <c r="D12" s="84" t="s">
        <v>1496</v>
      </c>
      <c r="E12" s="434" t="s">
        <v>140</v>
      </c>
      <c r="F12" s="404" t="s">
        <v>140</v>
      </c>
    </row>
    <row r="13" spans="1:6" ht="25.8" customHeight="1">
      <c r="A13" s="9" t="s">
        <v>19</v>
      </c>
      <c r="B13" s="91" t="s">
        <v>18</v>
      </c>
      <c r="C13" s="208"/>
      <c r="D13" s="208"/>
      <c r="E13" s="208"/>
      <c r="F13" s="256"/>
    </row>
    <row r="14" spans="1:6" ht="24.6" customHeight="1">
      <c r="A14" s="9" t="s">
        <v>43</v>
      </c>
      <c r="B14" s="90" t="s">
        <v>52</v>
      </c>
      <c r="C14" s="209" t="s">
        <v>129</v>
      </c>
      <c r="D14" s="209" t="s">
        <v>129</v>
      </c>
      <c r="E14" s="210" t="s">
        <v>129</v>
      </c>
      <c r="F14" s="257" t="s">
        <v>129</v>
      </c>
    </row>
    <row r="15" spans="1:6" ht="42.6" customHeight="1">
      <c r="A15" s="9" t="s">
        <v>44</v>
      </c>
      <c r="B15" s="90" t="s">
        <v>94</v>
      </c>
      <c r="C15" s="209" t="s">
        <v>1639</v>
      </c>
      <c r="D15" s="211" t="s">
        <v>1641</v>
      </c>
      <c r="E15" s="211" t="s">
        <v>1640</v>
      </c>
      <c r="F15" s="258" t="s">
        <v>1639</v>
      </c>
    </row>
    <row r="16" spans="1:6" ht="40.200000000000003" customHeight="1">
      <c r="A16" s="9" t="s">
        <v>45</v>
      </c>
      <c r="B16" s="90" t="s">
        <v>54</v>
      </c>
      <c r="C16" s="209" t="s">
        <v>42</v>
      </c>
      <c r="D16" s="209" t="s">
        <v>42</v>
      </c>
      <c r="E16" s="210" t="s">
        <v>42</v>
      </c>
      <c r="F16" s="257" t="s">
        <v>42</v>
      </c>
    </row>
    <row r="17" spans="1:6" ht="38.4" customHeight="1">
      <c r="A17" s="9" t="s">
        <v>46</v>
      </c>
      <c r="B17" s="90" t="s">
        <v>55</v>
      </c>
      <c r="C17" s="209" t="s">
        <v>42</v>
      </c>
      <c r="D17" s="209" t="s">
        <v>42</v>
      </c>
      <c r="E17" s="210" t="s">
        <v>42</v>
      </c>
      <c r="F17" s="257" t="s">
        <v>42</v>
      </c>
    </row>
    <row r="18" spans="1:6" ht="31.5" customHeight="1">
      <c r="A18" s="9" t="s">
        <v>47</v>
      </c>
      <c r="B18" s="90" t="s">
        <v>56</v>
      </c>
      <c r="C18" s="209" t="s">
        <v>88</v>
      </c>
      <c r="D18" s="209" t="s">
        <v>88</v>
      </c>
      <c r="E18" s="210" t="s">
        <v>88</v>
      </c>
      <c r="F18" s="259" t="s">
        <v>88</v>
      </c>
    </row>
    <row r="19" spans="1:6" ht="31.2">
      <c r="A19" s="9" t="s">
        <v>48</v>
      </c>
      <c r="B19" s="90" t="s">
        <v>57</v>
      </c>
      <c r="C19" s="209" t="s">
        <v>89</v>
      </c>
      <c r="D19" s="209" t="s">
        <v>89</v>
      </c>
      <c r="E19" s="210" t="s">
        <v>89</v>
      </c>
      <c r="F19" s="259" t="s">
        <v>89</v>
      </c>
    </row>
    <row r="20" spans="1:6" ht="31.2">
      <c r="A20" s="9" t="s">
        <v>49</v>
      </c>
      <c r="B20" s="90" t="s">
        <v>58</v>
      </c>
      <c r="C20" s="209" t="s">
        <v>1544</v>
      </c>
      <c r="D20" s="209" t="s">
        <v>1544</v>
      </c>
      <c r="E20" s="209" t="s">
        <v>1544</v>
      </c>
      <c r="F20" s="259" t="s">
        <v>1544</v>
      </c>
    </row>
    <row r="21" spans="1:6" ht="31.8" customHeight="1">
      <c r="A21" s="9" t="s">
        <v>50</v>
      </c>
      <c r="B21" s="212" t="s">
        <v>53</v>
      </c>
      <c r="C21" s="209" t="s">
        <v>127</v>
      </c>
      <c r="D21" s="209" t="s">
        <v>127</v>
      </c>
      <c r="E21" s="213" t="s">
        <v>127</v>
      </c>
      <c r="F21" s="260" t="s">
        <v>127</v>
      </c>
    </row>
    <row r="22" spans="1:6" ht="49.8" customHeight="1">
      <c r="A22" s="9" t="s">
        <v>59</v>
      </c>
      <c r="B22" s="212" t="s">
        <v>51</v>
      </c>
      <c r="C22" s="209" t="s">
        <v>1582</v>
      </c>
      <c r="D22" s="209" t="s">
        <v>1579</v>
      </c>
      <c r="E22" s="213" t="s">
        <v>1580</v>
      </c>
      <c r="F22" s="260" t="s">
        <v>1581</v>
      </c>
    </row>
    <row r="23" spans="1:6" s="3" customFormat="1" ht="23.4" customHeight="1">
      <c r="A23" s="9" t="s">
        <v>25</v>
      </c>
      <c r="B23" s="91" t="s">
        <v>87</v>
      </c>
      <c r="C23" s="209"/>
      <c r="D23" s="82"/>
      <c r="E23" s="214"/>
      <c r="F23" s="261"/>
    </row>
    <row r="24" spans="1:6" s="3" customFormat="1" ht="70.2" customHeight="1">
      <c r="A24" s="9" t="s">
        <v>39</v>
      </c>
      <c r="B24" s="90" t="s">
        <v>93</v>
      </c>
      <c r="C24" s="82" t="s">
        <v>92</v>
      </c>
      <c r="D24" s="82" t="s">
        <v>92</v>
      </c>
      <c r="E24" s="214"/>
      <c r="F24" s="261"/>
    </row>
    <row r="25" spans="1:6" s="3" customFormat="1" ht="91.8" customHeight="1">
      <c r="A25" s="9" t="s">
        <v>16</v>
      </c>
      <c r="B25" s="90" t="s">
        <v>117</v>
      </c>
      <c r="C25" s="82" t="s">
        <v>131</v>
      </c>
      <c r="D25" s="82" t="s">
        <v>131</v>
      </c>
      <c r="E25" s="214"/>
      <c r="F25" s="261"/>
    </row>
    <row r="26" spans="1:6" s="3" customFormat="1" ht="43.2" customHeight="1">
      <c r="A26" s="9" t="s">
        <v>40</v>
      </c>
      <c r="B26" s="90" t="s">
        <v>136</v>
      </c>
      <c r="C26" s="82" t="s">
        <v>145</v>
      </c>
      <c r="D26" s="82" t="s">
        <v>145</v>
      </c>
      <c r="E26" s="214"/>
      <c r="F26" s="261"/>
    </row>
    <row r="27" spans="1:6" ht="43.8" customHeight="1">
      <c r="A27" s="124" t="s">
        <v>25</v>
      </c>
      <c r="B27" s="435" t="s">
        <v>1585</v>
      </c>
      <c r="C27" s="84" t="s">
        <v>1637</v>
      </c>
      <c r="D27" s="84" t="s">
        <v>1620</v>
      </c>
      <c r="E27" s="82" t="s">
        <v>1621</v>
      </c>
      <c r="F27" s="404" t="s">
        <v>1497</v>
      </c>
    </row>
    <row r="28" spans="1:6" ht="32.4" customHeight="1">
      <c r="A28" s="124" t="s">
        <v>19</v>
      </c>
      <c r="B28" s="84" t="s">
        <v>18</v>
      </c>
      <c r="C28" s="84"/>
      <c r="D28" s="84"/>
      <c r="E28" s="84"/>
      <c r="F28" s="110"/>
    </row>
    <row r="29" spans="1:6" s="2" customFormat="1" ht="46.8">
      <c r="A29" s="7" t="s">
        <v>43</v>
      </c>
      <c r="B29" s="83" t="s">
        <v>149</v>
      </c>
      <c r="C29" s="85" t="s">
        <v>1544</v>
      </c>
      <c r="D29" s="85" t="s">
        <v>1544</v>
      </c>
      <c r="E29" s="85" t="s">
        <v>1270</v>
      </c>
      <c r="F29" s="185" t="s">
        <v>1544</v>
      </c>
    </row>
    <row r="30" spans="1:6">
      <c r="A30" s="7" t="s">
        <v>44</v>
      </c>
      <c r="B30" s="83" t="s">
        <v>150</v>
      </c>
      <c r="C30" s="85" t="s">
        <v>1272</v>
      </c>
      <c r="D30" s="85" t="s">
        <v>1272</v>
      </c>
      <c r="E30" s="85" t="s">
        <v>1270</v>
      </c>
      <c r="F30" s="185" t="s">
        <v>1270</v>
      </c>
    </row>
    <row r="31" spans="1:6" ht="31.2">
      <c r="A31" s="7" t="s">
        <v>45</v>
      </c>
      <c r="B31" s="83" t="s">
        <v>151</v>
      </c>
      <c r="C31" s="85" t="s">
        <v>1544</v>
      </c>
      <c r="D31" s="85" t="s">
        <v>1544</v>
      </c>
      <c r="E31" s="85" t="s">
        <v>1272</v>
      </c>
      <c r="F31" s="185" t="s">
        <v>1544</v>
      </c>
    </row>
    <row r="32" spans="1:6" ht="42" customHeight="1">
      <c r="A32" s="7" t="s">
        <v>46</v>
      </c>
      <c r="B32" s="89" t="s">
        <v>152</v>
      </c>
      <c r="C32" s="85" t="s">
        <v>1544</v>
      </c>
      <c r="D32" s="85" t="s">
        <v>1544</v>
      </c>
      <c r="E32" s="85" t="s">
        <v>1272</v>
      </c>
      <c r="F32" s="185" t="s">
        <v>1544</v>
      </c>
    </row>
    <row r="33" spans="1:6">
      <c r="A33" s="7" t="s">
        <v>47</v>
      </c>
      <c r="B33" s="83" t="s">
        <v>153</v>
      </c>
      <c r="C33" s="85" t="s">
        <v>1544</v>
      </c>
      <c r="D33" s="85" t="s">
        <v>1544</v>
      </c>
      <c r="E33" s="85" t="s">
        <v>1272</v>
      </c>
      <c r="F33" s="185" t="s">
        <v>1544</v>
      </c>
    </row>
    <row r="34" spans="1:6">
      <c r="A34" s="7" t="s">
        <v>48</v>
      </c>
      <c r="B34" s="83" t="s">
        <v>154</v>
      </c>
      <c r="C34" s="85" t="s">
        <v>1544</v>
      </c>
      <c r="D34" s="85" t="s">
        <v>1544</v>
      </c>
      <c r="E34" s="85" t="s">
        <v>1272</v>
      </c>
      <c r="F34" s="185" t="s">
        <v>1544</v>
      </c>
    </row>
    <row r="35" spans="1:6" ht="31.2">
      <c r="A35" s="7" t="s">
        <v>49</v>
      </c>
      <c r="B35" s="89" t="s">
        <v>156</v>
      </c>
      <c r="C35" s="85" t="s">
        <v>1273</v>
      </c>
      <c r="D35" s="85" t="s">
        <v>1273</v>
      </c>
      <c r="E35" s="85" t="s">
        <v>1273</v>
      </c>
      <c r="F35" s="185" t="s">
        <v>1273</v>
      </c>
    </row>
    <row r="36" spans="1:6" ht="31.2">
      <c r="A36" s="7" t="s">
        <v>50</v>
      </c>
      <c r="B36" s="83" t="s">
        <v>158</v>
      </c>
      <c r="C36" s="85" t="s">
        <v>1274</v>
      </c>
      <c r="D36" s="85" t="s">
        <v>1274</v>
      </c>
      <c r="E36" s="85" t="s">
        <v>1274</v>
      </c>
      <c r="F36" s="185" t="s">
        <v>1274</v>
      </c>
    </row>
    <row r="37" spans="1:6" ht="31.2">
      <c r="A37" s="7" t="s">
        <v>59</v>
      </c>
      <c r="B37" s="83" t="s">
        <v>160</v>
      </c>
      <c r="C37" s="85" t="s">
        <v>1275</v>
      </c>
      <c r="D37" s="85" t="s">
        <v>1275</v>
      </c>
      <c r="E37" s="85" t="s">
        <v>1275</v>
      </c>
      <c r="F37" s="185" t="s">
        <v>1275</v>
      </c>
    </row>
    <row r="38" spans="1:6" ht="46.8">
      <c r="A38" s="7" t="s">
        <v>60</v>
      </c>
      <c r="B38" s="83" t="s">
        <v>162</v>
      </c>
      <c r="C38" s="85" t="s">
        <v>1269</v>
      </c>
      <c r="D38" s="85" t="s">
        <v>1269</v>
      </c>
      <c r="E38" s="85" t="s">
        <v>1586</v>
      </c>
      <c r="F38" s="185" t="s">
        <v>1586</v>
      </c>
    </row>
    <row r="39" spans="1:6">
      <c r="A39" s="7" t="s">
        <v>61</v>
      </c>
      <c r="B39" s="83" t="s">
        <v>163</v>
      </c>
      <c r="C39" s="85" t="s">
        <v>1544</v>
      </c>
      <c r="D39" s="85" t="s">
        <v>1544</v>
      </c>
      <c r="E39" s="85" t="s">
        <v>1272</v>
      </c>
      <c r="F39" s="185" t="s">
        <v>1589</v>
      </c>
    </row>
    <row r="40" spans="1:6" ht="25.2">
      <c r="A40" s="124" t="s">
        <v>25</v>
      </c>
      <c r="B40" s="84" t="s">
        <v>87</v>
      </c>
      <c r="C40" s="84"/>
      <c r="D40" s="84"/>
      <c r="E40" s="454"/>
      <c r="F40" s="455"/>
    </row>
    <row r="41" spans="1:6" ht="31.2">
      <c r="A41" s="7" t="s">
        <v>118</v>
      </c>
      <c r="B41" s="186" t="s">
        <v>201</v>
      </c>
      <c r="C41" s="85" t="s">
        <v>1271</v>
      </c>
      <c r="D41" s="85" t="s">
        <v>1271</v>
      </c>
      <c r="E41" s="454"/>
      <c r="F41" s="455"/>
    </row>
    <row r="42" spans="1:6" ht="25.2">
      <c r="A42" s="7" t="s">
        <v>120</v>
      </c>
      <c r="B42" s="186" t="s">
        <v>202</v>
      </c>
      <c r="C42" s="84" t="s">
        <v>1587</v>
      </c>
      <c r="D42" s="84" t="s">
        <v>1587</v>
      </c>
      <c r="E42" s="454"/>
      <c r="F42" s="455"/>
    </row>
    <row r="43" spans="1:6" ht="36">
      <c r="A43" s="7" t="s">
        <v>122</v>
      </c>
      <c r="B43" s="186" t="s">
        <v>203</v>
      </c>
      <c r="C43" s="85" t="s">
        <v>1545</v>
      </c>
      <c r="D43" s="85" t="s">
        <v>1588</v>
      </c>
      <c r="E43" s="454"/>
      <c r="F43" s="455"/>
    </row>
    <row r="44" spans="1:6" ht="31.2">
      <c r="A44" s="188">
        <v>4</v>
      </c>
      <c r="B44" s="85" t="s">
        <v>212</v>
      </c>
      <c r="C44" s="84" t="s">
        <v>1638</v>
      </c>
      <c r="D44" s="84" t="s">
        <v>1619</v>
      </c>
      <c r="E44" s="84"/>
      <c r="F44" s="110"/>
    </row>
    <row r="45" spans="1:6" ht="25.2" customHeight="1">
      <c r="A45" s="124" t="s">
        <v>19</v>
      </c>
      <c r="B45" s="84" t="s">
        <v>18</v>
      </c>
      <c r="C45" s="84"/>
      <c r="D45" s="84"/>
      <c r="E45" s="84"/>
      <c r="F45" s="110"/>
    </row>
    <row r="46" spans="1:6" ht="40.799999999999997" customHeight="1">
      <c r="A46" s="9" t="s">
        <v>213</v>
      </c>
      <c r="B46" s="74" t="s">
        <v>1278</v>
      </c>
      <c r="C46" s="84" t="s">
        <v>1279</v>
      </c>
      <c r="D46" s="84" t="s">
        <v>1279</v>
      </c>
      <c r="E46" s="84" t="s">
        <v>1280</v>
      </c>
      <c r="F46" s="110" t="s">
        <v>1280</v>
      </c>
    </row>
    <row r="47" spans="1:6" ht="30" customHeight="1">
      <c r="A47" s="9"/>
      <c r="B47" s="91" t="s">
        <v>1281</v>
      </c>
      <c r="C47" s="84"/>
      <c r="D47" s="84"/>
      <c r="E47" s="84"/>
      <c r="F47" s="110"/>
    </row>
    <row r="48" spans="1:6" ht="31.2">
      <c r="A48" s="7" t="s">
        <v>221</v>
      </c>
      <c r="B48" s="89" t="s">
        <v>222</v>
      </c>
      <c r="C48" s="84" t="s">
        <v>1282</v>
      </c>
      <c r="D48" s="84" t="s">
        <v>1282</v>
      </c>
      <c r="E48" s="78"/>
      <c r="F48" s="262"/>
    </row>
    <row r="49" spans="1:6" ht="46.8">
      <c r="A49" s="7" t="s">
        <v>223</v>
      </c>
      <c r="B49" s="215" t="s">
        <v>224</v>
      </c>
      <c r="C49" s="84" t="s">
        <v>1282</v>
      </c>
      <c r="D49" s="84" t="s">
        <v>1282</v>
      </c>
      <c r="E49" s="78"/>
      <c r="F49" s="262"/>
    </row>
    <row r="50" spans="1:6" ht="46.8">
      <c r="A50" s="7" t="s">
        <v>225</v>
      </c>
      <c r="B50" s="216" t="s">
        <v>226</v>
      </c>
      <c r="C50" s="84" t="s">
        <v>1276</v>
      </c>
      <c r="D50" s="84" t="s">
        <v>1283</v>
      </c>
      <c r="E50" s="78"/>
      <c r="F50" s="262"/>
    </row>
    <row r="51" spans="1:6" ht="46.8">
      <c r="A51" s="7" t="s">
        <v>227</v>
      </c>
      <c r="B51" s="215" t="s">
        <v>228</v>
      </c>
      <c r="C51" s="84" t="s">
        <v>1284</v>
      </c>
      <c r="D51" s="84" t="s">
        <v>1284</v>
      </c>
      <c r="E51" s="78"/>
      <c r="F51" s="262"/>
    </row>
    <row r="52" spans="1:6" ht="30.6" customHeight="1">
      <c r="A52" s="124" t="s">
        <v>243</v>
      </c>
      <c r="B52" s="92" t="s">
        <v>1289</v>
      </c>
      <c r="C52" s="85" t="s">
        <v>1112</v>
      </c>
      <c r="D52" s="217" t="s">
        <v>1112</v>
      </c>
      <c r="E52" s="217"/>
      <c r="F52" s="263"/>
    </row>
    <row r="53" spans="1:6" ht="29.4" customHeight="1">
      <c r="A53" s="7" t="s">
        <v>245</v>
      </c>
      <c r="B53" s="91" t="s">
        <v>18</v>
      </c>
      <c r="C53" s="217"/>
      <c r="D53" s="217"/>
      <c r="E53" s="218"/>
      <c r="F53" s="263"/>
    </row>
    <row r="54" spans="1:6" ht="61.2" customHeight="1">
      <c r="A54" s="7" t="s">
        <v>246</v>
      </c>
      <c r="B54" s="74" t="s">
        <v>247</v>
      </c>
      <c r="C54" s="85" t="s">
        <v>1286</v>
      </c>
      <c r="D54" s="217" t="s">
        <v>1287</v>
      </c>
      <c r="E54" s="217" t="s">
        <v>1288</v>
      </c>
      <c r="F54" s="263" t="s">
        <v>1287</v>
      </c>
    </row>
    <row r="55" spans="1:6" ht="43.8" customHeight="1">
      <c r="A55" s="188">
        <v>6</v>
      </c>
      <c r="B55" s="85" t="s">
        <v>255</v>
      </c>
      <c r="C55" s="217" t="s">
        <v>1618</v>
      </c>
      <c r="D55" s="217" t="s">
        <v>1618</v>
      </c>
      <c r="E55" s="217" t="s">
        <v>1112</v>
      </c>
      <c r="F55" s="263" t="s">
        <v>1112</v>
      </c>
    </row>
    <row r="56" spans="1:6" ht="30" customHeight="1">
      <c r="A56" s="188" t="s">
        <v>245</v>
      </c>
      <c r="B56" s="91" t="s">
        <v>18</v>
      </c>
      <c r="C56" s="217"/>
      <c r="D56" s="217"/>
      <c r="E56" s="217"/>
      <c r="F56" s="263"/>
    </row>
    <row r="57" spans="1:6" ht="31.2">
      <c r="A57" s="188" t="s">
        <v>256</v>
      </c>
      <c r="B57" s="219" t="s">
        <v>257</v>
      </c>
      <c r="C57" s="187" t="s">
        <v>1290</v>
      </c>
      <c r="D57" s="187" t="s">
        <v>1290</v>
      </c>
      <c r="E57" s="187" t="s">
        <v>1290</v>
      </c>
      <c r="F57" s="264" t="s">
        <v>1290</v>
      </c>
    </row>
    <row r="58" spans="1:6" ht="31.2">
      <c r="A58" s="188" t="s">
        <v>258</v>
      </c>
      <c r="B58" s="220" t="s">
        <v>259</v>
      </c>
      <c r="C58" s="187" t="s">
        <v>1290</v>
      </c>
      <c r="D58" s="187" t="s">
        <v>1290</v>
      </c>
      <c r="E58" s="187" t="s">
        <v>1290</v>
      </c>
      <c r="F58" s="264" t="s">
        <v>1290</v>
      </c>
    </row>
    <row r="59" spans="1:6" ht="31.2">
      <c r="A59" s="188" t="s">
        <v>260</v>
      </c>
      <c r="B59" s="221" t="s">
        <v>261</v>
      </c>
      <c r="C59" s="84" t="s">
        <v>1291</v>
      </c>
      <c r="D59" s="84" t="s">
        <v>1291</v>
      </c>
      <c r="E59" s="84" t="s">
        <v>1291</v>
      </c>
      <c r="F59" s="110" t="s">
        <v>1291</v>
      </c>
    </row>
    <row r="60" spans="1:6" ht="31.2">
      <c r="A60" s="188" t="s">
        <v>262</v>
      </c>
      <c r="B60" s="219" t="s">
        <v>263</v>
      </c>
      <c r="C60" s="84" t="s">
        <v>1292</v>
      </c>
      <c r="D60" s="84" t="s">
        <v>1292</v>
      </c>
      <c r="E60" s="84" t="s">
        <v>1292</v>
      </c>
      <c r="F60" s="110" t="s">
        <v>1292</v>
      </c>
    </row>
    <row r="61" spans="1:6" ht="31.2">
      <c r="A61" s="188" t="s">
        <v>264</v>
      </c>
      <c r="B61" s="219" t="s">
        <v>265</v>
      </c>
      <c r="C61" s="84" t="s">
        <v>1291</v>
      </c>
      <c r="D61" s="84" t="s">
        <v>1291</v>
      </c>
      <c r="E61" s="84" t="s">
        <v>1291</v>
      </c>
      <c r="F61" s="110" t="s">
        <v>1291</v>
      </c>
    </row>
    <row r="62" spans="1:6" ht="31.2">
      <c r="A62" s="188" t="s">
        <v>266</v>
      </c>
      <c r="B62" s="219" t="s">
        <v>267</v>
      </c>
      <c r="C62" s="84" t="s">
        <v>1293</v>
      </c>
      <c r="D62" s="84" t="s">
        <v>1293</v>
      </c>
      <c r="E62" s="84" t="s">
        <v>1293</v>
      </c>
      <c r="F62" s="110" t="s">
        <v>1293</v>
      </c>
    </row>
    <row r="63" spans="1:6">
      <c r="A63" s="188" t="s">
        <v>146</v>
      </c>
      <c r="B63" s="91" t="s">
        <v>87</v>
      </c>
      <c r="C63" s="222"/>
      <c r="D63" s="222"/>
      <c r="E63" s="222"/>
      <c r="F63" s="265"/>
    </row>
    <row r="64" spans="1:6" ht="31.2">
      <c r="A64" s="188" t="s">
        <v>291</v>
      </c>
      <c r="B64" s="220" t="s">
        <v>1294</v>
      </c>
      <c r="C64" s="84" t="s">
        <v>139</v>
      </c>
      <c r="D64" s="84" t="s">
        <v>139</v>
      </c>
      <c r="E64" s="84"/>
      <c r="F64" s="263"/>
    </row>
    <row r="65" spans="1:6" ht="31.2">
      <c r="A65" s="188" t="s">
        <v>293</v>
      </c>
      <c r="B65" s="219" t="s">
        <v>294</v>
      </c>
      <c r="C65" s="84" t="s">
        <v>139</v>
      </c>
      <c r="D65" s="84" t="s">
        <v>139</v>
      </c>
      <c r="E65" s="84"/>
      <c r="F65" s="110"/>
    </row>
    <row r="66" spans="1:6" ht="77.400000000000006" customHeight="1">
      <c r="A66" s="188" t="s">
        <v>295</v>
      </c>
      <c r="B66" s="219" t="s">
        <v>296</v>
      </c>
      <c r="C66" s="84" t="s">
        <v>1295</v>
      </c>
      <c r="D66" s="84" t="s">
        <v>1295</v>
      </c>
      <c r="E66" s="222"/>
      <c r="F66" s="265"/>
    </row>
    <row r="67" spans="1:6" ht="31.2">
      <c r="A67" s="436">
        <v>1</v>
      </c>
      <c r="B67" s="84" t="s">
        <v>1296</v>
      </c>
      <c r="C67" s="224" t="s">
        <v>1617</v>
      </c>
      <c r="D67" s="224" t="s">
        <v>1617</v>
      </c>
      <c r="E67" s="224" t="s">
        <v>1112</v>
      </c>
      <c r="F67" s="266" t="s">
        <v>1112</v>
      </c>
    </row>
    <row r="68" spans="1:6" ht="29.4" customHeight="1">
      <c r="A68" s="54">
        <v>1</v>
      </c>
      <c r="B68" s="205" t="s">
        <v>18</v>
      </c>
      <c r="C68" s="223"/>
      <c r="D68" s="224"/>
      <c r="E68" s="223"/>
      <c r="F68" s="266"/>
    </row>
    <row r="69" spans="1:6" ht="31.2">
      <c r="A69" s="54" t="s">
        <v>307</v>
      </c>
      <c r="B69" s="205" t="s">
        <v>1297</v>
      </c>
      <c r="C69" s="223" t="s">
        <v>1298</v>
      </c>
      <c r="D69" s="223" t="s">
        <v>1298</v>
      </c>
      <c r="E69" s="223" t="s">
        <v>1298</v>
      </c>
      <c r="F69" s="267" t="s">
        <v>1298</v>
      </c>
    </row>
    <row r="70" spans="1:6" ht="31.2">
      <c r="A70" s="54" t="s">
        <v>309</v>
      </c>
      <c r="B70" s="205" t="s">
        <v>1299</v>
      </c>
      <c r="C70" s="223" t="s">
        <v>1300</v>
      </c>
      <c r="D70" s="223" t="s">
        <v>1300</v>
      </c>
      <c r="E70" s="223" t="s">
        <v>1300</v>
      </c>
      <c r="F70" s="267" t="s">
        <v>1300</v>
      </c>
    </row>
    <row r="71" spans="1:6">
      <c r="A71" s="54" t="s">
        <v>311</v>
      </c>
      <c r="B71" s="205" t="s">
        <v>1301</v>
      </c>
      <c r="C71" s="223" t="s">
        <v>1302</v>
      </c>
      <c r="D71" s="223" t="s">
        <v>1302</v>
      </c>
      <c r="E71" s="223" t="s">
        <v>1302</v>
      </c>
      <c r="F71" s="267" t="s">
        <v>1302</v>
      </c>
    </row>
    <row r="72" spans="1:6">
      <c r="A72" s="54" t="s">
        <v>313</v>
      </c>
      <c r="B72" s="205" t="s">
        <v>1303</v>
      </c>
      <c r="C72" s="223" t="s">
        <v>1304</v>
      </c>
      <c r="D72" s="223" t="s">
        <v>1304</v>
      </c>
      <c r="E72" s="223" t="s">
        <v>1304</v>
      </c>
      <c r="F72" s="267" t="s">
        <v>1304</v>
      </c>
    </row>
    <row r="73" spans="1:6">
      <c r="A73" s="54" t="s">
        <v>315</v>
      </c>
      <c r="B73" s="205" t="s">
        <v>1305</v>
      </c>
      <c r="C73" s="223" t="s">
        <v>1306</v>
      </c>
      <c r="D73" s="223" t="s">
        <v>1306</v>
      </c>
      <c r="E73" s="223" t="s">
        <v>1306</v>
      </c>
      <c r="F73" s="267" t="s">
        <v>1306</v>
      </c>
    </row>
    <row r="74" spans="1:6">
      <c r="A74" s="54" t="s">
        <v>317</v>
      </c>
      <c r="B74" s="205" t="s">
        <v>1307</v>
      </c>
      <c r="C74" s="223" t="s">
        <v>1308</v>
      </c>
      <c r="D74" s="223" t="s">
        <v>1308</v>
      </c>
      <c r="E74" s="223" t="s">
        <v>1308</v>
      </c>
      <c r="F74" s="267" t="s">
        <v>1308</v>
      </c>
    </row>
    <row r="75" spans="1:6">
      <c r="A75" s="54" t="s">
        <v>319</v>
      </c>
      <c r="B75" s="205" t="s">
        <v>1309</v>
      </c>
      <c r="C75" s="223" t="s">
        <v>1310</v>
      </c>
      <c r="D75" s="223" t="s">
        <v>1310</v>
      </c>
      <c r="E75" s="223" t="s">
        <v>1310</v>
      </c>
      <c r="F75" s="267" t="s">
        <v>1310</v>
      </c>
    </row>
    <row r="76" spans="1:6">
      <c r="A76" s="54" t="s">
        <v>321</v>
      </c>
      <c r="B76" s="205" t="s">
        <v>1311</v>
      </c>
      <c r="C76" s="223" t="s">
        <v>1312</v>
      </c>
      <c r="D76" s="223" t="s">
        <v>1312</v>
      </c>
      <c r="E76" s="223" t="s">
        <v>1312</v>
      </c>
      <c r="F76" s="267" t="s">
        <v>1312</v>
      </c>
    </row>
    <row r="77" spans="1:6">
      <c r="A77" s="54" t="s">
        <v>323</v>
      </c>
      <c r="B77" s="205" t="s">
        <v>1313</v>
      </c>
      <c r="C77" s="223" t="s">
        <v>1312</v>
      </c>
      <c r="D77" s="223" t="s">
        <v>1312</v>
      </c>
      <c r="E77" s="223" t="s">
        <v>1312</v>
      </c>
      <c r="F77" s="267" t="s">
        <v>1312</v>
      </c>
    </row>
    <row r="78" spans="1:6">
      <c r="A78" s="54" t="s">
        <v>325</v>
      </c>
      <c r="B78" s="205" t="s">
        <v>1314</v>
      </c>
      <c r="C78" s="223" t="s">
        <v>1315</v>
      </c>
      <c r="D78" s="223" t="s">
        <v>1315</v>
      </c>
      <c r="E78" s="223" t="s">
        <v>1315</v>
      </c>
      <c r="F78" s="267" t="s">
        <v>1315</v>
      </c>
    </row>
    <row r="79" spans="1:6">
      <c r="A79" s="54" t="s">
        <v>327</v>
      </c>
      <c r="B79" s="205" t="s">
        <v>1316</v>
      </c>
      <c r="C79" s="223" t="s">
        <v>1317</v>
      </c>
      <c r="D79" s="223" t="s">
        <v>1317</v>
      </c>
      <c r="E79" s="223" t="s">
        <v>1317</v>
      </c>
      <c r="F79" s="267" t="s">
        <v>1317</v>
      </c>
    </row>
    <row r="80" spans="1:6">
      <c r="A80" s="54" t="s">
        <v>329</v>
      </c>
      <c r="B80" s="205" t="s">
        <v>1318</v>
      </c>
      <c r="C80" s="223" t="s">
        <v>1319</v>
      </c>
      <c r="D80" s="223" t="s">
        <v>1319</v>
      </c>
      <c r="E80" s="223" t="s">
        <v>1319</v>
      </c>
      <c r="F80" s="267" t="s">
        <v>1319</v>
      </c>
    </row>
    <row r="81" spans="1:6">
      <c r="A81" s="54" t="s">
        <v>331</v>
      </c>
      <c r="B81" s="205" t="s">
        <v>332</v>
      </c>
      <c r="C81" s="223" t="s">
        <v>1304</v>
      </c>
      <c r="D81" s="223" t="s">
        <v>1304</v>
      </c>
      <c r="E81" s="223" t="s">
        <v>1304</v>
      </c>
      <c r="F81" s="267" t="s">
        <v>1304</v>
      </c>
    </row>
    <row r="82" spans="1:6">
      <c r="A82" s="54" t="s">
        <v>333</v>
      </c>
      <c r="B82" s="205" t="s">
        <v>334</v>
      </c>
      <c r="C82" s="223" t="s">
        <v>1320</v>
      </c>
      <c r="D82" s="223" t="s">
        <v>1320</v>
      </c>
      <c r="E82" s="223" t="s">
        <v>1320</v>
      </c>
      <c r="F82" s="267" t="s">
        <v>1320</v>
      </c>
    </row>
    <row r="83" spans="1:6">
      <c r="A83" s="54" t="s">
        <v>335</v>
      </c>
      <c r="B83" s="205" t="s">
        <v>336</v>
      </c>
      <c r="C83" s="223" t="s">
        <v>1291</v>
      </c>
      <c r="D83" s="223" t="s">
        <v>1291</v>
      </c>
      <c r="E83" s="223" t="s">
        <v>1291</v>
      </c>
      <c r="F83" s="267" t="s">
        <v>1291</v>
      </c>
    </row>
    <row r="84" spans="1:6">
      <c r="A84" s="54" t="s">
        <v>337</v>
      </c>
      <c r="B84" s="205" t="s">
        <v>338</v>
      </c>
      <c r="C84" s="223" t="s">
        <v>1321</v>
      </c>
      <c r="D84" s="223" t="s">
        <v>1321</v>
      </c>
      <c r="E84" s="223" t="s">
        <v>1321</v>
      </c>
      <c r="F84" s="267" t="s">
        <v>1321</v>
      </c>
    </row>
    <row r="85" spans="1:6" ht="31.2">
      <c r="A85" s="54" t="s">
        <v>339</v>
      </c>
      <c r="B85" s="205" t="s">
        <v>1322</v>
      </c>
      <c r="C85" s="223" t="s">
        <v>1323</v>
      </c>
      <c r="D85" s="223" t="s">
        <v>1323</v>
      </c>
      <c r="E85" s="223" t="s">
        <v>1323</v>
      </c>
      <c r="F85" s="267" t="s">
        <v>1323</v>
      </c>
    </row>
    <row r="86" spans="1:6">
      <c r="A86" s="54" t="s">
        <v>341</v>
      </c>
      <c r="B86" s="205" t="s">
        <v>342</v>
      </c>
      <c r="C86" s="223" t="s">
        <v>1324</v>
      </c>
      <c r="D86" s="223" t="s">
        <v>1324</v>
      </c>
      <c r="E86" s="223" t="s">
        <v>1324</v>
      </c>
      <c r="F86" s="267" t="s">
        <v>1324</v>
      </c>
    </row>
    <row r="87" spans="1:6">
      <c r="A87" s="54" t="s">
        <v>343</v>
      </c>
      <c r="B87" s="205" t="s">
        <v>344</v>
      </c>
      <c r="C87" s="223" t="s">
        <v>1292</v>
      </c>
      <c r="D87" s="223" t="s">
        <v>1292</v>
      </c>
      <c r="E87" s="223" t="s">
        <v>1292</v>
      </c>
      <c r="F87" s="267" t="s">
        <v>1292</v>
      </c>
    </row>
    <row r="88" spans="1:6">
      <c r="A88" s="54" t="s">
        <v>146</v>
      </c>
      <c r="B88" s="205" t="s">
        <v>87</v>
      </c>
      <c r="C88" s="223"/>
      <c r="D88" s="223"/>
      <c r="E88" s="223"/>
      <c r="F88" s="267"/>
    </row>
    <row r="89" spans="1:6" ht="31.2">
      <c r="A89" s="54" t="s">
        <v>388</v>
      </c>
      <c r="B89" s="205" t="s">
        <v>389</v>
      </c>
      <c r="C89" s="223" t="s">
        <v>89</v>
      </c>
      <c r="D89" s="223" t="s">
        <v>89</v>
      </c>
      <c r="E89" s="223"/>
      <c r="F89" s="267"/>
    </row>
    <row r="90" spans="1:6" ht="31.2">
      <c r="A90" s="54" t="s">
        <v>390</v>
      </c>
      <c r="B90" s="205" t="s">
        <v>391</v>
      </c>
      <c r="C90" s="223" t="s">
        <v>89</v>
      </c>
      <c r="D90" s="223" t="s">
        <v>89</v>
      </c>
      <c r="E90" s="223"/>
      <c r="F90" s="267"/>
    </row>
    <row r="91" spans="1:6" ht="46.8">
      <c r="A91" s="54" t="s">
        <v>392</v>
      </c>
      <c r="B91" s="205" t="s">
        <v>393</v>
      </c>
      <c r="C91" s="223" t="s">
        <v>1325</v>
      </c>
      <c r="D91" s="223" t="s">
        <v>1325</v>
      </c>
      <c r="E91" s="223"/>
      <c r="F91" s="267"/>
    </row>
    <row r="92" spans="1:6" ht="46.8">
      <c r="A92" s="54" t="s">
        <v>394</v>
      </c>
      <c r="B92" s="205" t="s">
        <v>395</v>
      </c>
      <c r="C92" s="223" t="s">
        <v>1326</v>
      </c>
      <c r="D92" s="223" t="s">
        <v>1326</v>
      </c>
      <c r="E92" s="223"/>
      <c r="F92" s="267"/>
    </row>
    <row r="93" spans="1:6" ht="31.2">
      <c r="A93" s="54" t="s">
        <v>396</v>
      </c>
      <c r="B93" s="205" t="s">
        <v>397</v>
      </c>
      <c r="C93" s="223" t="s">
        <v>1327</v>
      </c>
      <c r="D93" s="223" t="s">
        <v>1327</v>
      </c>
      <c r="E93" s="223"/>
      <c r="F93" s="267"/>
    </row>
    <row r="94" spans="1:6" ht="46.8">
      <c r="A94" s="54" t="s">
        <v>398</v>
      </c>
      <c r="B94" s="205" t="s">
        <v>399</v>
      </c>
      <c r="C94" s="223" t="s">
        <v>1328</v>
      </c>
      <c r="D94" s="223" t="s">
        <v>1328</v>
      </c>
      <c r="E94" s="223"/>
      <c r="F94" s="267"/>
    </row>
    <row r="95" spans="1:6" ht="31.2">
      <c r="A95" s="196">
        <v>8</v>
      </c>
      <c r="B95" s="91" t="s">
        <v>423</v>
      </c>
      <c r="C95" s="84" t="s">
        <v>1615</v>
      </c>
      <c r="D95" s="84" t="s">
        <v>1616</v>
      </c>
      <c r="E95" s="82" t="s">
        <v>1285</v>
      </c>
      <c r="F95" s="404" t="s">
        <v>1285</v>
      </c>
    </row>
    <row r="96" spans="1:6">
      <c r="A96" s="179" t="s">
        <v>424</v>
      </c>
      <c r="B96" s="92" t="s">
        <v>18</v>
      </c>
      <c r="C96" s="84"/>
      <c r="D96" s="84"/>
      <c r="E96" s="84"/>
      <c r="F96" s="110"/>
    </row>
    <row r="97" spans="1:6" ht="31.2">
      <c r="A97" s="7" t="s">
        <v>1329</v>
      </c>
      <c r="B97" s="225" t="s">
        <v>426</v>
      </c>
      <c r="C97" s="84" t="s">
        <v>1285</v>
      </c>
      <c r="D97" s="84" t="s">
        <v>1285</v>
      </c>
      <c r="E97" s="84" t="s">
        <v>1285</v>
      </c>
      <c r="F97" s="110" t="s">
        <v>1285</v>
      </c>
    </row>
    <row r="98" spans="1:6" ht="31.2">
      <c r="A98" s="7" t="s">
        <v>425</v>
      </c>
      <c r="B98" s="226" t="s">
        <v>428</v>
      </c>
      <c r="C98" s="84" t="s">
        <v>1544</v>
      </c>
      <c r="D98" s="84" t="s">
        <v>1544</v>
      </c>
      <c r="E98" s="84" t="s">
        <v>1590</v>
      </c>
      <c r="F98" s="110" t="s">
        <v>1590</v>
      </c>
    </row>
    <row r="99" spans="1:6">
      <c r="A99" s="7" t="s">
        <v>1330</v>
      </c>
      <c r="B99" s="84" t="s">
        <v>87</v>
      </c>
      <c r="C99" s="84"/>
      <c r="D99" s="84"/>
      <c r="E99" s="84"/>
      <c r="F99" s="110"/>
    </row>
    <row r="100" spans="1:6" ht="31.2">
      <c r="A100" s="7" t="s">
        <v>446</v>
      </c>
      <c r="B100" s="74" t="s">
        <v>447</v>
      </c>
      <c r="C100" s="84" t="s">
        <v>1285</v>
      </c>
      <c r="D100" s="84" t="s">
        <v>1285</v>
      </c>
      <c r="E100" s="87"/>
      <c r="F100" s="110"/>
    </row>
    <row r="101" spans="1:6" ht="31.2">
      <c r="A101" s="7" t="s">
        <v>448</v>
      </c>
      <c r="B101" s="74" t="s">
        <v>449</v>
      </c>
      <c r="C101" s="84" t="s">
        <v>1285</v>
      </c>
      <c r="D101" s="84" t="s">
        <v>1285</v>
      </c>
      <c r="E101" s="87"/>
      <c r="F101" s="110"/>
    </row>
    <row r="102" spans="1:6" ht="46.8">
      <c r="A102" s="7" t="s">
        <v>450</v>
      </c>
      <c r="B102" s="74" t="s">
        <v>451</v>
      </c>
      <c r="C102" s="84" t="s">
        <v>1285</v>
      </c>
      <c r="D102" s="84" t="s">
        <v>1285</v>
      </c>
      <c r="E102" s="87"/>
      <c r="F102" s="110"/>
    </row>
    <row r="103" spans="1:6" ht="46.8">
      <c r="A103" s="7" t="s">
        <v>452</v>
      </c>
      <c r="B103" s="74" t="s">
        <v>453</v>
      </c>
      <c r="C103" s="84" t="s">
        <v>1331</v>
      </c>
      <c r="D103" s="84" t="s">
        <v>1332</v>
      </c>
      <c r="E103" s="84"/>
      <c r="F103" s="110"/>
    </row>
    <row r="104" spans="1:6" ht="46.8">
      <c r="A104" s="7" t="s">
        <v>454</v>
      </c>
      <c r="B104" s="74" t="s">
        <v>455</v>
      </c>
      <c r="C104" s="84" t="s">
        <v>1333</v>
      </c>
      <c r="D104" s="84" t="s">
        <v>1334</v>
      </c>
      <c r="E104" s="84"/>
      <c r="F104" s="110"/>
    </row>
    <row r="105" spans="1:6" ht="46.8">
      <c r="A105" s="7" t="s">
        <v>456</v>
      </c>
      <c r="B105" s="74" t="s">
        <v>457</v>
      </c>
      <c r="C105" s="84" t="s">
        <v>1335</v>
      </c>
      <c r="D105" s="84" t="s">
        <v>1336</v>
      </c>
      <c r="E105" s="84"/>
      <c r="F105" s="110"/>
    </row>
    <row r="106" spans="1:6">
      <c r="A106" s="7" t="s">
        <v>458</v>
      </c>
      <c r="B106" s="83" t="s">
        <v>461</v>
      </c>
      <c r="C106" s="84">
        <v>1</v>
      </c>
      <c r="D106" s="84">
        <v>1</v>
      </c>
      <c r="E106" s="84"/>
      <c r="F106" s="110"/>
    </row>
    <row r="107" spans="1:6">
      <c r="A107" s="7" t="s">
        <v>460</v>
      </c>
      <c r="B107" s="83" t="s">
        <v>463</v>
      </c>
      <c r="C107" s="84">
        <v>1</v>
      </c>
      <c r="D107" s="84">
        <v>1</v>
      </c>
      <c r="E107" s="84"/>
      <c r="F107" s="110"/>
    </row>
    <row r="108" spans="1:6" ht="46.8">
      <c r="A108" s="7" t="s">
        <v>462</v>
      </c>
      <c r="B108" s="83" t="s">
        <v>469</v>
      </c>
      <c r="C108" s="84">
        <v>8.1000000000000003E-2</v>
      </c>
      <c r="D108" s="84" t="s">
        <v>1337</v>
      </c>
      <c r="E108" s="84"/>
      <c r="F108" s="110"/>
    </row>
    <row r="109" spans="1:6" ht="43.2" customHeight="1">
      <c r="A109" s="196" t="s">
        <v>470</v>
      </c>
      <c r="B109" s="84" t="s">
        <v>1342</v>
      </c>
      <c r="C109" s="84" t="s">
        <v>1613</v>
      </c>
      <c r="D109" s="84" t="s">
        <v>1282</v>
      </c>
      <c r="E109" s="84" t="s">
        <v>1613</v>
      </c>
      <c r="F109" s="110" t="s">
        <v>1614</v>
      </c>
    </row>
    <row r="110" spans="1:6">
      <c r="A110" s="7" t="s">
        <v>19</v>
      </c>
      <c r="B110" s="84" t="s">
        <v>18</v>
      </c>
      <c r="C110" s="84"/>
      <c r="D110" s="84"/>
      <c r="E110" s="84"/>
      <c r="F110" s="262"/>
    </row>
    <row r="111" spans="1:6">
      <c r="A111" s="189" t="s">
        <v>472</v>
      </c>
      <c r="B111" s="89" t="s">
        <v>473</v>
      </c>
      <c r="C111" s="84" t="s">
        <v>1282</v>
      </c>
      <c r="D111" s="84" t="s">
        <v>1282</v>
      </c>
      <c r="E111" s="84" t="s">
        <v>1282</v>
      </c>
      <c r="F111" s="110" t="s">
        <v>1282</v>
      </c>
    </row>
    <row r="112" spans="1:6">
      <c r="A112" s="189" t="s">
        <v>474</v>
      </c>
      <c r="B112" s="89" t="s">
        <v>475</v>
      </c>
      <c r="C112" s="84" t="s">
        <v>1544</v>
      </c>
      <c r="D112" s="84" t="s">
        <v>1544</v>
      </c>
      <c r="E112" s="84" t="s">
        <v>1544</v>
      </c>
      <c r="F112" s="110" t="s">
        <v>1544</v>
      </c>
    </row>
    <row r="113" spans="1:6">
      <c r="A113" s="189" t="s">
        <v>476</v>
      </c>
      <c r="B113" s="227" t="s">
        <v>477</v>
      </c>
      <c r="C113" s="223" t="s">
        <v>1338</v>
      </c>
      <c r="D113" s="223" t="s">
        <v>1591</v>
      </c>
      <c r="E113" s="223" t="s">
        <v>1338</v>
      </c>
      <c r="F113" s="110" t="s">
        <v>1339</v>
      </c>
    </row>
    <row r="114" spans="1:6">
      <c r="A114" s="189" t="s">
        <v>478</v>
      </c>
      <c r="B114" s="227" t="s">
        <v>479</v>
      </c>
      <c r="C114" s="223" t="s">
        <v>1340</v>
      </c>
      <c r="D114" s="223" t="s">
        <v>1592</v>
      </c>
      <c r="E114" s="223" t="s">
        <v>1340</v>
      </c>
      <c r="F114" s="110" t="s">
        <v>1341</v>
      </c>
    </row>
    <row r="115" spans="1:6" ht="56.4" customHeight="1">
      <c r="A115" s="289">
        <v>10</v>
      </c>
      <c r="B115" s="84" t="s">
        <v>1355</v>
      </c>
      <c r="C115" s="84" t="s">
        <v>1611</v>
      </c>
      <c r="D115" s="84" t="s">
        <v>1612</v>
      </c>
      <c r="E115" s="84" t="s">
        <v>1344</v>
      </c>
      <c r="F115" s="110" t="s">
        <v>1344</v>
      </c>
    </row>
    <row r="116" spans="1:6" ht="22.2" customHeight="1">
      <c r="A116" s="79" t="s">
        <v>245</v>
      </c>
      <c r="B116" s="228" t="s">
        <v>18</v>
      </c>
      <c r="C116" s="84"/>
      <c r="D116" s="84"/>
      <c r="E116" s="84"/>
      <c r="F116" s="110"/>
    </row>
    <row r="117" spans="1:6" ht="22.2" customHeight="1">
      <c r="A117" s="79" t="s">
        <v>500</v>
      </c>
      <c r="B117" s="229" t="s">
        <v>501</v>
      </c>
      <c r="C117" s="84" t="s">
        <v>1343</v>
      </c>
      <c r="D117" s="84" t="s">
        <v>1343</v>
      </c>
      <c r="E117" s="84" t="s">
        <v>1344</v>
      </c>
      <c r="F117" s="110" t="s">
        <v>1344</v>
      </c>
    </row>
    <row r="118" spans="1:6" ht="22.2" customHeight="1">
      <c r="A118" s="79" t="s">
        <v>502</v>
      </c>
      <c r="B118" s="229" t="s">
        <v>503</v>
      </c>
      <c r="C118" s="84" t="s">
        <v>1345</v>
      </c>
      <c r="D118" s="84" t="s">
        <v>1347</v>
      </c>
      <c r="E118" s="84" t="s">
        <v>1345</v>
      </c>
      <c r="F118" s="110" t="s">
        <v>1345</v>
      </c>
    </row>
    <row r="119" spans="1:6" ht="22.8" customHeight="1">
      <c r="A119" s="79" t="s">
        <v>25</v>
      </c>
      <c r="B119" s="230" t="s">
        <v>87</v>
      </c>
      <c r="C119" s="84"/>
      <c r="D119" s="84"/>
      <c r="E119" s="231"/>
      <c r="F119" s="268"/>
    </row>
    <row r="120" spans="1:6" ht="39.6" customHeight="1">
      <c r="A120" s="79" t="s">
        <v>535</v>
      </c>
      <c r="B120" s="229" t="s">
        <v>536</v>
      </c>
      <c r="C120" s="84" t="s">
        <v>1594</v>
      </c>
      <c r="D120" s="84" t="s">
        <v>1593</v>
      </c>
      <c r="E120" s="231"/>
      <c r="F120" s="268"/>
    </row>
    <row r="121" spans="1:6" ht="38.4" customHeight="1">
      <c r="A121" s="79" t="s">
        <v>537</v>
      </c>
      <c r="B121" s="229" t="s">
        <v>538</v>
      </c>
      <c r="C121" s="84" t="s">
        <v>132</v>
      </c>
      <c r="D121" s="84" t="s">
        <v>132</v>
      </c>
      <c r="E121" s="231"/>
      <c r="F121" s="268"/>
    </row>
    <row r="122" spans="1:6" ht="46.8">
      <c r="A122" s="79" t="s">
        <v>539</v>
      </c>
      <c r="B122" s="229" t="s">
        <v>540</v>
      </c>
      <c r="C122" s="84" t="s">
        <v>131</v>
      </c>
      <c r="D122" s="84" t="s">
        <v>1549</v>
      </c>
      <c r="E122" s="231"/>
      <c r="F122" s="268"/>
    </row>
    <row r="123" spans="1:6" ht="46.8">
      <c r="A123" s="79" t="s">
        <v>541</v>
      </c>
      <c r="B123" s="229" t="s">
        <v>542</v>
      </c>
      <c r="C123" s="84" t="s">
        <v>1348</v>
      </c>
      <c r="D123" s="84" t="s">
        <v>1348</v>
      </c>
      <c r="E123" s="231"/>
      <c r="F123" s="268"/>
    </row>
    <row r="124" spans="1:6" ht="62.4">
      <c r="A124" s="79" t="s">
        <v>543</v>
      </c>
      <c r="B124" s="229" t="s">
        <v>544</v>
      </c>
      <c r="C124" s="84" t="s">
        <v>1349</v>
      </c>
      <c r="D124" s="84" t="s">
        <v>1349</v>
      </c>
      <c r="E124" s="231"/>
      <c r="F124" s="268"/>
    </row>
    <row r="125" spans="1:6" ht="62.4">
      <c r="A125" s="79" t="s">
        <v>545</v>
      </c>
      <c r="B125" s="229" t="s">
        <v>546</v>
      </c>
      <c r="C125" s="84" t="s">
        <v>1349</v>
      </c>
      <c r="D125" s="84" t="s">
        <v>1349</v>
      </c>
      <c r="E125" s="231"/>
      <c r="F125" s="268"/>
    </row>
    <row r="126" spans="1:6" ht="62.4">
      <c r="A126" s="79" t="s">
        <v>547</v>
      </c>
      <c r="B126" s="229" t="s">
        <v>548</v>
      </c>
      <c r="C126" s="84" t="s">
        <v>1350</v>
      </c>
      <c r="D126" s="84" t="s">
        <v>1350</v>
      </c>
      <c r="E126" s="231"/>
      <c r="F126" s="268"/>
    </row>
    <row r="127" spans="1:6" ht="62.4">
      <c r="A127" s="79" t="s">
        <v>549</v>
      </c>
      <c r="B127" s="229" t="s">
        <v>550</v>
      </c>
      <c r="C127" s="84" t="s">
        <v>1351</v>
      </c>
      <c r="D127" s="84" t="s">
        <v>1351</v>
      </c>
      <c r="E127" s="231"/>
      <c r="F127" s="268"/>
    </row>
    <row r="128" spans="1:6" ht="31.2">
      <c r="A128" s="79" t="s">
        <v>551</v>
      </c>
      <c r="B128" s="229" t="s">
        <v>552</v>
      </c>
      <c r="C128" s="84" t="s">
        <v>1352</v>
      </c>
      <c r="D128" s="84" t="s">
        <v>1353</v>
      </c>
      <c r="E128" s="231"/>
      <c r="F128" s="268"/>
    </row>
    <row r="129" spans="1:6" ht="31.2">
      <c r="A129" s="79" t="s">
        <v>553</v>
      </c>
      <c r="B129" s="229" t="s">
        <v>554</v>
      </c>
      <c r="C129" s="232" t="s">
        <v>1354</v>
      </c>
      <c r="D129" s="232" t="s">
        <v>1354</v>
      </c>
      <c r="E129" s="231"/>
      <c r="F129" s="268"/>
    </row>
    <row r="130" spans="1:6" ht="31.2">
      <c r="A130" s="79" t="s">
        <v>555</v>
      </c>
      <c r="B130" s="229" t="s">
        <v>556</v>
      </c>
      <c r="C130" s="232" t="s">
        <v>1354</v>
      </c>
      <c r="D130" s="232" t="s">
        <v>1354</v>
      </c>
      <c r="E130" s="231"/>
      <c r="F130" s="268"/>
    </row>
    <row r="131" spans="1:6" ht="31.2">
      <c r="A131" s="79" t="s">
        <v>557</v>
      </c>
      <c r="B131" s="229" t="s">
        <v>558</v>
      </c>
      <c r="C131" s="232" t="s">
        <v>1354</v>
      </c>
      <c r="D131" s="232" t="s">
        <v>1354</v>
      </c>
      <c r="E131" s="231"/>
      <c r="F131" s="268"/>
    </row>
    <row r="132" spans="1:6" ht="31.2">
      <c r="A132" s="79" t="s">
        <v>559</v>
      </c>
      <c r="B132" s="229" t="s">
        <v>560</v>
      </c>
      <c r="C132" s="232" t="s">
        <v>1354</v>
      </c>
      <c r="D132" s="232" t="s">
        <v>1354</v>
      </c>
      <c r="E132" s="231"/>
      <c r="F132" s="268"/>
    </row>
    <row r="133" spans="1:6" ht="31.8" customHeight="1">
      <c r="A133" s="9" t="s">
        <v>569</v>
      </c>
      <c r="B133" s="91" t="s">
        <v>570</v>
      </c>
      <c r="C133" s="76" t="s">
        <v>1609</v>
      </c>
      <c r="D133" s="76" t="s">
        <v>1609</v>
      </c>
      <c r="E133" s="84" t="s">
        <v>1610</v>
      </c>
      <c r="F133" s="110" t="s">
        <v>1610</v>
      </c>
    </row>
    <row r="134" spans="1:6" ht="27.6" customHeight="1">
      <c r="A134" s="50" t="s">
        <v>245</v>
      </c>
      <c r="B134" s="242" t="s">
        <v>18</v>
      </c>
      <c r="C134" s="233"/>
      <c r="D134" s="233"/>
      <c r="E134" s="233"/>
      <c r="F134" s="269"/>
    </row>
    <row r="135" spans="1:6" ht="42.6" customHeight="1">
      <c r="A135" s="437" t="s">
        <v>571</v>
      </c>
      <c r="B135" s="74" t="s">
        <v>572</v>
      </c>
      <c r="C135" s="223" t="s">
        <v>1356</v>
      </c>
      <c r="D135" s="76" t="s">
        <v>1356</v>
      </c>
      <c r="E135" s="76" t="s">
        <v>1356</v>
      </c>
      <c r="F135" s="206" t="s">
        <v>1356</v>
      </c>
    </row>
    <row r="136" spans="1:6" ht="42.6" customHeight="1">
      <c r="A136" s="437" t="s">
        <v>573</v>
      </c>
      <c r="B136" s="74" t="s">
        <v>574</v>
      </c>
      <c r="C136" s="223" t="s">
        <v>1357</v>
      </c>
      <c r="D136" s="76" t="s">
        <v>1358</v>
      </c>
      <c r="E136" s="76" t="s">
        <v>1372</v>
      </c>
      <c r="F136" s="206" t="s">
        <v>1372</v>
      </c>
    </row>
    <row r="137" spans="1:6" ht="42.6" customHeight="1">
      <c r="A137" s="437" t="s">
        <v>575</v>
      </c>
      <c r="B137" s="74" t="s">
        <v>576</v>
      </c>
      <c r="C137" s="223" t="s">
        <v>1359</v>
      </c>
      <c r="D137" s="76" t="s">
        <v>1360</v>
      </c>
      <c r="E137" s="76" t="s">
        <v>1361</v>
      </c>
      <c r="F137" s="206" t="s">
        <v>1642</v>
      </c>
    </row>
    <row r="138" spans="1:6" ht="33" customHeight="1">
      <c r="A138" s="9" t="s">
        <v>604</v>
      </c>
      <c r="B138" s="91" t="s">
        <v>1381</v>
      </c>
      <c r="C138" s="84" t="s">
        <v>1553</v>
      </c>
      <c r="D138" s="84" t="s">
        <v>1553</v>
      </c>
      <c r="E138" s="84" t="s">
        <v>1553</v>
      </c>
      <c r="F138" s="110" t="s">
        <v>1553</v>
      </c>
    </row>
    <row r="139" spans="1:6" ht="34.799999999999997" customHeight="1">
      <c r="A139" s="55" t="s">
        <v>245</v>
      </c>
      <c r="B139" s="91" t="s">
        <v>18</v>
      </c>
      <c r="C139" s="84"/>
      <c r="D139" s="84"/>
      <c r="E139" s="84"/>
      <c r="F139" s="110"/>
    </row>
    <row r="140" spans="1:6" ht="31.2">
      <c r="A140" s="10" t="s">
        <v>606</v>
      </c>
      <c r="B140" s="234" t="s">
        <v>607</v>
      </c>
      <c r="C140" s="84" t="s">
        <v>1362</v>
      </c>
      <c r="D140" s="84" t="s">
        <v>1362</v>
      </c>
      <c r="E140" s="84" t="s">
        <v>1362</v>
      </c>
      <c r="F140" s="110" t="s">
        <v>1362</v>
      </c>
    </row>
    <row r="141" spans="1:6" ht="31.2">
      <c r="A141" s="10" t="s">
        <v>608</v>
      </c>
      <c r="B141" s="234" t="s">
        <v>609</v>
      </c>
      <c r="C141" s="84" t="s">
        <v>1363</v>
      </c>
      <c r="D141" s="84" t="s">
        <v>1363</v>
      </c>
      <c r="E141" s="84" t="s">
        <v>1363</v>
      </c>
      <c r="F141" s="110" t="s">
        <v>1363</v>
      </c>
    </row>
    <row r="142" spans="1:6" ht="31.2">
      <c r="A142" s="10" t="s">
        <v>610</v>
      </c>
      <c r="B142" s="234" t="s">
        <v>611</v>
      </c>
      <c r="C142" s="84" t="s">
        <v>89</v>
      </c>
      <c r="D142" s="84" t="s">
        <v>1364</v>
      </c>
      <c r="E142" s="84" t="s">
        <v>89</v>
      </c>
      <c r="F142" s="110" t="s">
        <v>1364</v>
      </c>
    </row>
    <row r="143" spans="1:6" ht="31.2">
      <c r="A143" s="10" t="s">
        <v>612</v>
      </c>
      <c r="B143" s="234" t="s">
        <v>613</v>
      </c>
      <c r="C143" s="84" t="s">
        <v>1365</v>
      </c>
      <c r="D143" s="235" t="s">
        <v>1272</v>
      </c>
      <c r="E143" s="84" t="s">
        <v>1365</v>
      </c>
      <c r="F143" s="270" t="s">
        <v>1272</v>
      </c>
    </row>
    <row r="144" spans="1:6" ht="31.2">
      <c r="A144" s="10" t="s">
        <v>614</v>
      </c>
      <c r="B144" s="234" t="s">
        <v>615</v>
      </c>
      <c r="C144" s="236" t="s">
        <v>1366</v>
      </c>
      <c r="D144" s="116" t="s">
        <v>1366</v>
      </c>
      <c r="E144" s="236" t="s">
        <v>1366</v>
      </c>
      <c r="F144" s="271" t="s">
        <v>1366</v>
      </c>
    </row>
    <row r="145" spans="1:6" ht="31.2">
      <c r="A145" s="10" t="s">
        <v>616</v>
      </c>
      <c r="B145" s="234" t="s">
        <v>617</v>
      </c>
      <c r="C145" s="84" t="s">
        <v>1367</v>
      </c>
      <c r="D145" s="84" t="s">
        <v>1367</v>
      </c>
      <c r="E145" s="84" t="s">
        <v>1367</v>
      </c>
      <c r="F145" s="110" t="s">
        <v>1367</v>
      </c>
    </row>
    <row r="146" spans="1:6" ht="31.2">
      <c r="A146" s="10" t="s">
        <v>618</v>
      </c>
      <c r="B146" s="234" t="s">
        <v>619</v>
      </c>
      <c r="C146" s="236" t="s">
        <v>1368</v>
      </c>
      <c r="D146" s="116" t="s">
        <v>1368</v>
      </c>
      <c r="E146" s="236" t="s">
        <v>1368</v>
      </c>
      <c r="F146" s="271" t="s">
        <v>1368</v>
      </c>
    </row>
    <row r="147" spans="1:6" ht="31.2">
      <c r="A147" s="10" t="s">
        <v>620</v>
      </c>
      <c r="B147" s="234" t="s">
        <v>621</v>
      </c>
      <c r="C147" s="236" t="s">
        <v>1368</v>
      </c>
      <c r="D147" s="236" t="s">
        <v>1368</v>
      </c>
      <c r="E147" s="236" t="s">
        <v>1368</v>
      </c>
      <c r="F147" s="272" t="s">
        <v>1368</v>
      </c>
    </row>
    <row r="148" spans="1:6" ht="31.2">
      <c r="A148" s="10" t="s">
        <v>622</v>
      </c>
      <c r="B148" s="234" t="s">
        <v>623</v>
      </c>
      <c r="C148" s="84" t="s">
        <v>1369</v>
      </c>
      <c r="D148" s="84" t="s">
        <v>1369</v>
      </c>
      <c r="E148" s="84" t="s">
        <v>1369</v>
      </c>
      <c r="F148" s="110" t="s">
        <v>1369</v>
      </c>
    </row>
    <row r="149" spans="1:6" ht="31.2">
      <c r="A149" s="10" t="s">
        <v>624</v>
      </c>
      <c r="B149" s="234" t="s">
        <v>625</v>
      </c>
      <c r="C149" s="84" t="s">
        <v>1370</v>
      </c>
      <c r="D149" s="84" t="s">
        <v>1370</v>
      </c>
      <c r="E149" s="84" t="s">
        <v>1370</v>
      </c>
      <c r="F149" s="110" t="s">
        <v>1370</v>
      </c>
    </row>
    <row r="150" spans="1:6" ht="31.2">
      <c r="A150" s="10" t="s">
        <v>626</v>
      </c>
      <c r="B150" s="234" t="s">
        <v>627</v>
      </c>
      <c r="C150" s="84" t="s">
        <v>1367</v>
      </c>
      <c r="D150" s="84" t="s">
        <v>1367</v>
      </c>
      <c r="E150" s="84" t="s">
        <v>1367</v>
      </c>
      <c r="F150" s="110" t="s">
        <v>1367</v>
      </c>
    </row>
    <row r="151" spans="1:6" ht="31.2">
      <c r="A151" s="10" t="s">
        <v>628</v>
      </c>
      <c r="B151" s="234" t="s">
        <v>629</v>
      </c>
      <c r="C151" s="84" t="s">
        <v>1371</v>
      </c>
      <c r="D151" s="84" t="s">
        <v>1371</v>
      </c>
      <c r="E151" s="84" t="s">
        <v>1371</v>
      </c>
      <c r="F151" s="110" t="s">
        <v>1371</v>
      </c>
    </row>
    <row r="152" spans="1:6" ht="31.2">
      <c r="A152" s="10" t="s">
        <v>630</v>
      </c>
      <c r="B152" s="234" t="s">
        <v>631</v>
      </c>
      <c r="C152" s="84" t="s">
        <v>1372</v>
      </c>
      <c r="D152" s="84" t="s">
        <v>1372</v>
      </c>
      <c r="E152" s="84" t="s">
        <v>1372</v>
      </c>
      <c r="F152" s="110" t="s">
        <v>1372</v>
      </c>
    </row>
    <row r="153" spans="1:6" ht="31.2">
      <c r="A153" s="10" t="s">
        <v>632</v>
      </c>
      <c r="B153" s="234" t="s">
        <v>633</v>
      </c>
      <c r="C153" s="236" t="s">
        <v>1359</v>
      </c>
      <c r="D153" s="84" t="s">
        <v>1359</v>
      </c>
      <c r="E153" s="236" t="s">
        <v>1359</v>
      </c>
      <c r="F153" s="110" t="s">
        <v>1359</v>
      </c>
    </row>
    <row r="154" spans="1:6" ht="31.2">
      <c r="A154" s="10" t="s">
        <v>634</v>
      </c>
      <c r="B154" s="234" t="s">
        <v>635</v>
      </c>
      <c r="C154" s="236" t="s">
        <v>1373</v>
      </c>
      <c r="D154" s="84" t="s">
        <v>1373</v>
      </c>
      <c r="E154" s="236" t="s">
        <v>1373</v>
      </c>
      <c r="F154" s="110" t="s">
        <v>1373</v>
      </c>
    </row>
    <row r="155" spans="1:6" ht="31.2">
      <c r="A155" s="10" t="s">
        <v>636</v>
      </c>
      <c r="B155" s="234" t="s">
        <v>637</v>
      </c>
      <c r="C155" s="235" t="s">
        <v>1374</v>
      </c>
      <c r="D155" s="84" t="s">
        <v>1374</v>
      </c>
      <c r="E155" s="235" t="s">
        <v>1374</v>
      </c>
      <c r="F155" s="110" t="s">
        <v>1374</v>
      </c>
    </row>
    <row r="156" spans="1:6" ht="31.2">
      <c r="A156" s="10" t="s">
        <v>638</v>
      </c>
      <c r="B156" s="234" t="s">
        <v>639</v>
      </c>
      <c r="C156" s="84" t="s">
        <v>1375</v>
      </c>
      <c r="D156" s="84" t="s">
        <v>1375</v>
      </c>
      <c r="E156" s="84" t="s">
        <v>1375</v>
      </c>
      <c r="F156" s="110" t="s">
        <v>1375</v>
      </c>
    </row>
    <row r="157" spans="1:6" ht="31.2">
      <c r="A157" s="10" t="s">
        <v>640</v>
      </c>
      <c r="B157" s="234" t="s">
        <v>641</v>
      </c>
      <c r="C157" s="84" t="s">
        <v>1377</v>
      </c>
      <c r="D157" s="84" t="s">
        <v>1377</v>
      </c>
      <c r="E157" s="84" t="s">
        <v>1377</v>
      </c>
      <c r="F157" s="110" t="s">
        <v>1377</v>
      </c>
    </row>
    <row r="158" spans="1:6" ht="31.2">
      <c r="A158" s="10" t="s">
        <v>642</v>
      </c>
      <c r="B158" s="234" t="s">
        <v>643</v>
      </c>
      <c r="C158" s="84" t="s">
        <v>1378</v>
      </c>
      <c r="D158" s="84" t="s">
        <v>1378</v>
      </c>
      <c r="E158" s="84" t="s">
        <v>1378</v>
      </c>
      <c r="F158" s="110" t="s">
        <v>1378</v>
      </c>
    </row>
    <row r="159" spans="1:6" ht="31.2">
      <c r="A159" s="10" t="s">
        <v>644</v>
      </c>
      <c r="B159" s="234" t="s">
        <v>1379</v>
      </c>
      <c r="C159" s="84" t="s">
        <v>1380</v>
      </c>
      <c r="D159" s="84" t="s">
        <v>1380</v>
      </c>
      <c r="E159" s="84" t="s">
        <v>1380</v>
      </c>
      <c r="F159" s="110" t="s">
        <v>1380</v>
      </c>
    </row>
    <row r="160" spans="1:6" ht="33" customHeight="1">
      <c r="A160" s="154" t="s">
        <v>774</v>
      </c>
      <c r="B160" s="91" t="s">
        <v>734</v>
      </c>
      <c r="C160" s="84" t="s">
        <v>1557</v>
      </c>
      <c r="D160" s="84" t="s">
        <v>1555</v>
      </c>
      <c r="E160" s="88" t="s">
        <v>1608</v>
      </c>
      <c r="F160" s="192" t="s">
        <v>1382</v>
      </c>
    </row>
    <row r="161" spans="1:6" ht="33" customHeight="1">
      <c r="A161" s="55" t="s">
        <v>245</v>
      </c>
      <c r="B161" s="91" t="s">
        <v>18</v>
      </c>
      <c r="C161" s="191"/>
      <c r="D161" s="191"/>
      <c r="E161" s="88"/>
      <c r="F161" s="192"/>
    </row>
    <row r="162" spans="1:6" ht="46.8">
      <c r="A162" s="190" t="s">
        <v>736</v>
      </c>
      <c r="B162" s="237" t="s">
        <v>737</v>
      </c>
      <c r="C162" s="193" t="s">
        <v>1382</v>
      </c>
      <c r="D162" s="193" t="s">
        <v>1382</v>
      </c>
      <c r="E162" s="193" t="s">
        <v>1382</v>
      </c>
      <c r="F162" s="194" t="s">
        <v>1382</v>
      </c>
    </row>
    <row r="163" spans="1:6">
      <c r="A163" s="190" t="s">
        <v>738</v>
      </c>
      <c r="B163" s="237" t="s">
        <v>739</v>
      </c>
      <c r="C163" s="193" t="s">
        <v>1383</v>
      </c>
      <c r="D163" s="193" t="s">
        <v>1383</v>
      </c>
      <c r="E163" s="193" t="s">
        <v>1383</v>
      </c>
      <c r="F163" s="194" t="s">
        <v>1383</v>
      </c>
    </row>
    <row r="164" spans="1:6">
      <c r="A164" s="190" t="s">
        <v>740</v>
      </c>
      <c r="B164" s="237" t="s">
        <v>741</v>
      </c>
      <c r="C164" s="193" t="s">
        <v>1383</v>
      </c>
      <c r="D164" s="193" t="s">
        <v>1383</v>
      </c>
      <c r="E164" s="193" t="s">
        <v>1383</v>
      </c>
      <c r="F164" s="194" t="s">
        <v>1383</v>
      </c>
    </row>
    <row r="165" spans="1:6">
      <c r="A165" s="8" t="s">
        <v>25</v>
      </c>
      <c r="B165" s="207" t="s">
        <v>87</v>
      </c>
      <c r="C165" s="193"/>
      <c r="D165" s="193"/>
      <c r="E165" s="193"/>
      <c r="F165" s="194"/>
    </row>
    <row r="166" spans="1:6" ht="31.2">
      <c r="A166" s="56" t="s">
        <v>766</v>
      </c>
      <c r="B166" s="237" t="s">
        <v>1388</v>
      </c>
      <c r="C166" s="88" t="s">
        <v>88</v>
      </c>
      <c r="D166" s="193" t="s">
        <v>88</v>
      </c>
      <c r="E166" s="193"/>
      <c r="F166" s="194"/>
    </row>
    <row r="167" spans="1:6" ht="31.2">
      <c r="A167" s="56" t="s">
        <v>768</v>
      </c>
      <c r="B167" s="237" t="s">
        <v>769</v>
      </c>
      <c r="C167" s="88" t="s">
        <v>88</v>
      </c>
      <c r="D167" s="193" t="s">
        <v>88</v>
      </c>
      <c r="E167" s="193"/>
      <c r="F167" s="194"/>
    </row>
    <row r="168" spans="1:6" ht="46.8">
      <c r="A168" s="56" t="s">
        <v>770</v>
      </c>
      <c r="B168" s="237" t="s">
        <v>771</v>
      </c>
      <c r="C168" s="88" t="s">
        <v>1389</v>
      </c>
      <c r="D168" s="88" t="s">
        <v>1556</v>
      </c>
      <c r="E168" s="193"/>
      <c r="F168" s="194"/>
    </row>
    <row r="169" spans="1:6" ht="23.4" customHeight="1">
      <c r="A169" s="56" t="s">
        <v>772</v>
      </c>
      <c r="B169" s="237" t="s">
        <v>773</v>
      </c>
      <c r="C169" s="88" t="s">
        <v>1390</v>
      </c>
      <c r="D169" s="193" t="s">
        <v>1390</v>
      </c>
      <c r="E169" s="193"/>
      <c r="F169" s="194"/>
    </row>
    <row r="170" spans="1:6" ht="35.4" customHeight="1">
      <c r="A170" s="9" t="s">
        <v>775</v>
      </c>
      <c r="B170" s="91" t="s">
        <v>776</v>
      </c>
      <c r="C170" s="84" t="s">
        <v>1607</v>
      </c>
      <c r="D170" s="84" t="s">
        <v>1607</v>
      </c>
      <c r="E170" s="84" t="s">
        <v>1392</v>
      </c>
      <c r="F170" s="110" t="s">
        <v>1392</v>
      </c>
    </row>
    <row r="171" spans="1:6">
      <c r="A171" s="9" t="s">
        <v>245</v>
      </c>
      <c r="B171" s="86" t="s">
        <v>18</v>
      </c>
      <c r="C171" s="84"/>
      <c r="D171" s="84"/>
      <c r="E171" s="84"/>
      <c r="F171" s="110"/>
    </row>
    <row r="172" spans="1:6" ht="42.6" customHeight="1">
      <c r="A172" s="55" t="s">
        <v>777</v>
      </c>
      <c r="B172" s="77" t="s">
        <v>778</v>
      </c>
      <c r="C172" s="84" t="s">
        <v>1393</v>
      </c>
      <c r="D172" s="84" t="s">
        <v>1393</v>
      </c>
      <c r="E172" s="84" t="s">
        <v>1394</v>
      </c>
      <c r="F172" s="110" t="s">
        <v>1394</v>
      </c>
    </row>
    <row r="173" spans="1:6" ht="42.6" customHeight="1">
      <c r="A173" s="55" t="s">
        <v>779</v>
      </c>
      <c r="B173" s="77" t="s">
        <v>780</v>
      </c>
      <c r="C173" s="84" t="s">
        <v>1395</v>
      </c>
      <c r="D173" s="84" t="s">
        <v>1395</v>
      </c>
      <c r="E173" s="84" t="s">
        <v>1396</v>
      </c>
      <c r="F173" s="110" t="s">
        <v>1396</v>
      </c>
    </row>
    <row r="174" spans="1:6" ht="42.6" customHeight="1">
      <c r="A174" s="55" t="s">
        <v>781</v>
      </c>
      <c r="B174" s="77" t="s">
        <v>782</v>
      </c>
      <c r="C174" s="238" t="s">
        <v>1397</v>
      </c>
      <c r="D174" s="238" t="s">
        <v>1397</v>
      </c>
      <c r="E174" s="238" t="s">
        <v>1398</v>
      </c>
      <c r="F174" s="273" t="s">
        <v>1398</v>
      </c>
    </row>
    <row r="175" spans="1:6" ht="42.6" customHeight="1">
      <c r="A175" s="55" t="s">
        <v>783</v>
      </c>
      <c r="B175" s="77" t="s">
        <v>784</v>
      </c>
      <c r="C175" s="238" t="s">
        <v>1399</v>
      </c>
      <c r="D175" s="238" t="s">
        <v>1399</v>
      </c>
      <c r="E175" s="238" t="s">
        <v>1400</v>
      </c>
      <c r="F175" s="273" t="s">
        <v>1400</v>
      </c>
    </row>
    <row r="176" spans="1:6" ht="16.8">
      <c r="A176" s="8" t="s">
        <v>25</v>
      </c>
      <c r="B176" s="207" t="s">
        <v>87</v>
      </c>
      <c r="C176" s="239"/>
      <c r="D176" s="239"/>
      <c r="E176" s="239"/>
      <c r="F176" s="274"/>
    </row>
    <row r="177" spans="1:6" ht="23.4" customHeight="1">
      <c r="A177" s="55" t="s">
        <v>798</v>
      </c>
      <c r="B177" s="89" t="s">
        <v>799</v>
      </c>
      <c r="C177" s="238" t="s">
        <v>130</v>
      </c>
      <c r="D177" s="238" t="s">
        <v>130</v>
      </c>
      <c r="E177" s="239"/>
      <c r="F177" s="274"/>
    </row>
    <row r="178" spans="1:6" ht="23.4" customHeight="1">
      <c r="A178" s="55" t="s">
        <v>800</v>
      </c>
      <c r="B178" s="89" t="s">
        <v>801</v>
      </c>
      <c r="C178" s="238" t="s">
        <v>130</v>
      </c>
      <c r="D178" s="238" t="s">
        <v>130</v>
      </c>
      <c r="E178" s="239"/>
      <c r="F178" s="274"/>
    </row>
    <row r="179" spans="1:6" ht="23.4" customHeight="1">
      <c r="A179" s="55" t="s">
        <v>802</v>
      </c>
      <c r="B179" s="89" t="s">
        <v>803</v>
      </c>
      <c r="C179" s="238" t="s">
        <v>130</v>
      </c>
      <c r="D179" s="238" t="s">
        <v>130</v>
      </c>
      <c r="E179" s="239"/>
      <c r="F179" s="274"/>
    </row>
    <row r="180" spans="1:6" ht="46.2" customHeight="1">
      <c r="A180" s="438" t="s">
        <v>808</v>
      </c>
      <c r="B180" s="439" t="s">
        <v>809</v>
      </c>
      <c r="C180" s="81" t="s">
        <v>1603</v>
      </c>
      <c r="D180" s="81" t="s">
        <v>1595</v>
      </c>
      <c r="E180" s="81" t="s">
        <v>1605</v>
      </c>
      <c r="F180" s="276" t="s">
        <v>1606</v>
      </c>
    </row>
    <row r="181" spans="1:6" ht="31.8" customHeight="1">
      <c r="A181" s="161" t="s">
        <v>19</v>
      </c>
      <c r="B181" s="91" t="s">
        <v>18</v>
      </c>
      <c r="C181" s="80"/>
      <c r="D181" s="80"/>
      <c r="E181" s="80"/>
      <c r="F181" s="275"/>
    </row>
    <row r="182" spans="1:6" ht="46.8">
      <c r="A182" s="161" t="s">
        <v>810</v>
      </c>
      <c r="B182" s="197" t="s">
        <v>811</v>
      </c>
      <c r="C182" s="93" t="s">
        <v>88</v>
      </c>
      <c r="D182" s="81" t="s">
        <v>88</v>
      </c>
      <c r="E182" s="93" t="s">
        <v>88</v>
      </c>
      <c r="F182" s="440" t="s">
        <v>88</v>
      </c>
    </row>
    <row r="183" spans="1:6" ht="31.2">
      <c r="A183" s="161" t="s">
        <v>812</v>
      </c>
      <c r="B183" s="197" t="s">
        <v>813</v>
      </c>
      <c r="C183" s="93" t="s">
        <v>88</v>
      </c>
      <c r="D183" s="81" t="s">
        <v>88</v>
      </c>
      <c r="E183" s="93" t="s">
        <v>88</v>
      </c>
      <c r="F183" s="440" t="s">
        <v>88</v>
      </c>
    </row>
    <row r="184" spans="1:6" ht="31.2">
      <c r="A184" s="161" t="s">
        <v>814</v>
      </c>
      <c r="B184" s="197" t="s">
        <v>815</v>
      </c>
      <c r="C184" s="93" t="s">
        <v>42</v>
      </c>
      <c r="D184" s="81" t="s">
        <v>42</v>
      </c>
      <c r="E184" s="93" t="s">
        <v>42</v>
      </c>
      <c r="F184" s="440" t="s">
        <v>42</v>
      </c>
    </row>
    <row r="185" spans="1:6" ht="46.8">
      <c r="A185" s="161" t="s">
        <v>816</v>
      </c>
      <c r="B185" s="197" t="s">
        <v>817</v>
      </c>
      <c r="C185" s="93" t="s">
        <v>42</v>
      </c>
      <c r="D185" s="81" t="s">
        <v>42</v>
      </c>
      <c r="E185" s="93" t="s">
        <v>42</v>
      </c>
      <c r="F185" s="440" t="s">
        <v>42</v>
      </c>
    </row>
    <row r="186" spans="1:6" ht="31.2">
      <c r="A186" s="161" t="s">
        <v>818</v>
      </c>
      <c r="B186" s="197" t="s">
        <v>819</v>
      </c>
      <c r="C186" s="93" t="s">
        <v>1402</v>
      </c>
      <c r="D186" s="81" t="s">
        <v>1402</v>
      </c>
      <c r="E186" s="93" t="s">
        <v>1402</v>
      </c>
      <c r="F186" s="440" t="s">
        <v>1402</v>
      </c>
    </row>
    <row r="187" spans="1:6" ht="31.2">
      <c r="A187" s="161" t="s">
        <v>820</v>
      </c>
      <c r="B187" s="197" t="s">
        <v>821</v>
      </c>
      <c r="C187" s="93" t="s">
        <v>1599</v>
      </c>
      <c r="D187" s="81" t="s">
        <v>1404</v>
      </c>
      <c r="E187" s="93" t="s">
        <v>1599</v>
      </c>
      <c r="F187" s="440" t="s">
        <v>1403</v>
      </c>
    </row>
    <row r="188" spans="1:6" ht="78">
      <c r="A188" s="161" t="s">
        <v>822</v>
      </c>
      <c r="B188" s="197" t="s">
        <v>823</v>
      </c>
      <c r="C188" s="441" t="s">
        <v>1407</v>
      </c>
      <c r="D188" s="81" t="s">
        <v>1408</v>
      </c>
      <c r="E188" s="441" t="s">
        <v>1407</v>
      </c>
      <c r="F188" s="440" t="s">
        <v>1408</v>
      </c>
    </row>
    <row r="189" spans="1:6" ht="46.8">
      <c r="A189" s="161" t="s">
        <v>824</v>
      </c>
      <c r="B189" s="240" t="s">
        <v>825</v>
      </c>
      <c r="C189" s="93" t="s">
        <v>1409</v>
      </c>
      <c r="D189" s="81" t="s">
        <v>1410</v>
      </c>
      <c r="E189" s="93" t="s">
        <v>1409</v>
      </c>
      <c r="F189" s="440" t="s">
        <v>1410</v>
      </c>
    </row>
    <row r="190" spans="1:6" ht="46.8">
      <c r="A190" s="161" t="s">
        <v>1411</v>
      </c>
      <c r="B190" s="197" t="s">
        <v>827</v>
      </c>
      <c r="C190" s="195" t="s">
        <v>1412</v>
      </c>
      <c r="D190" s="81" t="s">
        <v>1412</v>
      </c>
      <c r="E190" s="195" t="s">
        <v>1412</v>
      </c>
      <c r="F190" s="442" t="s">
        <v>1412</v>
      </c>
    </row>
    <row r="191" spans="1:6" ht="46.8">
      <c r="A191" s="161" t="s">
        <v>826</v>
      </c>
      <c r="B191" s="241" t="s">
        <v>829</v>
      </c>
      <c r="C191" s="195" t="s">
        <v>1528</v>
      </c>
      <c r="D191" s="81" t="s">
        <v>1392</v>
      </c>
      <c r="E191" s="195" t="s">
        <v>1413</v>
      </c>
      <c r="F191" s="442" t="s">
        <v>1392</v>
      </c>
    </row>
    <row r="192" spans="1:6" ht="46.8">
      <c r="A192" s="161" t="s">
        <v>828</v>
      </c>
      <c r="B192" s="197" t="s">
        <v>831</v>
      </c>
      <c r="C192" s="80" t="s">
        <v>1406</v>
      </c>
      <c r="D192" s="81" t="s">
        <v>1406</v>
      </c>
      <c r="E192" s="195" t="s">
        <v>1414</v>
      </c>
      <c r="F192" s="442" t="s">
        <v>1406</v>
      </c>
    </row>
    <row r="193" spans="1:6" ht="46.8">
      <c r="A193" s="161" t="s">
        <v>830</v>
      </c>
      <c r="B193" s="197" t="s">
        <v>833</v>
      </c>
      <c r="C193" s="195" t="s">
        <v>1415</v>
      </c>
      <c r="D193" s="76" t="s">
        <v>1415</v>
      </c>
      <c r="E193" s="195" t="s">
        <v>1415</v>
      </c>
      <c r="F193" s="442" t="s">
        <v>1415</v>
      </c>
    </row>
    <row r="194" spans="1:6" ht="31.2">
      <c r="A194" s="161" t="s">
        <v>832</v>
      </c>
      <c r="B194" s="197" t="s">
        <v>835</v>
      </c>
      <c r="C194" s="195" t="s">
        <v>1600</v>
      </c>
      <c r="D194" s="81" t="s">
        <v>1346</v>
      </c>
      <c r="E194" s="195" t="s">
        <v>1600</v>
      </c>
      <c r="F194" s="442" t="s">
        <v>1600</v>
      </c>
    </row>
    <row r="195" spans="1:6" ht="31.2">
      <c r="A195" s="161" t="s">
        <v>834</v>
      </c>
      <c r="B195" s="197" t="s">
        <v>837</v>
      </c>
      <c r="C195" s="195" t="s">
        <v>1416</v>
      </c>
      <c r="D195" s="81" t="s">
        <v>1376</v>
      </c>
      <c r="E195" s="195" t="s">
        <v>1376</v>
      </c>
      <c r="F195" s="442" t="s">
        <v>1376</v>
      </c>
    </row>
    <row r="196" spans="1:6" ht="31.2">
      <c r="A196" s="161" t="s">
        <v>836</v>
      </c>
      <c r="B196" s="197" t="s">
        <v>839</v>
      </c>
      <c r="C196" s="195" t="s">
        <v>1417</v>
      </c>
      <c r="D196" s="76" t="s">
        <v>1417</v>
      </c>
      <c r="E196" s="93" t="s">
        <v>1417</v>
      </c>
      <c r="F196" s="440" t="s">
        <v>1417</v>
      </c>
    </row>
    <row r="197" spans="1:6">
      <c r="A197" s="161" t="s">
        <v>838</v>
      </c>
      <c r="B197" s="197" t="s">
        <v>841</v>
      </c>
      <c r="C197" s="93" t="s">
        <v>1601</v>
      </c>
      <c r="D197" s="76" t="s">
        <v>1417</v>
      </c>
      <c r="E197" s="93" t="s">
        <v>1601</v>
      </c>
      <c r="F197" s="440" t="s">
        <v>1417</v>
      </c>
    </row>
    <row r="198" spans="1:6" ht="31.2">
      <c r="A198" s="161" t="s">
        <v>840</v>
      </c>
      <c r="B198" s="197" t="s">
        <v>843</v>
      </c>
      <c r="C198" s="195" t="s">
        <v>1602</v>
      </c>
      <c r="D198" s="81" t="s">
        <v>1418</v>
      </c>
      <c r="E198" s="195" t="s">
        <v>1602</v>
      </c>
      <c r="F198" s="440" t="s">
        <v>1604</v>
      </c>
    </row>
    <row r="199" spans="1:6" ht="31.2">
      <c r="A199" s="161" t="s">
        <v>842</v>
      </c>
      <c r="B199" s="197" t="s">
        <v>845</v>
      </c>
      <c r="C199" s="93" t="s">
        <v>1419</v>
      </c>
      <c r="D199" s="81" t="s">
        <v>1419</v>
      </c>
      <c r="E199" s="93" t="s">
        <v>1419</v>
      </c>
      <c r="F199" s="440" t="s">
        <v>1419</v>
      </c>
    </row>
    <row r="200" spans="1:6" ht="29.4" customHeight="1">
      <c r="A200" s="167" t="s">
        <v>25</v>
      </c>
      <c r="B200" s="91" t="s">
        <v>87</v>
      </c>
      <c r="C200" s="93"/>
      <c r="D200" s="81"/>
      <c r="E200" s="81"/>
      <c r="F200" s="276"/>
    </row>
    <row r="201" spans="1:6" ht="46.8">
      <c r="A201" s="161" t="s">
        <v>875</v>
      </c>
      <c r="B201" s="95" t="s">
        <v>876</v>
      </c>
      <c r="C201" s="195" t="s">
        <v>129</v>
      </c>
      <c r="D201" s="81" t="s">
        <v>129</v>
      </c>
      <c r="E201" s="81"/>
      <c r="F201" s="276"/>
    </row>
    <row r="202" spans="1:6" ht="31.2">
      <c r="A202" s="161" t="s">
        <v>877</v>
      </c>
      <c r="B202" s="95" t="s">
        <v>878</v>
      </c>
      <c r="C202" s="195" t="s">
        <v>128</v>
      </c>
      <c r="D202" s="81" t="s">
        <v>128</v>
      </c>
      <c r="E202" s="81"/>
      <c r="F202" s="276"/>
    </row>
    <row r="203" spans="1:6" ht="62.4">
      <c r="A203" s="161" t="s">
        <v>879</v>
      </c>
      <c r="B203" s="95" t="s">
        <v>880</v>
      </c>
      <c r="C203" s="93" t="s">
        <v>88</v>
      </c>
      <c r="D203" s="81" t="s">
        <v>88</v>
      </c>
      <c r="E203" s="81"/>
      <c r="F203" s="276"/>
    </row>
    <row r="204" spans="1:6" ht="31.2">
      <c r="A204" s="161" t="s">
        <v>881</v>
      </c>
      <c r="B204" s="95" t="s">
        <v>882</v>
      </c>
      <c r="C204" s="93" t="s">
        <v>88</v>
      </c>
      <c r="D204" s="81" t="s">
        <v>88</v>
      </c>
      <c r="E204" s="81"/>
      <c r="F204" s="276"/>
    </row>
    <row r="205" spans="1:6" ht="46.8">
      <c r="A205" s="161" t="s">
        <v>883</v>
      </c>
      <c r="B205" s="95" t="s">
        <v>884</v>
      </c>
      <c r="C205" s="93" t="s">
        <v>88</v>
      </c>
      <c r="D205" s="81" t="s">
        <v>88</v>
      </c>
      <c r="E205" s="81"/>
      <c r="F205" s="276"/>
    </row>
    <row r="206" spans="1:6" ht="46.8">
      <c r="A206" s="161" t="s">
        <v>885</v>
      </c>
      <c r="B206" s="95" t="s">
        <v>886</v>
      </c>
      <c r="C206" s="93" t="s">
        <v>1421</v>
      </c>
      <c r="D206" s="81" t="s">
        <v>1422</v>
      </c>
      <c r="E206" s="81"/>
      <c r="F206" s="276"/>
    </row>
    <row r="207" spans="1:6" ht="46.8">
      <c r="A207" s="161" t="s">
        <v>887</v>
      </c>
      <c r="B207" s="74" t="s">
        <v>888</v>
      </c>
      <c r="C207" s="93" t="s">
        <v>1423</v>
      </c>
      <c r="D207" s="81" t="s">
        <v>1423</v>
      </c>
      <c r="E207" s="81"/>
      <c r="F207" s="276"/>
    </row>
    <row r="208" spans="1:6" ht="31.2">
      <c r="A208" s="161" t="s">
        <v>891</v>
      </c>
      <c r="B208" s="95" t="s">
        <v>892</v>
      </c>
      <c r="C208" s="93" t="s">
        <v>1566</v>
      </c>
      <c r="D208" s="198" t="s">
        <v>1421</v>
      </c>
      <c r="E208" s="198"/>
      <c r="F208" s="277"/>
    </row>
    <row r="209" spans="1:6" ht="46.8">
      <c r="A209" s="161" t="s">
        <v>893</v>
      </c>
      <c r="B209" s="95" t="s">
        <v>894</v>
      </c>
      <c r="C209" s="93" t="s">
        <v>1424</v>
      </c>
      <c r="D209" s="198" t="s">
        <v>1424</v>
      </c>
      <c r="E209" s="198"/>
      <c r="F209" s="277"/>
    </row>
    <row r="210" spans="1:6" ht="46.8">
      <c r="A210" s="161" t="s">
        <v>895</v>
      </c>
      <c r="B210" s="95" t="s">
        <v>896</v>
      </c>
      <c r="C210" s="93" t="s">
        <v>1567</v>
      </c>
      <c r="D210" s="198" t="s">
        <v>1425</v>
      </c>
      <c r="E210" s="198"/>
      <c r="F210" s="277"/>
    </row>
    <row r="211" spans="1:6" ht="62.4">
      <c r="A211" s="161" t="s">
        <v>897</v>
      </c>
      <c r="B211" s="95" t="s">
        <v>898</v>
      </c>
      <c r="C211" s="93" t="s">
        <v>1412</v>
      </c>
      <c r="D211" s="198" t="s">
        <v>1412</v>
      </c>
      <c r="E211" s="198"/>
      <c r="F211" s="277"/>
    </row>
    <row r="212" spans="1:6" ht="62.4">
      <c r="A212" s="161" t="s">
        <v>899</v>
      </c>
      <c r="B212" s="95" t="s">
        <v>900</v>
      </c>
      <c r="C212" s="93" t="s">
        <v>1426</v>
      </c>
      <c r="D212" s="198" t="s">
        <v>1426</v>
      </c>
      <c r="E212" s="198"/>
      <c r="F212" s="277"/>
    </row>
    <row r="213" spans="1:6" ht="62.4">
      <c r="A213" s="161" t="s">
        <v>901</v>
      </c>
      <c r="B213" s="95" t="s">
        <v>902</v>
      </c>
      <c r="C213" s="195" t="s">
        <v>1568</v>
      </c>
      <c r="D213" s="81" t="s">
        <v>1413</v>
      </c>
      <c r="E213" s="198"/>
      <c r="F213" s="276"/>
    </row>
    <row r="214" spans="1:6" ht="46.8">
      <c r="A214" s="161" t="s">
        <v>903</v>
      </c>
      <c r="B214" s="95" t="s">
        <v>904</v>
      </c>
      <c r="C214" s="195" t="s">
        <v>1569</v>
      </c>
      <c r="D214" s="81" t="s">
        <v>1427</v>
      </c>
      <c r="E214" s="81"/>
      <c r="F214" s="276"/>
    </row>
    <row r="215" spans="1:6" ht="46.8">
      <c r="A215" s="161" t="s">
        <v>905</v>
      </c>
      <c r="B215" s="95" t="s">
        <v>906</v>
      </c>
      <c r="C215" s="93" t="s">
        <v>1428</v>
      </c>
      <c r="D215" s="81" t="s">
        <v>1428</v>
      </c>
      <c r="E215" s="81"/>
      <c r="F215" s="276"/>
    </row>
    <row r="216" spans="1:6" ht="39" customHeight="1">
      <c r="A216" s="124" t="s">
        <v>937</v>
      </c>
      <c r="B216" s="92" t="s">
        <v>938</v>
      </c>
      <c r="C216" s="84" t="s">
        <v>42</v>
      </c>
      <c r="D216" s="84" t="s">
        <v>42</v>
      </c>
      <c r="E216" s="84" t="s">
        <v>42</v>
      </c>
      <c r="F216" s="110" t="s">
        <v>42</v>
      </c>
    </row>
    <row r="217" spans="1:6" ht="21.6" customHeight="1">
      <c r="A217" s="9" t="s">
        <v>245</v>
      </c>
      <c r="B217" s="202" t="s">
        <v>1430</v>
      </c>
      <c r="C217" s="84"/>
      <c r="D217" s="84"/>
      <c r="E217" s="84"/>
      <c r="F217" s="110"/>
    </row>
    <row r="218" spans="1:6" ht="46.8">
      <c r="A218" s="278" t="s">
        <v>939</v>
      </c>
      <c r="B218" s="72" t="s">
        <v>940</v>
      </c>
      <c r="C218" s="203" t="s">
        <v>1429</v>
      </c>
      <c r="D218" s="203" t="s">
        <v>42</v>
      </c>
      <c r="E218" s="203" t="s">
        <v>1429</v>
      </c>
      <c r="F218" s="110" t="s">
        <v>1429</v>
      </c>
    </row>
    <row r="219" spans="1:6" ht="31.2">
      <c r="A219" s="278" t="s">
        <v>941</v>
      </c>
      <c r="B219" s="73" t="s">
        <v>942</v>
      </c>
      <c r="C219" s="70" t="s">
        <v>1558</v>
      </c>
      <c r="D219" s="84" t="s">
        <v>1416</v>
      </c>
      <c r="E219" s="84" t="s">
        <v>1559</v>
      </c>
      <c r="F219" s="110" t="s">
        <v>1559</v>
      </c>
    </row>
    <row r="220" spans="1:6" ht="46.8">
      <c r="A220" s="278" t="s">
        <v>943</v>
      </c>
      <c r="B220" s="74" t="s">
        <v>944</v>
      </c>
      <c r="C220" s="84" t="s">
        <v>1543</v>
      </c>
      <c r="D220" s="84" t="s">
        <v>1543</v>
      </c>
      <c r="E220" s="84"/>
      <c r="F220" s="110"/>
    </row>
    <row r="221" spans="1:6" ht="28.8" customHeight="1">
      <c r="A221" s="124" t="s">
        <v>966</v>
      </c>
      <c r="B221" s="92" t="s">
        <v>967</v>
      </c>
      <c r="C221" s="84"/>
      <c r="D221" s="84"/>
      <c r="E221" s="84"/>
      <c r="F221" s="110"/>
    </row>
    <row r="222" spans="1:6" ht="27" customHeight="1">
      <c r="A222" s="9" t="s">
        <v>245</v>
      </c>
      <c r="B222" s="91" t="s">
        <v>1430</v>
      </c>
      <c r="C222" s="75"/>
      <c r="D222" s="75"/>
      <c r="E222" s="75"/>
      <c r="F222" s="279"/>
    </row>
    <row r="223" spans="1:6">
      <c r="A223" s="7" t="s">
        <v>968</v>
      </c>
      <c r="B223" s="77" t="s">
        <v>969</v>
      </c>
      <c r="C223" s="204" t="s">
        <v>1431</v>
      </c>
      <c r="D223" s="204" t="s">
        <v>1431</v>
      </c>
      <c r="E223" s="204" t="s">
        <v>1431</v>
      </c>
      <c r="F223" s="280" t="s">
        <v>1431</v>
      </c>
    </row>
    <row r="224" spans="1:6">
      <c r="A224" s="7" t="s">
        <v>970</v>
      </c>
      <c r="B224" s="77" t="s">
        <v>971</v>
      </c>
      <c r="C224" s="204" t="s">
        <v>1432</v>
      </c>
      <c r="D224" s="78" t="s">
        <v>1432</v>
      </c>
      <c r="E224" s="204" t="s">
        <v>1433</v>
      </c>
      <c r="F224" s="262" t="s">
        <v>1433</v>
      </c>
    </row>
    <row r="225" spans="1:6">
      <c r="A225" s="7" t="s">
        <v>972</v>
      </c>
      <c r="B225" s="77" t="s">
        <v>973</v>
      </c>
      <c r="C225" s="204" t="s">
        <v>1432</v>
      </c>
      <c r="D225" s="204" t="s">
        <v>1432</v>
      </c>
      <c r="E225" s="204" t="s">
        <v>1434</v>
      </c>
      <c r="F225" s="280" t="s">
        <v>1434</v>
      </c>
    </row>
    <row r="226" spans="1:6">
      <c r="A226" s="7" t="s">
        <v>974</v>
      </c>
      <c r="B226" s="77" t="s">
        <v>975</v>
      </c>
      <c r="C226" s="204" t="s">
        <v>1435</v>
      </c>
      <c r="D226" s="204" t="s">
        <v>1435</v>
      </c>
      <c r="E226" s="204" t="s">
        <v>1436</v>
      </c>
      <c r="F226" s="280" t="s">
        <v>1436</v>
      </c>
    </row>
    <row r="227" spans="1:6" ht="50.4" customHeight="1">
      <c r="A227" s="124" t="s">
        <v>1001</v>
      </c>
      <c r="B227" s="92" t="s">
        <v>1002</v>
      </c>
      <c r="C227" s="84" t="s">
        <v>1623</v>
      </c>
      <c r="D227" s="84" t="s">
        <v>1622</v>
      </c>
      <c r="E227" s="84" t="s">
        <v>1624</v>
      </c>
      <c r="F227" s="110" t="s">
        <v>1624</v>
      </c>
    </row>
    <row r="228" spans="1:6" ht="35.4" customHeight="1">
      <c r="A228" s="9" t="s">
        <v>245</v>
      </c>
      <c r="B228" s="242" t="s">
        <v>18</v>
      </c>
      <c r="C228" s="84"/>
      <c r="D228" s="84"/>
      <c r="E228" s="84"/>
      <c r="F228" s="110"/>
    </row>
    <row r="229" spans="1:6" ht="46.8">
      <c r="A229" s="7" t="s">
        <v>1003</v>
      </c>
      <c r="B229" s="205" t="s">
        <v>1004</v>
      </c>
      <c r="C229" s="78">
        <v>0.248</v>
      </c>
      <c r="D229" s="78">
        <v>0.248</v>
      </c>
      <c r="E229" s="78">
        <v>0.28000000000000003</v>
      </c>
      <c r="F229" s="262">
        <v>0.28000000000000003</v>
      </c>
    </row>
    <row r="230" spans="1:6" ht="46.8">
      <c r="A230" s="7" t="s">
        <v>1005</v>
      </c>
      <c r="B230" s="205" t="s">
        <v>1006</v>
      </c>
      <c r="C230" s="78">
        <v>1.07</v>
      </c>
      <c r="D230" s="78">
        <v>1.03</v>
      </c>
      <c r="E230" s="78">
        <v>1.03</v>
      </c>
      <c r="F230" s="262">
        <v>1.03</v>
      </c>
    </row>
    <row r="231" spans="1:6" ht="46.8">
      <c r="A231" s="7" t="s">
        <v>1007</v>
      </c>
      <c r="B231" s="205" t="s">
        <v>1008</v>
      </c>
      <c r="C231" s="84" t="s">
        <v>1438</v>
      </c>
      <c r="D231" s="84" t="s">
        <v>1438</v>
      </c>
      <c r="E231" s="84" t="s">
        <v>1439</v>
      </c>
      <c r="F231" s="110" t="s">
        <v>1439</v>
      </c>
    </row>
    <row r="232" spans="1:6" ht="46.8">
      <c r="A232" s="7" t="s">
        <v>1009</v>
      </c>
      <c r="B232" s="205" t="s">
        <v>1010</v>
      </c>
      <c r="C232" s="84" t="s">
        <v>1440</v>
      </c>
      <c r="D232" s="84" t="s">
        <v>1440</v>
      </c>
      <c r="E232" s="84" t="s">
        <v>1441</v>
      </c>
      <c r="F232" s="110" t="s">
        <v>1441</v>
      </c>
    </row>
    <row r="233" spans="1:6" ht="46.8">
      <c r="A233" s="7" t="s">
        <v>1011</v>
      </c>
      <c r="B233" s="205" t="s">
        <v>1012</v>
      </c>
      <c r="C233" s="84" t="s">
        <v>1440</v>
      </c>
      <c r="D233" s="84" t="s">
        <v>1440</v>
      </c>
      <c r="E233" s="84" t="s">
        <v>1441</v>
      </c>
      <c r="F233" s="110" t="s">
        <v>1441</v>
      </c>
    </row>
    <row r="234" spans="1:6" ht="49.2" customHeight="1">
      <c r="A234" s="124" t="s">
        <v>1025</v>
      </c>
      <c r="B234" s="92" t="s">
        <v>1026</v>
      </c>
      <c r="C234" s="84" t="s">
        <v>1560</v>
      </c>
      <c r="D234" s="84" t="s">
        <v>1560</v>
      </c>
      <c r="E234" s="443"/>
      <c r="F234" s="444"/>
    </row>
    <row r="235" spans="1:6" ht="21" customHeight="1">
      <c r="A235" s="8" t="s">
        <v>146</v>
      </c>
      <c r="B235" s="91" t="s">
        <v>87</v>
      </c>
      <c r="C235" s="243"/>
      <c r="D235" s="244"/>
      <c r="E235" s="244"/>
      <c r="F235" s="281"/>
    </row>
    <row r="236" spans="1:6" ht="46.8">
      <c r="A236" s="9" t="s">
        <v>1029</v>
      </c>
      <c r="B236" s="242" t="s">
        <v>1034</v>
      </c>
      <c r="C236" s="243" t="s">
        <v>1420</v>
      </c>
      <c r="D236" s="245" t="s">
        <v>1420</v>
      </c>
      <c r="E236" s="245"/>
      <c r="F236" s="282"/>
    </row>
    <row r="237" spans="1:6" ht="62.4">
      <c r="A237" s="9" t="s">
        <v>1031</v>
      </c>
      <c r="B237" s="242" t="s">
        <v>1036</v>
      </c>
      <c r="C237" s="243" t="s">
        <v>1442</v>
      </c>
      <c r="D237" s="243" t="s">
        <v>1442</v>
      </c>
      <c r="E237" s="243"/>
      <c r="F237" s="283"/>
    </row>
    <row r="238" spans="1:6" ht="28.2" customHeight="1">
      <c r="A238" s="154" t="s">
        <v>1037</v>
      </c>
      <c r="B238" s="84" t="s">
        <v>1038</v>
      </c>
      <c r="C238" s="84" t="s">
        <v>1625</v>
      </c>
      <c r="D238" s="84"/>
      <c r="E238" s="84" t="s">
        <v>1625</v>
      </c>
      <c r="F238" s="110"/>
    </row>
    <row r="239" spans="1:6" ht="24.6" customHeight="1">
      <c r="A239" s="9" t="s">
        <v>245</v>
      </c>
      <c r="B239" s="91" t="s">
        <v>18</v>
      </c>
      <c r="C239" s="84"/>
      <c r="D239" s="246"/>
      <c r="E239" s="246"/>
      <c r="F239" s="110"/>
    </row>
    <row r="240" spans="1:6">
      <c r="A240" s="79" t="s">
        <v>1039</v>
      </c>
      <c r="B240" s="229" t="s">
        <v>1040</v>
      </c>
      <c r="C240" s="84" t="s">
        <v>1402</v>
      </c>
      <c r="D240" s="84"/>
      <c r="E240" s="84" t="s">
        <v>1402</v>
      </c>
      <c r="F240" s="110"/>
    </row>
    <row r="241" spans="1:6" ht="31.2">
      <c r="A241" s="79" t="s">
        <v>1041</v>
      </c>
      <c r="B241" s="229" t="s">
        <v>1042</v>
      </c>
      <c r="C241" s="84" t="s">
        <v>1443</v>
      </c>
      <c r="D241" s="84" t="s">
        <v>1443</v>
      </c>
      <c r="E241" s="84" t="s">
        <v>1443</v>
      </c>
      <c r="F241" s="110" t="s">
        <v>1444</v>
      </c>
    </row>
    <row r="242" spans="1:6" ht="31.2">
      <c r="A242" s="79" t="s">
        <v>1043</v>
      </c>
      <c r="B242" s="229" t="s">
        <v>1044</v>
      </c>
      <c r="C242" s="84" t="s">
        <v>1445</v>
      </c>
      <c r="D242" s="84" t="s">
        <v>1445</v>
      </c>
      <c r="E242" s="84" t="s">
        <v>1445</v>
      </c>
      <c r="F242" s="110" t="s">
        <v>1445</v>
      </c>
    </row>
    <row r="243" spans="1:6" ht="31.2">
      <c r="A243" s="79" t="s">
        <v>1045</v>
      </c>
      <c r="B243" s="229" t="s">
        <v>1046</v>
      </c>
      <c r="C243" s="84" t="s">
        <v>1446</v>
      </c>
      <c r="D243" s="84" t="s">
        <v>1446</v>
      </c>
      <c r="E243" s="84" t="s">
        <v>1446</v>
      </c>
      <c r="F243" s="110" t="s">
        <v>1446</v>
      </c>
    </row>
    <row r="244" spans="1:6" ht="27.6" customHeight="1">
      <c r="A244" s="79" t="s">
        <v>1047</v>
      </c>
      <c r="B244" s="229" t="s">
        <v>1048</v>
      </c>
      <c r="C244" s="84" t="s">
        <v>1447</v>
      </c>
      <c r="D244" s="84" t="s">
        <v>1447</v>
      </c>
      <c r="E244" s="84" t="s">
        <v>1447</v>
      </c>
      <c r="F244" s="110" t="s">
        <v>1447</v>
      </c>
    </row>
    <row r="245" spans="1:6" ht="30.6" customHeight="1">
      <c r="A245" s="196">
        <v>21</v>
      </c>
      <c r="B245" s="84" t="s">
        <v>1448</v>
      </c>
      <c r="C245" s="84"/>
      <c r="D245" s="84"/>
      <c r="E245" s="84"/>
      <c r="F245" s="110"/>
    </row>
    <row r="246" spans="1:6">
      <c r="A246" s="196">
        <v>1</v>
      </c>
      <c r="B246" s="84" t="s">
        <v>18</v>
      </c>
      <c r="C246" s="84"/>
      <c r="D246" s="84"/>
      <c r="E246" s="84"/>
      <c r="F246" s="110"/>
    </row>
    <row r="247" spans="1:6">
      <c r="A247" s="79" t="s">
        <v>1088</v>
      </c>
      <c r="B247" s="229" t="s">
        <v>1067</v>
      </c>
      <c r="C247" s="217" t="s">
        <v>1290</v>
      </c>
      <c r="D247" s="217" t="s">
        <v>1290</v>
      </c>
      <c r="E247" s="217" t="s">
        <v>1290</v>
      </c>
      <c r="F247" s="263" t="s">
        <v>1290</v>
      </c>
    </row>
    <row r="248" spans="1:6">
      <c r="A248" s="79" t="s">
        <v>1089</v>
      </c>
      <c r="B248" s="229" t="s">
        <v>1068</v>
      </c>
      <c r="C248" s="217" t="s">
        <v>1290</v>
      </c>
      <c r="D248" s="217" t="s">
        <v>1290</v>
      </c>
      <c r="E248" s="217" t="s">
        <v>1290</v>
      </c>
      <c r="F248" s="263" t="s">
        <v>1290</v>
      </c>
    </row>
    <row r="249" spans="1:6" ht="31.2">
      <c r="A249" s="79" t="s">
        <v>1090</v>
      </c>
      <c r="B249" s="229" t="s">
        <v>1069</v>
      </c>
      <c r="C249" s="217" t="s">
        <v>1290</v>
      </c>
      <c r="D249" s="217" t="s">
        <v>1290</v>
      </c>
      <c r="E249" s="84" t="s">
        <v>1450</v>
      </c>
      <c r="F249" s="110" t="s">
        <v>1450</v>
      </c>
    </row>
    <row r="250" spans="1:6" ht="31.2">
      <c r="A250" s="79" t="s">
        <v>1091</v>
      </c>
      <c r="B250" s="247" t="s">
        <v>1070</v>
      </c>
      <c r="C250" s="84" t="s">
        <v>1626</v>
      </c>
      <c r="D250" s="84" t="s">
        <v>1629</v>
      </c>
      <c r="E250" s="84" t="s">
        <v>1629</v>
      </c>
      <c r="F250" s="110" t="s">
        <v>1629</v>
      </c>
    </row>
    <row r="251" spans="1:6">
      <c r="A251" s="79" t="s">
        <v>1092</v>
      </c>
      <c r="B251" s="247" t="s">
        <v>1071</v>
      </c>
      <c r="C251" s="84" t="s">
        <v>1627</v>
      </c>
      <c r="D251" s="84" t="s">
        <v>1630</v>
      </c>
      <c r="E251" s="84" t="s">
        <v>1630</v>
      </c>
      <c r="F251" s="110" t="s">
        <v>1630</v>
      </c>
    </row>
    <row r="252" spans="1:6">
      <c r="A252" s="79" t="s">
        <v>1093</v>
      </c>
      <c r="B252" s="247" t="s">
        <v>969</v>
      </c>
      <c r="C252" s="84" t="s">
        <v>1449</v>
      </c>
      <c r="D252" s="84" t="s">
        <v>1449</v>
      </c>
      <c r="E252" s="84" t="s">
        <v>1449</v>
      </c>
      <c r="F252" s="110" t="s">
        <v>1449</v>
      </c>
    </row>
    <row r="253" spans="1:6">
      <c r="A253" s="79" t="s">
        <v>1094</v>
      </c>
      <c r="B253" s="229" t="s">
        <v>1072</v>
      </c>
      <c r="C253" s="84" t="s">
        <v>1628</v>
      </c>
      <c r="D253" s="84" t="s">
        <v>1628</v>
      </c>
      <c r="E253" s="84" t="s">
        <v>1628</v>
      </c>
      <c r="F253" s="110" t="s">
        <v>1628</v>
      </c>
    </row>
    <row r="254" spans="1:6" ht="36.6" customHeight="1">
      <c r="A254" s="124" t="s">
        <v>1110</v>
      </c>
      <c r="B254" s="92" t="s">
        <v>1111</v>
      </c>
      <c r="C254" s="78"/>
      <c r="D254" s="78"/>
      <c r="E254" s="87"/>
      <c r="F254" s="284"/>
    </row>
    <row r="255" spans="1:6" ht="17.399999999999999" customHeight="1">
      <c r="A255" s="9" t="s">
        <v>25</v>
      </c>
      <c r="B255" s="445" t="s">
        <v>87</v>
      </c>
      <c r="C255" s="87"/>
      <c r="D255" s="87"/>
      <c r="E255" s="87"/>
      <c r="F255" s="284"/>
    </row>
    <row r="256" spans="1:6" ht="44.4" customHeight="1">
      <c r="A256" s="9" t="s">
        <v>22</v>
      </c>
      <c r="B256" s="255" t="s">
        <v>1115</v>
      </c>
      <c r="C256" s="78" t="s">
        <v>133</v>
      </c>
      <c r="D256" s="78" t="s">
        <v>133</v>
      </c>
      <c r="E256" s="87"/>
      <c r="F256" s="284"/>
    </row>
    <row r="257" spans="1:6" ht="34.799999999999997" customHeight="1">
      <c r="A257" s="124" t="s">
        <v>1255</v>
      </c>
      <c r="B257" s="435" t="s">
        <v>1162</v>
      </c>
      <c r="C257" s="446" t="s">
        <v>1636</v>
      </c>
      <c r="D257" s="446" t="s">
        <v>1636</v>
      </c>
      <c r="E257" s="87"/>
      <c r="F257" s="284"/>
    </row>
    <row r="258" spans="1:6" ht="27" customHeight="1">
      <c r="A258" s="57">
        <v>2</v>
      </c>
      <c r="B258" s="228" t="s">
        <v>87</v>
      </c>
      <c r="C258" s="223"/>
      <c r="D258" s="223"/>
      <c r="E258" s="87"/>
      <c r="F258" s="284"/>
    </row>
    <row r="259" spans="1:6" ht="46.8">
      <c r="A259" s="57" t="s">
        <v>1211</v>
      </c>
      <c r="B259" s="77" t="s">
        <v>1212</v>
      </c>
      <c r="C259" s="223" t="s">
        <v>1451</v>
      </c>
      <c r="D259" s="223" t="s">
        <v>1451</v>
      </c>
      <c r="E259" s="87"/>
      <c r="F259" s="284"/>
    </row>
    <row r="260" spans="1:6" ht="46.8">
      <c r="A260" s="57" t="s">
        <v>1213</v>
      </c>
      <c r="B260" s="77" t="s">
        <v>1214</v>
      </c>
      <c r="C260" s="223" t="s">
        <v>1452</v>
      </c>
      <c r="D260" s="223" t="s">
        <v>1452</v>
      </c>
      <c r="E260" s="87"/>
      <c r="F260" s="284"/>
    </row>
    <row r="261" spans="1:6" ht="46.8">
      <c r="A261" s="57" t="s">
        <v>1215</v>
      </c>
      <c r="B261" s="77" t="s">
        <v>1216</v>
      </c>
      <c r="C261" s="223" t="s">
        <v>1453</v>
      </c>
      <c r="D261" s="223" t="s">
        <v>1453</v>
      </c>
      <c r="E261" s="87"/>
      <c r="F261" s="284"/>
    </row>
    <row r="262" spans="1:6" ht="46.8">
      <c r="A262" s="57" t="s">
        <v>1217</v>
      </c>
      <c r="B262" s="248" t="s">
        <v>1218</v>
      </c>
      <c r="C262" s="223" t="s">
        <v>1454</v>
      </c>
      <c r="D262" s="223" t="s">
        <v>1454</v>
      </c>
      <c r="E262" s="87"/>
      <c r="F262" s="284"/>
    </row>
    <row r="263" spans="1:6" ht="46.8">
      <c r="A263" s="57" t="s">
        <v>1219</v>
      </c>
      <c r="B263" s="248" t="s">
        <v>1220</v>
      </c>
      <c r="C263" s="223" t="s">
        <v>1455</v>
      </c>
      <c r="D263" s="223" t="s">
        <v>1455</v>
      </c>
      <c r="E263" s="87"/>
      <c r="F263" s="284"/>
    </row>
    <row r="264" spans="1:6" ht="46.8">
      <c r="A264" s="57" t="s">
        <v>1221</v>
      </c>
      <c r="B264" s="248" t="s">
        <v>1222</v>
      </c>
      <c r="C264" s="223" t="s">
        <v>1456</v>
      </c>
      <c r="D264" s="223" t="s">
        <v>1456</v>
      </c>
      <c r="E264" s="87"/>
      <c r="F264" s="284"/>
    </row>
    <row r="265" spans="1:6" ht="31.8" customHeight="1">
      <c r="A265" s="9" t="s">
        <v>1631</v>
      </c>
      <c r="B265" s="249" t="s">
        <v>135</v>
      </c>
      <c r="C265" s="87"/>
      <c r="D265" s="87"/>
      <c r="E265" s="87"/>
      <c r="F265" s="284"/>
    </row>
    <row r="266" spans="1:6" ht="25.2" customHeight="1">
      <c r="A266" s="447" t="s">
        <v>19</v>
      </c>
      <c r="B266" s="448" t="s">
        <v>20</v>
      </c>
      <c r="C266" s="78" t="s">
        <v>1598</v>
      </c>
      <c r="D266" s="78" t="s">
        <v>1598</v>
      </c>
      <c r="E266" s="87"/>
      <c r="F266" s="284"/>
    </row>
    <row r="267" spans="1:6" ht="62.4">
      <c r="A267" s="9" t="s">
        <v>39</v>
      </c>
      <c r="B267" s="90" t="s">
        <v>93</v>
      </c>
      <c r="C267" s="84" t="s">
        <v>92</v>
      </c>
      <c r="D267" s="84" t="s">
        <v>92</v>
      </c>
      <c r="E267" s="87"/>
      <c r="F267" s="284"/>
    </row>
    <row r="268" spans="1:6" ht="93.6">
      <c r="A268" s="9" t="s">
        <v>16</v>
      </c>
      <c r="B268" s="90" t="s">
        <v>117</v>
      </c>
      <c r="C268" s="84" t="s">
        <v>131</v>
      </c>
      <c r="D268" s="84" t="s">
        <v>131</v>
      </c>
      <c r="E268" s="87"/>
      <c r="F268" s="284"/>
    </row>
    <row r="269" spans="1:6" ht="48.6" customHeight="1">
      <c r="A269" s="9" t="s">
        <v>40</v>
      </c>
      <c r="B269" s="90" t="s">
        <v>136</v>
      </c>
      <c r="C269" s="84" t="s">
        <v>145</v>
      </c>
      <c r="D269" s="84" t="s">
        <v>145</v>
      </c>
      <c r="E269" s="87"/>
      <c r="F269" s="284"/>
    </row>
    <row r="270" spans="1:6" ht="52.2" customHeight="1">
      <c r="A270" s="447" t="s">
        <v>1258</v>
      </c>
      <c r="B270" s="448" t="s">
        <v>1257</v>
      </c>
      <c r="C270" s="84" t="s">
        <v>1546</v>
      </c>
      <c r="D270" s="84" t="s">
        <v>1547</v>
      </c>
      <c r="E270" s="84" t="s">
        <v>1344</v>
      </c>
      <c r="F270" s="110" t="s">
        <v>1344</v>
      </c>
    </row>
    <row r="271" spans="1:6" ht="78">
      <c r="A271" s="7" t="s">
        <v>28</v>
      </c>
      <c r="B271" s="250" t="s">
        <v>235</v>
      </c>
      <c r="C271" s="76" t="s">
        <v>1405</v>
      </c>
      <c r="D271" s="76" t="s">
        <v>1457</v>
      </c>
      <c r="E271" s="76"/>
      <c r="F271" s="206"/>
    </row>
    <row r="272" spans="1:6" ht="47.4" customHeight="1">
      <c r="A272" s="7" t="s">
        <v>29</v>
      </c>
      <c r="B272" s="250" t="s">
        <v>237</v>
      </c>
      <c r="C272" s="76" t="s">
        <v>1437</v>
      </c>
      <c r="D272" s="76" t="s">
        <v>1277</v>
      </c>
      <c r="E272" s="76" t="s">
        <v>1285</v>
      </c>
      <c r="F272" s="206" t="s">
        <v>1285</v>
      </c>
    </row>
    <row r="273" spans="1:6" ht="93.6">
      <c r="A273" s="7" t="s">
        <v>30</v>
      </c>
      <c r="B273" s="250" t="s">
        <v>238</v>
      </c>
      <c r="C273" s="84" t="s">
        <v>1545</v>
      </c>
      <c r="D273" s="84" t="s">
        <v>1458</v>
      </c>
      <c r="E273" s="84"/>
      <c r="F273" s="110"/>
    </row>
    <row r="274" spans="1:6" ht="46.8">
      <c r="A274" s="7" t="s">
        <v>31</v>
      </c>
      <c r="B274" s="250" t="s">
        <v>239</v>
      </c>
      <c r="C274" s="84" t="s">
        <v>1459</v>
      </c>
      <c r="D274" s="84" t="s">
        <v>1459</v>
      </c>
      <c r="E274" s="84"/>
      <c r="F274" s="110"/>
    </row>
    <row r="275" spans="1:6" ht="46.8">
      <c r="A275" s="7" t="s">
        <v>32</v>
      </c>
      <c r="B275" s="250" t="s">
        <v>1460</v>
      </c>
      <c r="C275" s="84" t="s">
        <v>1461</v>
      </c>
      <c r="D275" s="84" t="s">
        <v>1461</v>
      </c>
      <c r="E275" s="84" t="s">
        <v>1277</v>
      </c>
      <c r="F275" s="110" t="s">
        <v>1277</v>
      </c>
    </row>
    <row r="276" spans="1:6" ht="62.4">
      <c r="A276" s="7" t="s">
        <v>33</v>
      </c>
      <c r="B276" s="250" t="s">
        <v>241</v>
      </c>
      <c r="C276" s="76" t="s">
        <v>1462</v>
      </c>
      <c r="D276" s="76" t="s">
        <v>1463</v>
      </c>
      <c r="E276" s="76"/>
      <c r="F276" s="206"/>
    </row>
    <row r="277" spans="1:6" ht="55.8" customHeight="1">
      <c r="A277" s="7" t="s">
        <v>1464</v>
      </c>
      <c r="B277" s="250" t="s">
        <v>242</v>
      </c>
      <c r="C277" s="76" t="s">
        <v>1465</v>
      </c>
      <c r="D277" s="76" t="s">
        <v>1465</v>
      </c>
      <c r="E277" s="76"/>
      <c r="F277" s="206"/>
    </row>
    <row r="278" spans="1:6" ht="34.799999999999997" customHeight="1">
      <c r="A278" s="372" t="s">
        <v>1266</v>
      </c>
      <c r="B278" s="84" t="s">
        <v>414</v>
      </c>
      <c r="C278" s="78" t="s">
        <v>1548</v>
      </c>
      <c r="D278" s="78" t="s">
        <v>1548</v>
      </c>
      <c r="E278" s="87"/>
      <c r="F278" s="284"/>
    </row>
    <row r="279" spans="1:6" ht="46.8">
      <c r="A279" s="58" t="s">
        <v>415</v>
      </c>
      <c r="B279" s="251" t="s">
        <v>1466</v>
      </c>
      <c r="C279" s="223" t="s">
        <v>1467</v>
      </c>
      <c r="D279" s="223" t="s">
        <v>1467</v>
      </c>
      <c r="E279" s="223"/>
      <c r="F279" s="267"/>
    </row>
    <row r="280" spans="1:6" ht="31.2">
      <c r="A280" s="58" t="s">
        <v>417</v>
      </c>
      <c r="B280" s="251" t="s">
        <v>1468</v>
      </c>
      <c r="C280" s="223" t="s">
        <v>1469</v>
      </c>
      <c r="D280" s="223" t="s">
        <v>1469</v>
      </c>
      <c r="E280" s="223"/>
      <c r="F280" s="267"/>
    </row>
    <row r="281" spans="1:6" ht="78">
      <c r="A281" s="58" t="s">
        <v>419</v>
      </c>
      <c r="B281" s="252" t="s">
        <v>420</v>
      </c>
      <c r="C281" s="223" t="s">
        <v>1470</v>
      </c>
      <c r="D281" s="223" t="s">
        <v>1470</v>
      </c>
      <c r="E281" s="223"/>
      <c r="F281" s="267"/>
    </row>
    <row r="282" spans="1:6" ht="93.6">
      <c r="A282" s="58" t="s">
        <v>421</v>
      </c>
      <c r="B282" s="253" t="s">
        <v>422</v>
      </c>
      <c r="C282" s="223" t="s">
        <v>1471</v>
      </c>
      <c r="D282" s="223" t="s">
        <v>1471</v>
      </c>
      <c r="E282" s="223"/>
      <c r="F282" s="267"/>
    </row>
    <row r="283" spans="1:6" ht="49.2" customHeight="1">
      <c r="A283" s="9" t="s">
        <v>569</v>
      </c>
      <c r="B283" s="84" t="s">
        <v>1260</v>
      </c>
      <c r="C283" s="84" t="s">
        <v>1550</v>
      </c>
      <c r="D283" s="84" t="s">
        <v>1551</v>
      </c>
      <c r="E283" s="84" t="s">
        <v>1437</v>
      </c>
      <c r="F283" s="110" t="s">
        <v>1437</v>
      </c>
    </row>
    <row r="284" spans="1:6" ht="78">
      <c r="A284" s="58" t="s">
        <v>1472</v>
      </c>
      <c r="B284" s="197" t="s">
        <v>1473</v>
      </c>
      <c r="C284" s="223" t="s">
        <v>1474</v>
      </c>
      <c r="D284" s="223" t="s">
        <v>1474</v>
      </c>
      <c r="E284" s="233"/>
      <c r="F284" s="269"/>
    </row>
    <row r="285" spans="1:6" ht="78">
      <c r="A285" s="58" t="s">
        <v>590</v>
      </c>
      <c r="B285" s="197" t="s">
        <v>1475</v>
      </c>
      <c r="C285" s="223" t="s">
        <v>1476</v>
      </c>
      <c r="D285" s="223" t="s">
        <v>1476</v>
      </c>
      <c r="E285" s="233"/>
      <c r="F285" s="269"/>
    </row>
    <row r="286" spans="1:6" ht="62.4">
      <c r="A286" s="58" t="s">
        <v>592</v>
      </c>
      <c r="B286" s="197" t="s">
        <v>1477</v>
      </c>
      <c r="C286" s="223" t="s">
        <v>1478</v>
      </c>
      <c r="D286" s="223" t="s">
        <v>1478</v>
      </c>
      <c r="E286" s="233"/>
      <c r="F286" s="269"/>
    </row>
    <row r="287" spans="1:6" ht="62.4">
      <c r="A287" s="58" t="s">
        <v>1479</v>
      </c>
      <c r="B287" s="197" t="s">
        <v>1480</v>
      </c>
      <c r="C287" s="223" t="s">
        <v>1481</v>
      </c>
      <c r="D287" s="223" t="s">
        <v>1481</v>
      </c>
      <c r="E287" s="233"/>
      <c r="F287" s="269"/>
    </row>
    <row r="288" spans="1:6" ht="46.8">
      <c r="A288" s="58" t="s">
        <v>1482</v>
      </c>
      <c r="B288" s="197" t="s">
        <v>1483</v>
      </c>
      <c r="C288" s="223" t="s">
        <v>1402</v>
      </c>
      <c r="D288" s="223" t="s">
        <v>1402</v>
      </c>
      <c r="E288" s="254" t="s">
        <v>1270</v>
      </c>
      <c r="F288" s="285" t="s">
        <v>1270</v>
      </c>
    </row>
    <row r="289" spans="1:6" ht="62.4">
      <c r="A289" s="58" t="s">
        <v>1484</v>
      </c>
      <c r="B289" s="197" t="s">
        <v>1485</v>
      </c>
      <c r="C289" s="223" t="s">
        <v>1486</v>
      </c>
      <c r="D289" s="223" t="s">
        <v>1486</v>
      </c>
      <c r="E289" s="233"/>
      <c r="F289" s="269"/>
    </row>
    <row r="290" spans="1:6" ht="109.2">
      <c r="A290" s="58" t="s">
        <v>1487</v>
      </c>
      <c r="B290" s="197" t="s">
        <v>1488</v>
      </c>
      <c r="C290" s="223" t="s">
        <v>1489</v>
      </c>
      <c r="D290" s="223" t="s">
        <v>1489</v>
      </c>
      <c r="E290" s="233"/>
      <c r="F290" s="269"/>
    </row>
    <row r="291" spans="1:6" ht="131.4" customHeight="1">
      <c r="A291" s="58" t="s">
        <v>1490</v>
      </c>
      <c r="B291" s="197" t="s">
        <v>1491</v>
      </c>
      <c r="C291" s="223" t="s">
        <v>1492</v>
      </c>
      <c r="D291" s="223" t="s">
        <v>1492</v>
      </c>
      <c r="E291" s="233"/>
      <c r="F291" s="269"/>
    </row>
    <row r="292" spans="1:6" ht="43.8" customHeight="1">
      <c r="A292" s="196">
        <v>12</v>
      </c>
      <c r="B292" s="84" t="s">
        <v>605</v>
      </c>
      <c r="C292" s="84" t="s">
        <v>1552</v>
      </c>
      <c r="D292" s="84" t="s">
        <v>1554</v>
      </c>
      <c r="E292" s="84" t="s">
        <v>1634</v>
      </c>
      <c r="F292" s="110" t="s">
        <v>1634</v>
      </c>
    </row>
    <row r="293" spans="1:6" ht="78">
      <c r="A293" s="10" t="s">
        <v>676</v>
      </c>
      <c r="B293" s="250" t="s">
        <v>683</v>
      </c>
      <c r="C293" s="76" t="s">
        <v>1364</v>
      </c>
      <c r="D293" s="76" t="s">
        <v>1364</v>
      </c>
      <c r="E293" s="76" t="s">
        <v>139</v>
      </c>
      <c r="F293" s="206" t="s">
        <v>139</v>
      </c>
    </row>
    <row r="294" spans="1:6" ht="117.6" customHeight="1">
      <c r="A294" s="10" t="s">
        <v>678</v>
      </c>
      <c r="B294" s="250" t="s">
        <v>685</v>
      </c>
      <c r="C294" s="76" t="s">
        <v>1493</v>
      </c>
      <c r="D294" s="76" t="s">
        <v>1493</v>
      </c>
      <c r="E294" s="76"/>
      <c r="F294" s="206"/>
    </row>
    <row r="295" spans="1:6" ht="51.6" customHeight="1">
      <c r="A295" s="10" t="s">
        <v>679</v>
      </c>
      <c r="B295" s="250" t="s">
        <v>687</v>
      </c>
      <c r="C295" s="76" t="s">
        <v>1515</v>
      </c>
      <c r="D295" s="76" t="s">
        <v>1494</v>
      </c>
      <c r="E295" s="76"/>
      <c r="F295" s="206"/>
    </row>
    <row r="296" spans="1:6" ht="124.8">
      <c r="A296" s="10" t="s">
        <v>681</v>
      </c>
      <c r="B296" s="250" t="s">
        <v>689</v>
      </c>
      <c r="C296" s="76" t="s">
        <v>1495</v>
      </c>
      <c r="D296" s="76" t="s">
        <v>1495</v>
      </c>
      <c r="E296" s="76"/>
      <c r="F296" s="206"/>
    </row>
    <row r="297" spans="1:6" ht="93.6">
      <c r="A297" s="10" t="s">
        <v>682</v>
      </c>
      <c r="B297" s="250" t="s">
        <v>691</v>
      </c>
      <c r="C297" s="76" t="s">
        <v>1509</v>
      </c>
      <c r="D297" s="76" t="s">
        <v>1496</v>
      </c>
      <c r="E297" s="76" t="s">
        <v>1502</v>
      </c>
      <c r="F297" s="206" t="s">
        <v>1502</v>
      </c>
    </row>
    <row r="298" spans="1:6" ht="93.6">
      <c r="A298" s="10" t="s">
        <v>684</v>
      </c>
      <c r="B298" s="250" t="s">
        <v>693</v>
      </c>
      <c r="C298" s="76" t="s">
        <v>131</v>
      </c>
      <c r="D298" s="76" t="s">
        <v>1513</v>
      </c>
      <c r="E298" s="76"/>
      <c r="F298" s="206"/>
    </row>
    <row r="299" spans="1:6" ht="109.2">
      <c r="A299" s="10" t="s">
        <v>686</v>
      </c>
      <c r="B299" s="250" t="s">
        <v>695</v>
      </c>
      <c r="C299" s="76" t="s">
        <v>1510</v>
      </c>
      <c r="D299" s="76" t="s">
        <v>1514</v>
      </c>
      <c r="E299" s="76"/>
      <c r="F299" s="206"/>
    </row>
    <row r="300" spans="1:6" ht="62.4">
      <c r="A300" s="10" t="s">
        <v>688</v>
      </c>
      <c r="B300" s="250" t="s">
        <v>697</v>
      </c>
      <c r="C300" s="76" t="s">
        <v>1511</v>
      </c>
      <c r="D300" s="76" t="s">
        <v>145</v>
      </c>
      <c r="E300" s="76"/>
      <c r="F300" s="206"/>
    </row>
    <row r="301" spans="1:6" ht="62.4">
      <c r="A301" s="10" t="s">
        <v>690</v>
      </c>
      <c r="B301" s="250" t="s">
        <v>699</v>
      </c>
      <c r="C301" s="76" t="s">
        <v>1512</v>
      </c>
      <c r="D301" s="76" t="s">
        <v>1512</v>
      </c>
      <c r="E301" s="76"/>
      <c r="F301" s="206"/>
    </row>
    <row r="302" spans="1:6" ht="93.6">
      <c r="A302" s="10" t="s">
        <v>692</v>
      </c>
      <c r="B302" s="250" t="s">
        <v>701</v>
      </c>
      <c r="C302" s="76" t="s">
        <v>1497</v>
      </c>
      <c r="D302" s="76" t="s">
        <v>1496</v>
      </c>
      <c r="E302" s="76" t="s">
        <v>1502</v>
      </c>
      <c r="F302" s="206" t="s">
        <v>1502</v>
      </c>
    </row>
    <row r="303" spans="1:6" ht="109.2">
      <c r="A303" s="10" t="s">
        <v>694</v>
      </c>
      <c r="B303" s="250" t="s">
        <v>703</v>
      </c>
      <c r="C303" s="76" t="s">
        <v>1409</v>
      </c>
      <c r="D303" s="76" t="s">
        <v>1635</v>
      </c>
      <c r="E303" s="76"/>
      <c r="F303" s="206"/>
    </row>
    <row r="304" spans="1:6" ht="124.8">
      <c r="A304" s="10" t="s">
        <v>696</v>
      </c>
      <c r="B304" s="250" t="s">
        <v>705</v>
      </c>
      <c r="C304" s="76" t="s">
        <v>1498</v>
      </c>
      <c r="D304" s="76" t="s">
        <v>1498</v>
      </c>
      <c r="E304" s="76"/>
      <c r="F304" s="206"/>
    </row>
    <row r="305" spans="1:6" ht="93.6">
      <c r="A305" s="10" t="s">
        <v>698</v>
      </c>
      <c r="B305" s="250" t="s">
        <v>707</v>
      </c>
      <c r="C305" s="76" t="s">
        <v>1497</v>
      </c>
      <c r="D305" s="76" t="s">
        <v>1270</v>
      </c>
      <c r="E305" s="76" t="s">
        <v>1270</v>
      </c>
      <c r="F305" s="206" t="s">
        <v>1497</v>
      </c>
    </row>
    <row r="306" spans="1:6" ht="147.6" customHeight="1">
      <c r="A306" s="10" t="s">
        <v>700</v>
      </c>
      <c r="B306" s="250" t="s">
        <v>709</v>
      </c>
      <c r="C306" s="76" t="s">
        <v>1499</v>
      </c>
      <c r="D306" s="76" t="s">
        <v>1499</v>
      </c>
      <c r="E306" s="76"/>
      <c r="F306" s="206"/>
    </row>
    <row r="307" spans="1:6" ht="109.2">
      <c r="A307" s="10" t="s">
        <v>702</v>
      </c>
      <c r="B307" s="250" t="s">
        <v>711</v>
      </c>
      <c r="C307" s="76" t="s">
        <v>1633</v>
      </c>
      <c r="D307" s="76" t="s">
        <v>1632</v>
      </c>
      <c r="E307" s="76"/>
      <c r="F307" s="206"/>
    </row>
    <row r="308" spans="1:6" ht="93.6">
      <c r="A308" s="10" t="s">
        <v>704</v>
      </c>
      <c r="B308" s="250" t="s">
        <v>713</v>
      </c>
      <c r="C308" s="76" t="s">
        <v>1500</v>
      </c>
      <c r="D308" s="76" t="s">
        <v>1501</v>
      </c>
      <c r="E308" s="76"/>
      <c r="F308" s="206"/>
    </row>
    <row r="309" spans="1:6" ht="93.6">
      <c r="A309" s="10" t="s">
        <v>706</v>
      </c>
      <c r="B309" s="250" t="s">
        <v>715</v>
      </c>
      <c r="C309" s="76" t="s">
        <v>1502</v>
      </c>
      <c r="D309" s="76" t="s">
        <v>1503</v>
      </c>
      <c r="E309" s="76" t="s">
        <v>1270</v>
      </c>
      <c r="F309" s="206" t="s">
        <v>1270</v>
      </c>
    </row>
    <row r="310" spans="1:6" ht="93.6">
      <c r="A310" s="10" t="s">
        <v>708</v>
      </c>
      <c r="B310" s="250" t="s">
        <v>717</v>
      </c>
      <c r="C310" s="76" t="s">
        <v>1421</v>
      </c>
      <c r="D310" s="76" t="s">
        <v>1421</v>
      </c>
      <c r="E310" s="76"/>
      <c r="F310" s="206"/>
    </row>
    <row r="311" spans="1:6" ht="46.8">
      <c r="A311" s="10" t="s">
        <v>726</v>
      </c>
      <c r="B311" s="234" t="s">
        <v>727</v>
      </c>
      <c r="C311" s="76" t="s">
        <v>1506</v>
      </c>
      <c r="D311" s="76" t="s">
        <v>1507</v>
      </c>
      <c r="E311" s="87"/>
      <c r="F311" s="284"/>
    </row>
    <row r="312" spans="1:6" ht="62.4">
      <c r="A312" s="10" t="s">
        <v>728</v>
      </c>
      <c r="B312" s="234" t="s">
        <v>729</v>
      </c>
      <c r="C312" s="76" t="s">
        <v>139</v>
      </c>
      <c r="D312" s="76" t="s">
        <v>139</v>
      </c>
      <c r="E312" s="87"/>
      <c r="F312" s="284"/>
    </row>
    <row r="313" spans="1:6" ht="62.4">
      <c r="A313" s="10" t="s">
        <v>730</v>
      </c>
      <c r="B313" s="250" t="s">
        <v>731</v>
      </c>
      <c r="C313" s="84" t="s">
        <v>1504</v>
      </c>
      <c r="D313" s="76" t="s">
        <v>1504</v>
      </c>
      <c r="E313" s="87"/>
      <c r="F313" s="284"/>
    </row>
    <row r="314" spans="1:6" ht="62.4">
      <c r="A314" s="10" t="s">
        <v>732</v>
      </c>
      <c r="B314" s="250" t="s">
        <v>733</v>
      </c>
      <c r="C314" s="84" t="s">
        <v>1505</v>
      </c>
      <c r="D314" s="76" t="s">
        <v>1508</v>
      </c>
      <c r="E314" s="87"/>
      <c r="F314" s="284"/>
    </row>
    <row r="315" spans="1:6" ht="27.6" customHeight="1">
      <c r="A315" s="196">
        <v>13</v>
      </c>
      <c r="B315" s="84" t="s">
        <v>1262</v>
      </c>
      <c r="C315" s="78" t="s">
        <v>1385</v>
      </c>
      <c r="D315" s="78" t="s">
        <v>1385</v>
      </c>
      <c r="E315" s="87"/>
      <c r="F315" s="284"/>
    </row>
    <row r="316" spans="1:6" ht="31.2">
      <c r="A316" s="56" t="s">
        <v>1384</v>
      </c>
      <c r="B316" s="205" t="s">
        <v>760</v>
      </c>
      <c r="C316" s="78" t="s">
        <v>1385</v>
      </c>
      <c r="D316" s="78" t="s">
        <v>1385</v>
      </c>
      <c r="E316" s="87"/>
      <c r="F316" s="284"/>
    </row>
    <row r="317" spans="1:6" ht="31.2">
      <c r="A317" s="56" t="s">
        <v>1386</v>
      </c>
      <c r="B317" s="205" t="s">
        <v>762</v>
      </c>
      <c r="C317" s="78" t="s">
        <v>1387</v>
      </c>
      <c r="D317" s="78" t="s">
        <v>1387</v>
      </c>
      <c r="E317" s="87"/>
      <c r="F317" s="284"/>
    </row>
    <row r="318" spans="1:6" ht="30.6" customHeight="1">
      <c r="A318" s="196" t="s">
        <v>775</v>
      </c>
      <c r="B318" s="84" t="s">
        <v>1261</v>
      </c>
      <c r="C318" s="78" t="s">
        <v>1391</v>
      </c>
      <c r="D318" s="78" t="s">
        <v>1391</v>
      </c>
      <c r="E318" s="87"/>
      <c r="F318" s="284"/>
    </row>
    <row r="319" spans="1:6" ht="93.6">
      <c r="A319" s="55" t="s">
        <v>806</v>
      </c>
      <c r="B319" s="242" t="s">
        <v>807</v>
      </c>
      <c r="C319" s="84" t="s">
        <v>1391</v>
      </c>
      <c r="D319" s="84" t="s">
        <v>1391</v>
      </c>
      <c r="E319" s="87"/>
      <c r="F319" s="284"/>
    </row>
    <row r="320" spans="1:6" ht="46.2" customHeight="1">
      <c r="A320" s="161" t="s">
        <v>808</v>
      </c>
      <c r="B320" s="84" t="s">
        <v>809</v>
      </c>
      <c r="C320" s="84" t="s">
        <v>1597</v>
      </c>
      <c r="D320" s="84" t="s">
        <v>1596</v>
      </c>
      <c r="E320" s="84" t="s">
        <v>1344</v>
      </c>
      <c r="F320" s="110" t="s">
        <v>1344</v>
      </c>
    </row>
    <row r="321" spans="1:6" ht="54.6" customHeight="1">
      <c r="A321" s="286" t="s">
        <v>1516</v>
      </c>
      <c r="B321" s="197" t="s">
        <v>916</v>
      </c>
      <c r="C321" s="195" t="s">
        <v>145</v>
      </c>
      <c r="D321" s="195" t="s">
        <v>145</v>
      </c>
      <c r="E321" s="198"/>
      <c r="F321" s="277"/>
    </row>
    <row r="322" spans="1:6" ht="51.6" customHeight="1">
      <c r="A322" s="286" t="s">
        <v>1517</v>
      </c>
      <c r="B322" s="197" t="s">
        <v>919</v>
      </c>
      <c r="C322" s="198" t="s">
        <v>1564</v>
      </c>
      <c r="D322" s="198" t="s">
        <v>1564</v>
      </c>
      <c r="E322" s="198"/>
      <c r="F322" s="277"/>
    </row>
    <row r="323" spans="1:6" ht="62.4">
      <c r="A323" s="286" t="s">
        <v>1518</v>
      </c>
      <c r="B323" s="197" t="s">
        <v>920</v>
      </c>
      <c r="C323" s="80" t="s">
        <v>1519</v>
      </c>
      <c r="D323" s="80" t="s">
        <v>1519</v>
      </c>
      <c r="E323" s="81"/>
      <c r="F323" s="276"/>
    </row>
    <row r="324" spans="1:6" ht="46.8">
      <c r="A324" s="286" t="s">
        <v>1520</v>
      </c>
      <c r="B324" s="197" t="s">
        <v>921</v>
      </c>
      <c r="C324" s="80" t="s">
        <v>1348</v>
      </c>
      <c r="D324" s="80" t="s">
        <v>1348</v>
      </c>
      <c r="E324" s="81"/>
      <c r="F324" s="276"/>
    </row>
    <row r="325" spans="1:6" ht="46.8">
      <c r="A325" s="286" t="s">
        <v>1521</v>
      </c>
      <c r="B325" s="197" t="s">
        <v>922</v>
      </c>
      <c r="C325" s="80" t="s">
        <v>1522</v>
      </c>
      <c r="D325" s="80" t="s">
        <v>1522</v>
      </c>
      <c r="E325" s="81"/>
      <c r="F325" s="276"/>
    </row>
    <row r="326" spans="1:6" ht="46.8">
      <c r="A326" s="286" t="s">
        <v>1523</v>
      </c>
      <c r="B326" s="197" t="s">
        <v>925</v>
      </c>
      <c r="C326" s="195" t="s">
        <v>1565</v>
      </c>
      <c r="D326" s="195" t="s">
        <v>1524</v>
      </c>
      <c r="E326" s="198"/>
      <c r="F326" s="277"/>
    </row>
    <row r="327" spans="1:6" ht="46.8">
      <c r="A327" s="286" t="s">
        <v>1525</v>
      </c>
      <c r="B327" s="197" t="s">
        <v>926</v>
      </c>
      <c r="C327" s="80" t="s">
        <v>1526</v>
      </c>
      <c r="D327" s="81" t="s">
        <v>1526</v>
      </c>
      <c r="E327" s="81"/>
      <c r="F327" s="276"/>
    </row>
    <row r="328" spans="1:6" ht="46.8">
      <c r="A328" s="286" t="s">
        <v>1527</v>
      </c>
      <c r="B328" s="197" t="s">
        <v>927</v>
      </c>
      <c r="C328" s="80" t="s">
        <v>1528</v>
      </c>
      <c r="D328" s="81" t="s">
        <v>1528</v>
      </c>
      <c r="E328" s="81"/>
      <c r="F328" s="276"/>
    </row>
    <row r="329" spans="1:6" ht="46.8">
      <c r="A329" s="286" t="s">
        <v>1529</v>
      </c>
      <c r="B329" s="197" t="s">
        <v>928</v>
      </c>
      <c r="C329" s="80" t="s">
        <v>1530</v>
      </c>
      <c r="D329" s="81" t="s">
        <v>1530</v>
      </c>
      <c r="E329" s="81"/>
      <c r="F329" s="276"/>
    </row>
    <row r="330" spans="1:6" ht="46.8">
      <c r="A330" s="286" t="s">
        <v>1531</v>
      </c>
      <c r="B330" s="197" t="s">
        <v>929</v>
      </c>
      <c r="C330" s="80" t="s">
        <v>1427</v>
      </c>
      <c r="D330" s="81" t="s">
        <v>1427</v>
      </c>
      <c r="E330" s="81"/>
      <c r="F330" s="276"/>
    </row>
    <row r="331" spans="1:6" ht="46.8">
      <c r="A331" s="286" t="s">
        <v>1532</v>
      </c>
      <c r="B331" s="197" t="s">
        <v>930</v>
      </c>
      <c r="C331" s="80" t="s">
        <v>1533</v>
      </c>
      <c r="D331" s="81" t="s">
        <v>1533</v>
      </c>
      <c r="E331" s="81"/>
      <c r="F331" s="276"/>
    </row>
    <row r="332" spans="1:6" ht="78">
      <c r="A332" s="286" t="s">
        <v>1534</v>
      </c>
      <c r="B332" s="197" t="s">
        <v>931</v>
      </c>
      <c r="C332" s="80" t="s">
        <v>1535</v>
      </c>
      <c r="D332" s="81" t="s">
        <v>1535</v>
      </c>
      <c r="E332" s="81"/>
      <c r="F332" s="276"/>
    </row>
    <row r="333" spans="1:6" ht="46.8">
      <c r="A333" s="286" t="s">
        <v>1536</v>
      </c>
      <c r="B333" s="197" t="s">
        <v>932</v>
      </c>
      <c r="C333" s="80" t="s">
        <v>1537</v>
      </c>
      <c r="D333" s="81" t="s">
        <v>1537</v>
      </c>
      <c r="E333" s="81"/>
      <c r="F333" s="276"/>
    </row>
    <row r="334" spans="1:6" ht="46.8">
      <c r="A334" s="286" t="s">
        <v>1538</v>
      </c>
      <c r="B334" s="197" t="s">
        <v>934</v>
      </c>
      <c r="C334" s="80" t="s">
        <v>1402</v>
      </c>
      <c r="D334" s="81" t="s">
        <v>1402</v>
      </c>
      <c r="E334" s="81" t="s">
        <v>1344</v>
      </c>
      <c r="F334" s="276" t="s">
        <v>1344</v>
      </c>
    </row>
    <row r="335" spans="1:6" ht="34.200000000000003" customHeight="1">
      <c r="A335" s="196">
        <v>17</v>
      </c>
      <c r="B335" s="84" t="s">
        <v>1263</v>
      </c>
      <c r="C335" s="78" t="str">
        <f>C336</f>
        <v>0,4 МВА</v>
      </c>
      <c r="D335" s="78" t="str">
        <f t="shared" ref="D335:F335" si="0">D336</f>
        <v>0,4 МВА</v>
      </c>
      <c r="E335" s="78" t="str">
        <f t="shared" si="0"/>
        <v>0,25МВА</v>
      </c>
      <c r="F335" s="262" t="str">
        <f t="shared" si="0"/>
        <v>0,25МВА</v>
      </c>
    </row>
    <row r="336" spans="1:6" ht="46.8">
      <c r="A336" s="7" t="s">
        <v>976</v>
      </c>
      <c r="B336" s="77" t="s">
        <v>977</v>
      </c>
      <c r="C336" s="204" t="s">
        <v>1437</v>
      </c>
      <c r="D336" s="204" t="s">
        <v>1437</v>
      </c>
      <c r="E336" s="84" t="s">
        <v>1282</v>
      </c>
      <c r="F336" s="110" t="s">
        <v>1282</v>
      </c>
    </row>
    <row r="337" spans="1:6" ht="31.8" customHeight="1">
      <c r="A337" s="196">
        <v>19</v>
      </c>
      <c r="B337" s="84" t="s">
        <v>1264</v>
      </c>
      <c r="C337" s="78" t="str">
        <f>C338</f>
        <v>0,148 км</v>
      </c>
      <c r="D337" s="78" t="str">
        <f t="shared" ref="D337" si="1">D338</f>
        <v>0,148 км</v>
      </c>
      <c r="E337" s="78"/>
      <c r="F337" s="284"/>
    </row>
    <row r="338" spans="1:6" ht="62.4">
      <c r="A338" s="9" t="s">
        <v>1539</v>
      </c>
      <c r="B338" s="255" t="s">
        <v>1561</v>
      </c>
      <c r="C338" s="78" t="s">
        <v>1540</v>
      </c>
      <c r="D338" s="78" t="s">
        <v>1540</v>
      </c>
      <c r="E338" s="78"/>
      <c r="F338" s="262"/>
    </row>
    <row r="339" spans="1:6" ht="37.200000000000003" customHeight="1">
      <c r="A339" s="189" t="s">
        <v>1268</v>
      </c>
      <c r="B339" s="84" t="s">
        <v>1265</v>
      </c>
      <c r="C339" s="78" t="str">
        <f>C340</f>
        <v>0,138 км</v>
      </c>
      <c r="D339" s="78" t="str">
        <f t="shared" ref="D339" si="2">D340</f>
        <v>0,138 км</v>
      </c>
      <c r="E339" s="78"/>
      <c r="F339" s="262"/>
    </row>
    <row r="340" spans="1:6" ht="63" thickBot="1">
      <c r="A340" s="155" t="s">
        <v>1109</v>
      </c>
      <c r="B340" s="156" t="s">
        <v>1086</v>
      </c>
      <c r="C340" s="199" t="s">
        <v>1541</v>
      </c>
      <c r="D340" s="199" t="s">
        <v>1541</v>
      </c>
      <c r="E340" s="199"/>
      <c r="F340" s="200"/>
    </row>
  </sheetData>
  <protectedRanges>
    <protectedRange sqref="B158:B159" name="Диапазон1_2_9_1_1_3_2"/>
    <protectedRange sqref="B293:B302" name="Диапазон1_2_9_1_1_3_1_1"/>
    <protectedRange sqref="B303:B310" name="Диапазон1_2_9_1_1_1_2"/>
    <protectedRange sqref="B311:B314" name="Диапазон1_2_9_1_1_1_2_1"/>
  </protectedRanges>
  <mergeCells count="8">
    <mergeCell ref="C7:D7"/>
    <mergeCell ref="E7:F7"/>
    <mergeCell ref="E1:F1"/>
    <mergeCell ref="E2:F2"/>
    <mergeCell ref="E3:F3"/>
    <mergeCell ref="A5:F5"/>
    <mergeCell ref="A7:A9"/>
    <mergeCell ref="B7:B9"/>
  </mergeCells>
  <phoneticPr fontId="0" type="noConversion"/>
  <pageMargins left="0.31496062992125984" right="0.31496062992125984" top="0.35433070866141736" bottom="0.15748031496062992" header="0" footer="0"/>
  <pageSetup paperSize="9" scale="40" fitToHeight="4" orientation="portrait" r:id="rId1"/>
  <rowBreaks count="4" manualBreakCount="4">
    <brk id="49" max="8" man="1"/>
    <brk id="83" max="8" man="1"/>
    <brk id="269" max="8" man="1"/>
    <brk id="29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6.1 </vt:lpstr>
      <vt:lpstr>приложение 6.3</vt:lpstr>
      <vt:lpstr>'приложение 6.1 '!Заголовки_для_печати</vt:lpstr>
      <vt:lpstr>'приложение 6.3'!Заголовки_для_печати</vt:lpstr>
      <vt:lpstr>'приложение 6.1 '!Область_печати</vt:lpstr>
      <vt:lpstr>'приложение 6.3'!Область_печати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Макарова Татьяна Александровна</cp:lastModifiedBy>
  <cp:lastPrinted>2017-02-22T08:34:45Z</cp:lastPrinted>
  <dcterms:created xsi:type="dcterms:W3CDTF">2009-07-27T10:10:26Z</dcterms:created>
  <dcterms:modified xsi:type="dcterms:W3CDTF">2017-03-24T09:33:54Z</dcterms:modified>
</cp:coreProperties>
</file>