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\материалы для правления\Материалы для подготовки Правлений 2014 год\Постановления 2014\Декабрь\"/>
    </mc:Choice>
  </mc:AlternateContent>
  <bookViews>
    <workbookView xWindow="0" yWindow="0" windowWidth="28800" windowHeight="11835" tabRatio="930"/>
  </bookViews>
  <sheets>
    <sheet name="приложение 1." sheetId="13" r:id="rId1"/>
    <sheet name="Приложение 2" sheetId="11" r:id="rId2"/>
    <sheet name="Приложение 3" sheetId="12" r:id="rId3"/>
  </sheets>
  <externalReferences>
    <externalReference r:id="rId4"/>
    <externalReference r:id="rId5"/>
  </externalReferences>
  <definedNames>
    <definedName name="_xlnm._FilterDatabase" localSheetId="2" hidden="1">'Приложение 3'!#REF!</definedName>
    <definedName name="_xlnm.Print_Titles" localSheetId="0">'приложение 1.'!$12:$15</definedName>
    <definedName name="_xlnm.Print_Area" localSheetId="0">'приложение 1.'!$A$1:$Q$2554</definedName>
    <definedName name="_xlnm.Print_Area" localSheetId="1">'Приложение 2'!$A$1:$F$39</definedName>
  </definedNames>
  <calcPr calcId="152511"/>
</workbook>
</file>

<file path=xl/calcChain.xml><?xml version="1.0" encoding="utf-8"?>
<calcChain xmlns="http://schemas.openxmlformats.org/spreadsheetml/2006/main">
  <c r="I16" i="13" l="1"/>
  <c r="L1947" i="13"/>
  <c r="M1947" i="13" s="1"/>
  <c r="L1946" i="13"/>
  <c r="M1946" i="13" s="1"/>
  <c r="L1945" i="13"/>
  <c r="M1945" i="13" s="1"/>
  <c r="P1945" i="13" l="1"/>
  <c r="P1947" i="13"/>
  <c r="P1946" i="13"/>
  <c r="G1777" i="12" l="1"/>
  <c r="G1778" i="12"/>
  <c r="O1782" i="12"/>
  <c r="G1713" i="12" l="1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G2000" i="12"/>
  <c r="G2001" i="12"/>
  <c r="G2002" i="12"/>
  <c r="G2003" i="12"/>
  <c r="G2004" i="12"/>
  <c r="G2005" i="12"/>
  <c r="G2006" i="12"/>
  <c r="G2007" i="12"/>
  <c r="G2008" i="12"/>
  <c r="G2009" i="12"/>
  <c r="G2010" i="12"/>
  <c r="G2011" i="12"/>
  <c r="G2012" i="12"/>
  <c r="G2013" i="12"/>
  <c r="G2014" i="12"/>
  <c r="G2015" i="12"/>
  <c r="G2016" i="12"/>
  <c r="G2017" i="12"/>
  <c r="G2018" i="12"/>
  <c r="G2019" i="12"/>
  <c r="G2020" i="12"/>
  <c r="G2021" i="12"/>
  <c r="G2022" i="12"/>
  <c r="G2023" i="12"/>
  <c r="G2024" i="12"/>
  <c r="G2025" i="12"/>
  <c r="G2026" i="12"/>
  <c r="G2027" i="12"/>
  <c r="G2028" i="12"/>
  <c r="G2029" i="12"/>
  <c r="G2030" i="12"/>
  <c r="G2031" i="12"/>
  <c r="G2032" i="12"/>
  <c r="G2033" i="12"/>
  <c r="G2034" i="12"/>
  <c r="G2035" i="12"/>
  <c r="G2036" i="12"/>
  <c r="G2037" i="12"/>
  <c r="G2038" i="12"/>
  <c r="G2039" i="12"/>
  <c r="G2040" i="12"/>
  <c r="G2041" i="12"/>
  <c r="G2042" i="12"/>
  <c r="G2043" i="12"/>
  <c r="G2044" i="12"/>
  <c r="G2045" i="12"/>
  <c r="G2046" i="12"/>
  <c r="G2047" i="12"/>
  <c r="G2048" i="12"/>
  <c r="G2049" i="12"/>
  <c r="G2050" i="12"/>
  <c r="G2051" i="12"/>
  <c r="G2052" i="12"/>
  <c r="G2053" i="12"/>
  <c r="G2054" i="12"/>
  <c r="G2055" i="12"/>
  <c r="G2056" i="12"/>
  <c r="G2057" i="12"/>
  <c r="G2058" i="12"/>
  <c r="G2059" i="12"/>
  <c r="G2060" i="12"/>
  <c r="G2061" i="12"/>
  <c r="G2062" i="12"/>
  <c r="G2063" i="12"/>
  <c r="G2064" i="12"/>
  <c r="G2065" i="12"/>
  <c r="G2066" i="12"/>
  <c r="G2067" i="12"/>
  <c r="G2068" i="12"/>
  <c r="G2069" i="12"/>
  <c r="G2070" i="12"/>
  <c r="G2071" i="12"/>
  <c r="G2072" i="12"/>
  <c r="G2073" i="12"/>
  <c r="G2074" i="12"/>
  <c r="G2075" i="12"/>
  <c r="G2076" i="12"/>
  <c r="G2077" i="12"/>
  <c r="G2078" i="12"/>
  <c r="G2079" i="12"/>
  <c r="G2080" i="12"/>
  <c r="G2081" i="12"/>
  <c r="G2082" i="12"/>
  <c r="G2083" i="12"/>
  <c r="G2084" i="12"/>
  <c r="G2085" i="12"/>
  <c r="G2086" i="12"/>
  <c r="G2087" i="12"/>
  <c r="G2088" i="12"/>
  <c r="G2089" i="12"/>
  <c r="G2090" i="12"/>
  <c r="G2091" i="12"/>
  <c r="G2092" i="12"/>
  <c r="G2093" i="12"/>
  <c r="G2094" i="12"/>
  <c r="G2095" i="12"/>
  <c r="G2096" i="12"/>
  <c r="G2097" i="12"/>
  <c r="G2098" i="12"/>
  <c r="G2099" i="12"/>
  <c r="G2100" i="12"/>
  <c r="G2101" i="12"/>
  <c r="G2102" i="12"/>
  <c r="G2103" i="12"/>
  <c r="G2104" i="12"/>
  <c r="G2105" i="12"/>
  <c r="G2106" i="12"/>
  <c r="G2107" i="12"/>
  <c r="G2108" i="12"/>
  <c r="G2109" i="12"/>
  <c r="G2110" i="12"/>
  <c r="G2111" i="12"/>
  <c r="G2112" i="12"/>
  <c r="G2113" i="12"/>
  <c r="G2114" i="12"/>
  <c r="G2115" i="12"/>
  <c r="G2116" i="12"/>
  <c r="G2117" i="12"/>
  <c r="G2118" i="12"/>
  <c r="G2119" i="12"/>
  <c r="G2120" i="12"/>
  <c r="G2121" i="12"/>
  <c r="G2122" i="12"/>
  <c r="G2123" i="12"/>
  <c r="G2124" i="12"/>
  <c r="G2125" i="12"/>
  <c r="G2126" i="12"/>
  <c r="G2127" i="12"/>
  <c r="G2128" i="12"/>
  <c r="G2129" i="12"/>
  <c r="G2130" i="12"/>
  <c r="G2131" i="12"/>
  <c r="G2132" i="12"/>
  <c r="G2133" i="12"/>
  <c r="G2134" i="12"/>
  <c r="G2135" i="12"/>
  <c r="G2136" i="12"/>
  <c r="G2137" i="12"/>
  <c r="G2138" i="12"/>
  <c r="G2139" i="12"/>
  <c r="G2140" i="12"/>
  <c r="G2141" i="12"/>
  <c r="G2142" i="12"/>
  <c r="G2143" i="12"/>
  <c r="G2144" i="12"/>
  <c r="G2145" i="12"/>
  <c r="G2146" i="12"/>
  <c r="G2147" i="12"/>
  <c r="G2148" i="12"/>
  <c r="G2149" i="12"/>
  <c r="G2150" i="12"/>
  <c r="G2151" i="12"/>
  <c r="G2152" i="12"/>
  <c r="G2153" i="12"/>
  <c r="G2154" i="12"/>
  <c r="G2155" i="12"/>
  <c r="G2156" i="12"/>
  <c r="G2157" i="12"/>
  <c r="G2158" i="12"/>
  <c r="G2159" i="12"/>
  <c r="G2160" i="12"/>
  <c r="G2161" i="12"/>
  <c r="G2162" i="12"/>
  <c r="G2163" i="12"/>
  <c r="G2164" i="12"/>
  <c r="G2165" i="12"/>
  <c r="G2166" i="12"/>
  <c r="G2167" i="12"/>
  <c r="G2168" i="12"/>
  <c r="G2169" i="12"/>
  <c r="G2170" i="12"/>
  <c r="G2171" i="12"/>
  <c r="G2172" i="12"/>
  <c r="G2173" i="12"/>
  <c r="G2174" i="12"/>
  <c r="G2175" i="12"/>
  <c r="G2176" i="12"/>
  <c r="G2177" i="12"/>
  <c r="G2178" i="12"/>
  <c r="G2179" i="12"/>
  <c r="G2180" i="12"/>
  <c r="G2181" i="12"/>
  <c r="G2182" i="12"/>
  <c r="G2183" i="12"/>
  <c r="G2184" i="12"/>
  <c r="G2185" i="12"/>
  <c r="G2186" i="12"/>
  <c r="G2187" i="12"/>
  <c r="G2188" i="12"/>
  <c r="G2189" i="12"/>
  <c r="G2190" i="12"/>
  <c r="G2191" i="12"/>
  <c r="G2192" i="12"/>
  <c r="G2193" i="12"/>
  <c r="G2194" i="12"/>
  <c r="G2195" i="12"/>
  <c r="G2196" i="12"/>
  <c r="G2197" i="12"/>
  <c r="G2198" i="12"/>
  <c r="G2199" i="12"/>
  <c r="G2200" i="12"/>
  <c r="G2201" i="12"/>
  <c r="G2202" i="12"/>
  <c r="G2203" i="12"/>
  <c r="G2204" i="12"/>
  <c r="G2205" i="12"/>
  <c r="G2206" i="12"/>
  <c r="G2207" i="12"/>
  <c r="G2208" i="12"/>
  <c r="G2209" i="12"/>
  <c r="G2210" i="12"/>
  <c r="G2211" i="12"/>
  <c r="G2212" i="12"/>
  <c r="G2213" i="12"/>
  <c r="G2214" i="12"/>
  <c r="G2215" i="12"/>
  <c r="G2216" i="12"/>
  <c r="G2217" i="12"/>
  <c r="G2218" i="12"/>
  <c r="G2219" i="12"/>
  <c r="G2220" i="12"/>
  <c r="G2221" i="12"/>
  <c r="G2222" i="12"/>
  <c r="G2223" i="12"/>
  <c r="G2224" i="12"/>
  <c r="G2226" i="12"/>
  <c r="G2227" i="12"/>
  <c r="G2228" i="12"/>
  <c r="G2229" i="12"/>
  <c r="G2230" i="12"/>
  <c r="G2231" i="12"/>
  <c r="G2232" i="12"/>
  <c r="G2233" i="12"/>
  <c r="G2234" i="12"/>
  <c r="G2235" i="12"/>
  <c r="G2236" i="12"/>
  <c r="G2237" i="12"/>
  <c r="G2238" i="12"/>
  <c r="G2239" i="12"/>
  <c r="G2240" i="12"/>
  <c r="G2241" i="12"/>
  <c r="G2242" i="12"/>
  <c r="G2243" i="12"/>
  <c r="G2244" i="12"/>
  <c r="G2245" i="12"/>
  <c r="G2246" i="12"/>
  <c r="G2247" i="12"/>
  <c r="G2248" i="12"/>
  <c r="G2249" i="12"/>
  <c r="G2250" i="12"/>
  <c r="G2251" i="12"/>
  <c r="G2252" i="12"/>
  <c r="G2253" i="12"/>
  <c r="G2254" i="12"/>
  <c r="G2255" i="12"/>
  <c r="G2256" i="12"/>
  <c r="G2257" i="12"/>
  <c r="G2258" i="12"/>
  <c r="G2259" i="12"/>
  <c r="G2260" i="12"/>
  <c r="G2261" i="12"/>
  <c r="G2262" i="12"/>
  <c r="G2263" i="12"/>
  <c r="G2264" i="12"/>
  <c r="G2265" i="12"/>
  <c r="G2266" i="12"/>
  <c r="G2267" i="12"/>
  <c r="G2268" i="12"/>
  <c r="G2269" i="12"/>
  <c r="G2270" i="12"/>
  <c r="G2271" i="12"/>
  <c r="G2272" i="12"/>
  <c r="G2273" i="12"/>
  <c r="G2274" i="12"/>
  <c r="G2275" i="12"/>
  <c r="G2276" i="12"/>
  <c r="G2277" i="12"/>
  <c r="G2278" i="12"/>
  <c r="G2279" i="12"/>
  <c r="G2280" i="12"/>
  <c r="G2281" i="12"/>
  <c r="G2282" i="12"/>
  <c r="G2283" i="12"/>
  <c r="G2284" i="12"/>
  <c r="G2285" i="12"/>
  <c r="G2286" i="12"/>
  <c r="G2287" i="12"/>
  <c r="G2288" i="12"/>
  <c r="G2289" i="12"/>
  <c r="G2290" i="12"/>
  <c r="G2291" i="12"/>
  <c r="G2292" i="12"/>
  <c r="G2293" i="12"/>
  <c r="G2294" i="12"/>
  <c r="G2295" i="12"/>
  <c r="G2296" i="12"/>
  <c r="G2297" i="12"/>
  <c r="G2298" i="12"/>
  <c r="G2299" i="12"/>
  <c r="G2300" i="12"/>
  <c r="G2301" i="12"/>
  <c r="G2302" i="12"/>
  <c r="G2303" i="12"/>
  <c r="G2304" i="12"/>
  <c r="G2305" i="12"/>
  <c r="G2306" i="12"/>
  <c r="G2307" i="12"/>
  <c r="G2308" i="12"/>
  <c r="G2309" i="12"/>
  <c r="G2310" i="12"/>
  <c r="G2311" i="12"/>
  <c r="G2312" i="12"/>
  <c r="G2313" i="12"/>
  <c r="G2314" i="12"/>
  <c r="G2315" i="12"/>
  <c r="G2316" i="12"/>
  <c r="G2317" i="12"/>
  <c r="G2318" i="12"/>
  <c r="G2319" i="12"/>
  <c r="G2320" i="12"/>
  <c r="G2321" i="12"/>
  <c r="G2322" i="12"/>
  <c r="G2323" i="12"/>
  <c r="G2324" i="12"/>
  <c r="G2325" i="12"/>
  <c r="G2326" i="12"/>
  <c r="G2327" i="12"/>
  <c r="G2328" i="12"/>
  <c r="G2329" i="12"/>
  <c r="G2330" i="12"/>
  <c r="G2331" i="12"/>
  <c r="G2332" i="12"/>
  <c r="G2333" i="12"/>
  <c r="G2334" i="12"/>
  <c r="G2335" i="12"/>
  <c r="G2336" i="12"/>
  <c r="G2337" i="12"/>
  <c r="G2338" i="12"/>
  <c r="G2339" i="12"/>
  <c r="G2340" i="12"/>
  <c r="G2341" i="12"/>
  <c r="G2342" i="12"/>
  <c r="G2343" i="12"/>
  <c r="G2344" i="12"/>
  <c r="G2345" i="12"/>
  <c r="G2346" i="12"/>
  <c r="G2347" i="12"/>
  <c r="G2348" i="12"/>
  <c r="G2349" i="12"/>
  <c r="G2350" i="12"/>
  <c r="G2351" i="12"/>
  <c r="G2352" i="12"/>
  <c r="G2353" i="12"/>
  <c r="G2354" i="12"/>
  <c r="G2355" i="12"/>
  <c r="G2356" i="12"/>
  <c r="G2357" i="12"/>
  <c r="G2358" i="12"/>
  <c r="G2359" i="12"/>
  <c r="G2360" i="12"/>
  <c r="G2361" i="12"/>
  <c r="G2362" i="12"/>
  <c r="G2363" i="12"/>
  <c r="G2364" i="12"/>
  <c r="G2365" i="12"/>
  <c r="G2366" i="12"/>
  <c r="G2367" i="12"/>
  <c r="G2368" i="12"/>
  <c r="G2369" i="12"/>
  <c r="G2370" i="12"/>
  <c r="G2371" i="12"/>
  <c r="G2372" i="12"/>
  <c r="G2373" i="12"/>
  <c r="G2374" i="12"/>
  <c r="G2375" i="12"/>
  <c r="G2376" i="12"/>
  <c r="G2377" i="12"/>
  <c r="G2378" i="12"/>
  <c r="G2379" i="12"/>
  <c r="G2380" i="12"/>
  <c r="G2381" i="12"/>
  <c r="G2382" i="12"/>
  <c r="G2383" i="12"/>
  <c r="G2384" i="12"/>
  <c r="G2385" i="12"/>
  <c r="G2386" i="12"/>
  <c r="G2387" i="12"/>
  <c r="G2388" i="12"/>
  <c r="G2389" i="12"/>
  <c r="G2390" i="12"/>
  <c r="G2391" i="12"/>
  <c r="G2392" i="12"/>
  <c r="G2393" i="12"/>
  <c r="G2394" i="12"/>
  <c r="G2395" i="12"/>
  <c r="G2396" i="12"/>
  <c r="G2397" i="12"/>
  <c r="G2398" i="12"/>
  <c r="G2399" i="12"/>
  <c r="G2400" i="12"/>
  <c r="G2401" i="12"/>
  <c r="G2402" i="12"/>
  <c r="G2403" i="12"/>
  <c r="G2404" i="12"/>
  <c r="G2405" i="12"/>
  <c r="G2406" i="12"/>
  <c r="G2407" i="12"/>
  <c r="G2408" i="12"/>
  <c r="G2409" i="12"/>
  <c r="G2410" i="12"/>
  <c r="G2411" i="12"/>
  <c r="G2412" i="12"/>
  <c r="G2413" i="12"/>
  <c r="G2414" i="12"/>
  <c r="G2415" i="12"/>
  <c r="G2416" i="12"/>
  <c r="G2417" i="12"/>
  <c r="G2418" i="12"/>
  <c r="G2419" i="12"/>
  <c r="G2420" i="12"/>
  <c r="G2421" i="12"/>
  <c r="G2422" i="12"/>
  <c r="G2423" i="12"/>
  <c r="G2424" i="12"/>
  <c r="G2425" i="12"/>
  <c r="G2426" i="12"/>
  <c r="G2427" i="12"/>
  <c r="G2428" i="12"/>
  <c r="G2429" i="12"/>
  <c r="G2430" i="12"/>
  <c r="G2431" i="12"/>
  <c r="G2432" i="12"/>
  <c r="G2433" i="12"/>
  <c r="G2434" i="12"/>
  <c r="G2435" i="12"/>
  <c r="G2436" i="12"/>
  <c r="G2437" i="12"/>
  <c r="G2438" i="12"/>
  <c r="G2439" i="12"/>
  <c r="G2440" i="12"/>
  <c r="G2441" i="12"/>
  <c r="G2442" i="12"/>
  <c r="G2443" i="12"/>
  <c r="G2444" i="12"/>
  <c r="G2445" i="12"/>
  <c r="G2446" i="12"/>
  <c r="G2447" i="12"/>
  <c r="G2448" i="12"/>
  <c r="G2449" i="12"/>
  <c r="G2450" i="12"/>
  <c r="G2451" i="12"/>
  <c r="G2452" i="12"/>
  <c r="G2453" i="12"/>
  <c r="G2454" i="12"/>
  <c r="G2455" i="12"/>
  <c r="G2456" i="12"/>
  <c r="G2457" i="12"/>
  <c r="G2458" i="12"/>
  <c r="G2459" i="12"/>
  <c r="G2460" i="12"/>
  <c r="G2461" i="12"/>
  <c r="G2462" i="12"/>
  <c r="G2463" i="12"/>
  <c r="G2464" i="12"/>
  <c r="G2465" i="12"/>
  <c r="G2466" i="12"/>
  <c r="G2467" i="12"/>
  <c r="G2468" i="12"/>
  <c r="G2469" i="12"/>
  <c r="G2470" i="12"/>
  <c r="G2471" i="12"/>
  <c r="G2472" i="12"/>
  <c r="G2473" i="12"/>
  <c r="G2474" i="12"/>
  <c r="G2475" i="12"/>
  <c r="G2476" i="12"/>
  <c r="G2477" i="12"/>
  <c r="G2478" i="12"/>
  <c r="G2479" i="12"/>
  <c r="G2480" i="12"/>
  <c r="G2481" i="12"/>
  <c r="G2482" i="12"/>
  <c r="G2483" i="12"/>
  <c r="G2484" i="12"/>
  <c r="G2485" i="12"/>
  <c r="G2486" i="12"/>
  <c r="G2487" i="12"/>
  <c r="G2488" i="12"/>
  <c r="G2489" i="12"/>
  <c r="G2490" i="12"/>
  <c r="G2491" i="12"/>
  <c r="G2492" i="12"/>
  <c r="G2493" i="12"/>
  <c r="G2494" i="12"/>
  <c r="G2495" i="12"/>
  <c r="G2496" i="12"/>
  <c r="G2497" i="12"/>
  <c r="G2498" i="12"/>
  <c r="G2499" i="12"/>
  <c r="G2500" i="12"/>
  <c r="G2501" i="12"/>
  <c r="G2502" i="12"/>
  <c r="G2503" i="12"/>
  <c r="G2504" i="12"/>
  <c r="G2505" i="12"/>
  <c r="G2506" i="12"/>
  <c r="G2507" i="12"/>
  <c r="G2508" i="12"/>
  <c r="G2509" i="12"/>
  <c r="G2510" i="12"/>
  <c r="G2511" i="12"/>
  <c r="G2512" i="12"/>
  <c r="G2513" i="12"/>
  <c r="G2514" i="12"/>
  <c r="G2515" i="12"/>
  <c r="G2516" i="12"/>
  <c r="G2517" i="12"/>
  <c r="G2518" i="12"/>
  <c r="G2519" i="12"/>
  <c r="G2520" i="12"/>
  <c r="G2521" i="12"/>
  <c r="G2522" i="12"/>
  <c r="G2523" i="12"/>
  <c r="G2524" i="12"/>
  <c r="G2525" i="12"/>
  <c r="G2526" i="12"/>
  <c r="G2527" i="12"/>
  <c r="G2528" i="12"/>
  <c r="G2529" i="12"/>
  <c r="G2530" i="12"/>
  <c r="G2531" i="12"/>
  <c r="G2532" i="12"/>
  <c r="G2533" i="12"/>
  <c r="G2534" i="12"/>
  <c r="G2535" i="12"/>
  <c r="G2536" i="12"/>
  <c r="G2537" i="12"/>
  <c r="G2538" i="12"/>
  <c r="G2539" i="12"/>
  <c r="G2540" i="12"/>
  <c r="G2541" i="12"/>
  <c r="G2542" i="12"/>
  <c r="G2543" i="12"/>
  <c r="G2544" i="12"/>
  <c r="G2545" i="12"/>
  <c r="G2546" i="12"/>
  <c r="G2547" i="12"/>
  <c r="G2548" i="12"/>
  <c r="G2549" i="12"/>
  <c r="G2550" i="12"/>
  <c r="G2551" i="12"/>
  <c r="G2552" i="12"/>
  <c r="G2553" i="12"/>
  <c r="G1712" i="12"/>
  <c r="G1711" i="12"/>
  <c r="L2413" i="13" l="1"/>
  <c r="M2413" i="13" s="1"/>
  <c r="L2412" i="13"/>
  <c r="M2412" i="13" s="1"/>
  <c r="L2411" i="13"/>
  <c r="M2411" i="13" s="1"/>
  <c r="L2410" i="13"/>
  <c r="M2410" i="13" s="1"/>
  <c r="L2409" i="13"/>
  <c r="M2409" i="13" s="1"/>
  <c r="L2407" i="13"/>
  <c r="M2407" i="13" s="1"/>
  <c r="L2406" i="13"/>
  <c r="M2406" i="13" s="1"/>
  <c r="L2405" i="13"/>
  <c r="M2405" i="13" s="1"/>
  <c r="L2403" i="13"/>
  <c r="M2403" i="13" s="1"/>
  <c r="L2397" i="13"/>
  <c r="M2397" i="13" s="1"/>
  <c r="L2396" i="13"/>
  <c r="M2396" i="13" s="1"/>
  <c r="L2395" i="13"/>
  <c r="M2395" i="13" s="1"/>
  <c r="L2394" i="13"/>
  <c r="M2394" i="13" s="1"/>
  <c r="L2393" i="13"/>
  <c r="M2393" i="13" s="1"/>
  <c r="L2392" i="13"/>
  <c r="M2392" i="13" s="1"/>
  <c r="L2391" i="13"/>
  <c r="M2391" i="13" s="1"/>
  <c r="L2390" i="13"/>
  <c r="M2390" i="13" s="1"/>
  <c r="L2389" i="13"/>
  <c r="M2389" i="13" s="1"/>
  <c r="L2387" i="13"/>
  <c r="M2387" i="13" s="1"/>
  <c r="L2386" i="13"/>
  <c r="M2386" i="13" s="1"/>
  <c r="L2385" i="13"/>
  <c r="M2385" i="13" s="1"/>
  <c r="L2384" i="13"/>
  <c r="M2384" i="13" s="1"/>
  <c r="L2383" i="13"/>
  <c r="M2383" i="13" s="1"/>
  <c r="L2382" i="13"/>
  <c r="M2382" i="13" s="1"/>
  <c r="L2381" i="13"/>
  <c r="M2381" i="13" s="1"/>
  <c r="L2380" i="13"/>
  <c r="M2380" i="13" s="1"/>
  <c r="L2379" i="13"/>
  <c r="M2379" i="13" s="1"/>
  <c r="L2378" i="13"/>
  <c r="M2378" i="13" s="1"/>
  <c r="L2376" i="13"/>
  <c r="M2376" i="13" s="1"/>
  <c r="L2375" i="13"/>
  <c r="M2375" i="13" s="1"/>
  <c r="L2374" i="13"/>
  <c r="M2374" i="13" s="1"/>
  <c r="L2373" i="13"/>
  <c r="M2373" i="13" s="1"/>
  <c r="L2372" i="13"/>
  <c r="M2372" i="13" s="1"/>
  <c r="L2371" i="13"/>
  <c r="M2371" i="13" s="1"/>
  <c r="L2370" i="13"/>
  <c r="M2370" i="13" s="1"/>
  <c r="L2369" i="13"/>
  <c r="M2369" i="13" s="1"/>
  <c r="L2368" i="13"/>
  <c r="M2368" i="13" s="1"/>
  <c r="L2367" i="13"/>
  <c r="M2367" i="13" s="1"/>
  <c r="L2366" i="13"/>
  <c r="M2366" i="13" s="1"/>
  <c r="L2365" i="13"/>
  <c r="M2365" i="13" s="1"/>
  <c r="L2364" i="13"/>
  <c r="M2364" i="13" s="1"/>
  <c r="L2363" i="13"/>
  <c r="M2363" i="13" s="1"/>
  <c r="L2362" i="13"/>
  <c r="M2362" i="13" s="1"/>
  <c r="L2361" i="13"/>
  <c r="M2361" i="13" s="1"/>
  <c r="L2360" i="13"/>
  <c r="M2360" i="13" s="1"/>
  <c r="L2359" i="13"/>
  <c r="M2359" i="13" s="1"/>
  <c r="L2358" i="13"/>
  <c r="M2358" i="13" s="1"/>
  <c r="L2357" i="13"/>
  <c r="M2357" i="13" s="1"/>
  <c r="L2356" i="13"/>
  <c r="M2356" i="13" s="1"/>
  <c r="L2355" i="13"/>
  <c r="M2355" i="13" s="1"/>
  <c r="L2352" i="13"/>
  <c r="M2352" i="13" s="1"/>
  <c r="L2351" i="13"/>
  <c r="M2351" i="13" s="1"/>
  <c r="L2350" i="13"/>
  <c r="M2350" i="13" s="1"/>
  <c r="L2349" i="13"/>
  <c r="M2349" i="13" s="1"/>
  <c r="L2348" i="13"/>
  <c r="M2348" i="13" s="1"/>
  <c r="L2347" i="13"/>
  <c r="M2347" i="13" s="1"/>
  <c r="L2346" i="13"/>
  <c r="M2346" i="13" s="1"/>
  <c r="L2345" i="13"/>
  <c r="M2345" i="13" s="1"/>
  <c r="L2344" i="13"/>
  <c r="M2344" i="13" s="1"/>
  <c r="L2343" i="13"/>
  <c r="M2343" i="13" s="1"/>
  <c r="L2342" i="13"/>
  <c r="M2342" i="13" s="1"/>
  <c r="L2341" i="13"/>
  <c r="M2341" i="13" s="1"/>
  <c r="L2340" i="13"/>
  <c r="M2340" i="13" s="1"/>
  <c r="L2339" i="13"/>
  <c r="M2339" i="13" s="1"/>
  <c r="L2338" i="13"/>
  <c r="M2338" i="13" s="1"/>
  <c r="L2337" i="13"/>
  <c r="M2337" i="13" s="1"/>
  <c r="L2336" i="13"/>
  <c r="M2336" i="13" s="1"/>
  <c r="L2335" i="13"/>
  <c r="M2335" i="13" s="1"/>
  <c r="L2334" i="13"/>
  <c r="M2334" i="13" s="1"/>
  <c r="L2333" i="13"/>
  <c r="M2333" i="13" s="1"/>
  <c r="L2332" i="13"/>
  <c r="M2332" i="13" s="1"/>
  <c r="L2331" i="13"/>
  <c r="M2331" i="13" s="1"/>
  <c r="L2330" i="13"/>
  <c r="M2330" i="13" s="1"/>
  <c r="L2329" i="13"/>
  <c r="M2329" i="13" s="1"/>
  <c r="L2327" i="13"/>
  <c r="M2327" i="13" s="1"/>
  <c r="L2326" i="13"/>
  <c r="M2326" i="13" s="1"/>
  <c r="L2325" i="13"/>
  <c r="M2325" i="13" s="1"/>
  <c r="L2324" i="13"/>
  <c r="M2324" i="13" s="1"/>
  <c r="L2323" i="13"/>
  <c r="M2323" i="13" s="1"/>
  <c r="L2322" i="13"/>
  <c r="M2322" i="13" s="1"/>
  <c r="L2321" i="13"/>
  <c r="M2321" i="13" s="1"/>
  <c r="L2320" i="13"/>
  <c r="M2320" i="13" s="1"/>
  <c r="L2318" i="13"/>
  <c r="M2318" i="13" s="1"/>
  <c r="L2315" i="13"/>
  <c r="M2315" i="13" s="1"/>
  <c r="L2314" i="13"/>
  <c r="M2314" i="13" s="1"/>
  <c r="L2313" i="13"/>
  <c r="M2313" i="13" s="1"/>
  <c r="L2312" i="13"/>
  <c r="M2312" i="13" s="1"/>
  <c r="L2311" i="13"/>
  <c r="M2311" i="13" s="1"/>
  <c r="L2309" i="13"/>
  <c r="M2309" i="13" s="1"/>
  <c r="L2308" i="13"/>
  <c r="M2308" i="13" s="1"/>
  <c r="L2307" i="13"/>
  <c r="M2307" i="13" s="1"/>
  <c r="L2306" i="13"/>
  <c r="M2306" i="13" s="1"/>
  <c r="L2305" i="13"/>
  <c r="M2305" i="13" s="1"/>
  <c r="L2304" i="13"/>
  <c r="M2304" i="13" s="1"/>
  <c r="L2303" i="13"/>
  <c r="M2303" i="13" s="1"/>
  <c r="L2302" i="13"/>
  <c r="M2302" i="13" s="1"/>
  <c r="L2301" i="13"/>
  <c r="M2301" i="13" s="1"/>
  <c r="L2300" i="13"/>
  <c r="M2300" i="13" s="1"/>
  <c r="L2299" i="13"/>
  <c r="M2299" i="13" s="1"/>
  <c r="L2298" i="13"/>
  <c r="M2298" i="13" s="1"/>
  <c r="L2297" i="13"/>
  <c r="M2297" i="13" s="1"/>
  <c r="L2296" i="13"/>
  <c r="M2296" i="13" s="1"/>
  <c r="L2295" i="13"/>
  <c r="M2295" i="13" s="1"/>
  <c r="L2294" i="13"/>
  <c r="M2294" i="13" s="1"/>
  <c r="L2293" i="13"/>
  <c r="M2293" i="13" s="1"/>
  <c r="L2292" i="13"/>
  <c r="M2292" i="13" s="1"/>
  <c r="L2291" i="13"/>
  <c r="M2291" i="13" s="1"/>
  <c r="L2290" i="13"/>
  <c r="M2290" i="13" s="1"/>
  <c r="L2289" i="13"/>
  <c r="M2289" i="13" s="1"/>
  <c r="L2288" i="13"/>
  <c r="M2288" i="13" s="1"/>
  <c r="L2287" i="13"/>
  <c r="M2287" i="13" s="1"/>
  <c r="L2286" i="13"/>
  <c r="M2286" i="13" s="1"/>
  <c r="L2285" i="13"/>
  <c r="M2285" i="13" s="1"/>
  <c r="L2284" i="13"/>
  <c r="M2284" i="13" s="1"/>
  <c r="L2283" i="13"/>
  <c r="M2283" i="13" s="1"/>
  <c r="L2282" i="13"/>
  <c r="M2282" i="13" s="1"/>
  <c r="L2281" i="13"/>
  <c r="M2281" i="13" s="1"/>
  <c r="L2280" i="13"/>
  <c r="M2280" i="13" s="1"/>
  <c r="L2279" i="13"/>
  <c r="M2279" i="13" s="1"/>
  <c r="L2278" i="13"/>
  <c r="M2278" i="13" s="1"/>
  <c r="L2277" i="13"/>
  <c r="M2277" i="13" s="1"/>
  <c r="L2276" i="13"/>
  <c r="M2276" i="13" s="1"/>
  <c r="L2275" i="13"/>
  <c r="M2275" i="13" s="1"/>
  <c r="L2274" i="13"/>
  <c r="M2274" i="13" s="1"/>
  <c r="L2273" i="13"/>
  <c r="M2273" i="13" s="1"/>
  <c r="L2272" i="13"/>
  <c r="M2272" i="13" s="1"/>
  <c r="L2271" i="13"/>
  <c r="M2271" i="13" s="1"/>
  <c r="L2270" i="13"/>
  <c r="M2270" i="13" s="1"/>
  <c r="L2269" i="13"/>
  <c r="M2269" i="13" s="1"/>
  <c r="L2268" i="13"/>
  <c r="M2268" i="13" s="1"/>
  <c r="L2267" i="13"/>
  <c r="M2267" i="13" s="1"/>
  <c r="L2265" i="13"/>
  <c r="M2265" i="13" s="1"/>
  <c r="L2264" i="13"/>
  <c r="M2264" i="13" s="1"/>
  <c r="L2263" i="13"/>
  <c r="M2263" i="13" s="1"/>
  <c r="L2262" i="13"/>
  <c r="M2262" i="13" s="1"/>
  <c r="L2261" i="13"/>
  <c r="M2261" i="13" s="1"/>
  <c r="L2260" i="13"/>
  <c r="M2260" i="13" s="1"/>
  <c r="L2259" i="13"/>
  <c r="M2259" i="13" s="1"/>
  <c r="L2258" i="13"/>
  <c r="M2258" i="13" s="1"/>
  <c r="L2257" i="13"/>
  <c r="M2257" i="13" s="1"/>
  <c r="L2256" i="13"/>
  <c r="M2256" i="13" s="1"/>
  <c r="L2255" i="13"/>
  <c r="M2255" i="13" s="1"/>
  <c r="L2254" i="13"/>
  <c r="M2254" i="13" s="1"/>
  <c r="L2253" i="13"/>
  <c r="M2253" i="13" s="1"/>
  <c r="L2252" i="13"/>
  <c r="M2252" i="13" s="1"/>
  <c r="L2251" i="13"/>
  <c r="M2251" i="13" s="1"/>
  <c r="L2250" i="13"/>
  <c r="M2250" i="13" s="1"/>
  <c r="L2249" i="13"/>
  <c r="M2249" i="13" s="1"/>
  <c r="L2248" i="13"/>
  <c r="M2248" i="13" s="1"/>
  <c r="L2247" i="13"/>
  <c r="M2247" i="13" s="1"/>
  <c r="L2246" i="13"/>
  <c r="M2246" i="13" s="1"/>
  <c r="L2244" i="13"/>
  <c r="M2244" i="13" s="1"/>
  <c r="L2243" i="13"/>
  <c r="M2243" i="13" s="1"/>
  <c r="L2242" i="13"/>
  <c r="M2242" i="13" s="1"/>
  <c r="L2241" i="13"/>
  <c r="M2241" i="13" s="1"/>
  <c r="L2238" i="13"/>
  <c r="M2238" i="13" s="1"/>
  <c r="L2237" i="13"/>
  <c r="M2237" i="13" s="1"/>
  <c r="L2236" i="13"/>
  <c r="M2236" i="13" s="1"/>
  <c r="L2235" i="13"/>
  <c r="M2235" i="13" s="1"/>
  <c r="L2234" i="13"/>
  <c r="M2234" i="13" s="1"/>
  <c r="L2233" i="13"/>
  <c r="M2233" i="13" s="1"/>
  <c r="L2232" i="13"/>
  <c r="M2232" i="13" s="1"/>
  <c r="L2231" i="13"/>
  <c r="M2231" i="13" s="1"/>
  <c r="L2230" i="13"/>
  <c r="M2230" i="13" s="1"/>
  <c r="L2229" i="13"/>
  <c r="M2229" i="13" s="1"/>
  <c r="L2228" i="13"/>
  <c r="M2228" i="13" s="1"/>
  <c r="L2227" i="13"/>
  <c r="M2227" i="13" s="1"/>
  <c r="L2226" i="13"/>
  <c r="M2226" i="13" s="1"/>
  <c r="L2225" i="13"/>
  <c r="M2225" i="13" s="1"/>
  <c r="L2224" i="13"/>
  <c r="M2224" i="13" s="1"/>
  <c r="L2223" i="13"/>
  <c r="M2223" i="13" s="1"/>
  <c r="L2222" i="13"/>
  <c r="M2222" i="13" s="1"/>
  <c r="L2221" i="13"/>
  <c r="M2221" i="13" s="1"/>
  <c r="L2220" i="13"/>
  <c r="M2220" i="13" s="1"/>
  <c r="L2219" i="13"/>
  <c r="M2219" i="13" s="1"/>
  <c r="L2218" i="13"/>
  <c r="M2218" i="13" s="1"/>
  <c r="L2217" i="13"/>
  <c r="M2217" i="13" s="1"/>
  <c r="L2216" i="13"/>
  <c r="M2216" i="13" s="1"/>
  <c r="L2215" i="13"/>
  <c r="M2215" i="13" s="1"/>
  <c r="L2214" i="13"/>
  <c r="M2214" i="13" s="1"/>
  <c r="L2213" i="13"/>
  <c r="M2213" i="13" s="1"/>
  <c r="L2212" i="13"/>
  <c r="M2212" i="13" s="1"/>
  <c r="L2211" i="13"/>
  <c r="M2211" i="13" s="1"/>
  <c r="L2210" i="13"/>
  <c r="M2210" i="13" s="1"/>
  <c r="L2208" i="13"/>
  <c r="M2208" i="13" s="1"/>
  <c r="L2207" i="13"/>
  <c r="M2207" i="13" s="1"/>
  <c r="L2206" i="13"/>
  <c r="M2206" i="13" s="1"/>
  <c r="L2205" i="13"/>
  <c r="M2205" i="13" s="1"/>
  <c r="L2204" i="13"/>
  <c r="M2204" i="13" s="1"/>
  <c r="L2203" i="13"/>
  <c r="M2203" i="13" s="1"/>
  <c r="L2202" i="13"/>
  <c r="M2202" i="13" s="1"/>
  <c r="L2201" i="13"/>
  <c r="M2201" i="13" s="1"/>
  <c r="L2200" i="13"/>
  <c r="M2200" i="13" s="1"/>
  <c r="L2199" i="13"/>
  <c r="M2199" i="13" s="1"/>
  <c r="L2198" i="13"/>
  <c r="M2198" i="13" s="1"/>
  <c r="L2197" i="13"/>
  <c r="M2197" i="13" s="1"/>
  <c r="L2196" i="13"/>
  <c r="M2196" i="13" s="1"/>
  <c r="L2195" i="13"/>
  <c r="M2195" i="13" s="1"/>
  <c r="L2194" i="13"/>
  <c r="M2194" i="13" s="1"/>
  <c r="L2193" i="13"/>
  <c r="M2193" i="13" s="1"/>
  <c r="L2192" i="13"/>
  <c r="M2192" i="13" s="1"/>
  <c r="L2191" i="13"/>
  <c r="M2191" i="13" s="1"/>
  <c r="L2190" i="13"/>
  <c r="M2190" i="13" s="1"/>
  <c r="L2189" i="13"/>
  <c r="M2189" i="13" s="1"/>
  <c r="L2188" i="13"/>
  <c r="M2188" i="13" s="1"/>
  <c r="L2187" i="13"/>
  <c r="M2187" i="13" s="1"/>
  <c r="L2186" i="13"/>
  <c r="M2186" i="13" s="1"/>
  <c r="L2185" i="13"/>
  <c r="M2185" i="13" s="1"/>
  <c r="L2184" i="13"/>
  <c r="M2184" i="13" s="1"/>
  <c r="L2183" i="13"/>
  <c r="M2183" i="13" s="1"/>
  <c r="L2182" i="13"/>
  <c r="M2182" i="13" s="1"/>
  <c r="L2181" i="13"/>
  <c r="M2181" i="13" s="1"/>
  <c r="L2180" i="13"/>
  <c r="M2180" i="13" s="1"/>
  <c r="L2179" i="13"/>
  <c r="M2179" i="13" s="1"/>
  <c r="L2178" i="13"/>
  <c r="M2178" i="13" s="1"/>
  <c r="L2177" i="13"/>
  <c r="M2177" i="13" s="1"/>
  <c r="L2176" i="13"/>
  <c r="M2176" i="13" s="1"/>
  <c r="L2175" i="13"/>
  <c r="M2175" i="13" s="1"/>
  <c r="L2174" i="13"/>
  <c r="M2174" i="13" s="1"/>
  <c r="L2173" i="13"/>
  <c r="M2173" i="13" s="1"/>
  <c r="L2172" i="13"/>
  <c r="M2172" i="13" s="1"/>
  <c r="L2171" i="13"/>
  <c r="M2171" i="13" s="1"/>
  <c r="L2170" i="13"/>
  <c r="M2170" i="13" s="1"/>
  <c r="L2169" i="13"/>
  <c r="M2169" i="13" s="1"/>
  <c r="L2168" i="13"/>
  <c r="M2168" i="13" s="1"/>
  <c r="L2167" i="13"/>
  <c r="M2167" i="13" s="1"/>
  <c r="L2166" i="13"/>
  <c r="M2166" i="13" s="1"/>
  <c r="L2165" i="13"/>
  <c r="M2165" i="13" s="1"/>
  <c r="L2164" i="13"/>
  <c r="M2164" i="13" s="1"/>
  <c r="L2163" i="13"/>
  <c r="M2163" i="13" s="1"/>
  <c r="L2162" i="13"/>
  <c r="M2162" i="13" s="1"/>
  <c r="L2161" i="13"/>
  <c r="M2161" i="13" s="1"/>
  <c r="L2160" i="13"/>
  <c r="M2160" i="13" s="1"/>
  <c r="L2159" i="13"/>
  <c r="M2159" i="13" s="1"/>
  <c r="L2158" i="13"/>
  <c r="M2158" i="13" s="1"/>
  <c r="L2157" i="13"/>
  <c r="M2157" i="13" s="1"/>
  <c r="L2156" i="13"/>
  <c r="M2156" i="13" s="1"/>
  <c r="L2155" i="13"/>
  <c r="M2155" i="13" s="1"/>
  <c r="L2154" i="13"/>
  <c r="M2154" i="13" s="1"/>
  <c r="L2153" i="13"/>
  <c r="M2153" i="13" s="1"/>
  <c r="L2152" i="13"/>
  <c r="M2152" i="13" s="1"/>
  <c r="L2151" i="13"/>
  <c r="M2151" i="13" s="1"/>
  <c r="L2150" i="13"/>
  <c r="M2150" i="13" s="1"/>
  <c r="L2149" i="13"/>
  <c r="M2149" i="13" s="1"/>
  <c r="L2148" i="13"/>
  <c r="M2148" i="13" s="1"/>
  <c r="L2147" i="13"/>
  <c r="M2147" i="13" s="1"/>
  <c r="L2146" i="13"/>
  <c r="M2146" i="13" s="1"/>
  <c r="L2145" i="13"/>
  <c r="M2145" i="13" s="1"/>
  <c r="L2144" i="13"/>
  <c r="M2144" i="13" s="1"/>
  <c r="L2143" i="13"/>
  <c r="M2143" i="13" s="1"/>
  <c r="L2142" i="13"/>
  <c r="M2142" i="13" s="1"/>
  <c r="L2141" i="13"/>
  <c r="M2141" i="13" s="1"/>
  <c r="L2140" i="13"/>
  <c r="M2140" i="13" s="1"/>
  <c r="L2139" i="13"/>
  <c r="M2139" i="13" s="1"/>
  <c r="L2138" i="13"/>
  <c r="M2138" i="13" s="1"/>
  <c r="L2137" i="13"/>
  <c r="M2137" i="13" s="1"/>
  <c r="L2136" i="13"/>
  <c r="M2136" i="13" s="1"/>
  <c r="L2135" i="13"/>
  <c r="M2135" i="13" s="1"/>
  <c r="L2134" i="13"/>
  <c r="M2134" i="13" s="1"/>
  <c r="L2133" i="13"/>
  <c r="M2133" i="13" s="1"/>
  <c r="L2132" i="13"/>
  <c r="M2132" i="13" s="1"/>
  <c r="L2131" i="13"/>
  <c r="M2131" i="13" s="1"/>
  <c r="L2130" i="13"/>
  <c r="M2130" i="13" s="1"/>
  <c r="L2129" i="13"/>
  <c r="M2129" i="13" s="1"/>
  <c r="L2128" i="13"/>
  <c r="M2128" i="13" s="1"/>
  <c r="L2127" i="13"/>
  <c r="M2127" i="13" s="1"/>
  <c r="L2126" i="13"/>
  <c r="M2126" i="13" s="1"/>
  <c r="L2125" i="13"/>
  <c r="M2125" i="13" s="1"/>
  <c r="L2124" i="13"/>
  <c r="M2124" i="13" s="1"/>
  <c r="L2123" i="13"/>
  <c r="M2123" i="13" s="1"/>
  <c r="L2122" i="13"/>
  <c r="M2122" i="13" s="1"/>
  <c r="L2121" i="13"/>
  <c r="M2121" i="13" s="1"/>
  <c r="L2120" i="13"/>
  <c r="M2120" i="13" s="1"/>
  <c r="L2119" i="13"/>
  <c r="M2119" i="13" s="1"/>
  <c r="L2118" i="13"/>
  <c r="M2118" i="13" s="1"/>
  <c r="L2117" i="13"/>
  <c r="M2117" i="13" s="1"/>
  <c r="L2116" i="13"/>
  <c r="M2116" i="13" s="1"/>
  <c r="L2115" i="13"/>
  <c r="M2115" i="13" s="1"/>
  <c r="L2114" i="13"/>
  <c r="M2114" i="13" s="1"/>
  <c r="L2113" i="13"/>
  <c r="M2113" i="13" s="1"/>
  <c r="L2112" i="13"/>
  <c r="M2112" i="13" s="1"/>
  <c r="L2111" i="13"/>
  <c r="M2111" i="13" s="1"/>
  <c r="L2110" i="13"/>
  <c r="M2110" i="13" s="1"/>
  <c r="L2109" i="13"/>
  <c r="M2109" i="13" s="1"/>
  <c r="L2108" i="13"/>
  <c r="M2108" i="13" s="1"/>
  <c r="L2107" i="13"/>
  <c r="M2107" i="13" s="1"/>
  <c r="L2106" i="13"/>
  <c r="M2106" i="13" s="1"/>
  <c r="L2105" i="13"/>
  <c r="M2105" i="13" s="1"/>
  <c r="L2104" i="13"/>
  <c r="M2104" i="13" s="1"/>
  <c r="L2103" i="13"/>
  <c r="M2103" i="13" s="1"/>
  <c r="L2102" i="13"/>
  <c r="M2102" i="13" s="1"/>
  <c r="L2101" i="13"/>
  <c r="M2101" i="13" s="1"/>
  <c r="L2100" i="13"/>
  <c r="M2100" i="13" s="1"/>
  <c r="L2099" i="13"/>
  <c r="M2099" i="13" s="1"/>
  <c r="L2098" i="13"/>
  <c r="M2098" i="13" s="1"/>
  <c r="L2097" i="13"/>
  <c r="M2097" i="13" s="1"/>
  <c r="L2096" i="13"/>
  <c r="M2096" i="13" s="1"/>
  <c r="L2095" i="13"/>
  <c r="M2095" i="13" s="1"/>
  <c r="L2094" i="13"/>
  <c r="M2094" i="13" s="1"/>
  <c r="L2093" i="13"/>
  <c r="M2093" i="13" s="1"/>
  <c r="L2092" i="13"/>
  <c r="M2092" i="13" s="1"/>
  <c r="L2091" i="13"/>
  <c r="M2091" i="13" s="1"/>
  <c r="L2090" i="13"/>
  <c r="M2090" i="13" s="1"/>
  <c r="L2089" i="13"/>
  <c r="M2089" i="13" s="1"/>
  <c r="L2088" i="13"/>
  <c r="M2088" i="13" s="1"/>
  <c r="L2087" i="13"/>
  <c r="M2087" i="13" s="1"/>
  <c r="L2086" i="13"/>
  <c r="M2086" i="13" s="1"/>
  <c r="L2085" i="13"/>
  <c r="M2085" i="13" s="1"/>
  <c r="L2083" i="13"/>
  <c r="M2083" i="13" s="1"/>
  <c r="L2082" i="13"/>
  <c r="M2082" i="13" s="1"/>
  <c r="L2081" i="13"/>
  <c r="M2081" i="13" s="1"/>
  <c r="L2080" i="13"/>
  <c r="M2080" i="13" s="1"/>
  <c r="L2079" i="13"/>
  <c r="M2079" i="13" s="1"/>
  <c r="L2078" i="13"/>
  <c r="M2078" i="13" s="1"/>
  <c r="L2077" i="13"/>
  <c r="M2077" i="13" s="1"/>
  <c r="L2076" i="13"/>
  <c r="M2076" i="13" s="1"/>
  <c r="L2075" i="13"/>
  <c r="M2075" i="13" s="1"/>
  <c r="L2074" i="13"/>
  <c r="M2074" i="13" s="1"/>
  <c r="L2073" i="13"/>
  <c r="M2073" i="13" s="1"/>
  <c r="L2072" i="13"/>
  <c r="M2072" i="13" s="1"/>
  <c r="L2071" i="13"/>
  <c r="M2071" i="13" s="1"/>
  <c r="L2070" i="13"/>
  <c r="M2070" i="13" s="1"/>
  <c r="L2069" i="13"/>
  <c r="M2069" i="13" s="1"/>
  <c r="L2068" i="13"/>
  <c r="M2068" i="13" s="1"/>
  <c r="L2067" i="13"/>
  <c r="M2067" i="13" s="1"/>
  <c r="L2066" i="13"/>
  <c r="M2066" i="13" s="1"/>
  <c r="L2064" i="13"/>
  <c r="M2064" i="13" s="1"/>
  <c r="L2063" i="13"/>
  <c r="M2063" i="13" s="1"/>
  <c r="L2062" i="13"/>
  <c r="M2062" i="13" s="1"/>
  <c r="L2061" i="13"/>
  <c r="M2061" i="13" s="1"/>
  <c r="L2060" i="13"/>
  <c r="M2060" i="13" s="1"/>
  <c r="L2059" i="13"/>
  <c r="M2059" i="13" s="1"/>
  <c r="L2058" i="13"/>
  <c r="M2058" i="13" s="1"/>
  <c r="L2057" i="13"/>
  <c r="M2057" i="13" s="1"/>
  <c r="L2056" i="13"/>
  <c r="M2056" i="13" s="1"/>
  <c r="L2055" i="13"/>
  <c r="M2055" i="13" s="1"/>
  <c r="L2054" i="13"/>
  <c r="M2054" i="13" s="1"/>
  <c r="L2053" i="13"/>
  <c r="M2053" i="13" s="1"/>
  <c r="L2052" i="13"/>
  <c r="M2052" i="13" s="1"/>
  <c r="L2051" i="13"/>
  <c r="M2051" i="13" s="1"/>
  <c r="L2050" i="13"/>
  <c r="M2050" i="13" s="1"/>
  <c r="L2049" i="13"/>
  <c r="M2049" i="13" s="1"/>
  <c r="L2046" i="13"/>
  <c r="M2046" i="13" s="1"/>
  <c r="L2044" i="13"/>
  <c r="M2044" i="13" s="1"/>
  <c r="L1942" i="13"/>
  <c r="M1942" i="13" s="1"/>
  <c r="L1941" i="13"/>
  <c r="M1941" i="13" s="1"/>
  <c r="L1940" i="13"/>
  <c r="M1940" i="13" s="1"/>
  <c r="L1939" i="13"/>
  <c r="M1939" i="13" s="1"/>
  <c r="L1937" i="13"/>
  <c r="M1937" i="13" s="1"/>
  <c r="L1936" i="13"/>
  <c r="M1936" i="13" s="1"/>
  <c r="L1935" i="13"/>
  <c r="M1935" i="13" s="1"/>
  <c r="L1934" i="13"/>
  <c r="M1934" i="13" s="1"/>
  <c r="L1933" i="13"/>
  <c r="M1933" i="13" s="1"/>
  <c r="L1932" i="13"/>
  <c r="M1932" i="13" s="1"/>
  <c r="L1930" i="13"/>
  <c r="M1930" i="13" s="1"/>
  <c r="L1927" i="13"/>
  <c r="M1927" i="13" s="1"/>
  <c r="L1926" i="13"/>
  <c r="M1926" i="13" s="1"/>
  <c r="L1925" i="13"/>
  <c r="M1925" i="13" s="1"/>
  <c r="L1924" i="13"/>
  <c r="M1924" i="13" s="1"/>
  <c r="L1923" i="13"/>
  <c r="M1923" i="13" s="1"/>
  <c r="L1922" i="13"/>
  <c r="M1922" i="13" s="1"/>
  <c r="L1921" i="13"/>
  <c r="M1921" i="13" s="1"/>
  <c r="L1920" i="13"/>
  <c r="M1920" i="13" s="1"/>
  <c r="L1919" i="13"/>
  <c r="M1919" i="13" s="1"/>
  <c r="L1918" i="13"/>
  <c r="M1918" i="13" s="1"/>
  <c r="L1917" i="13"/>
  <c r="M1917" i="13" s="1"/>
  <c r="L1916" i="13"/>
  <c r="M1916" i="13" s="1"/>
  <c r="L1915" i="13"/>
  <c r="M1915" i="13" s="1"/>
  <c r="L1914" i="13"/>
  <c r="M1914" i="13" s="1"/>
  <c r="L1913" i="13"/>
  <c r="M1913" i="13" s="1"/>
  <c r="L1912" i="13"/>
  <c r="M1912" i="13" s="1"/>
  <c r="L1910" i="13"/>
  <c r="M1910" i="13" s="1"/>
  <c r="L1909" i="13"/>
  <c r="M1909" i="13" s="1"/>
  <c r="L1908" i="13"/>
  <c r="M1908" i="13" s="1"/>
  <c r="L1907" i="13"/>
  <c r="M1907" i="13" s="1"/>
  <c r="L1906" i="13"/>
  <c r="M1906" i="13" s="1"/>
  <c r="L1905" i="13"/>
  <c r="M1905" i="13" s="1"/>
  <c r="L1904" i="13"/>
  <c r="M1904" i="13" s="1"/>
  <c r="L1903" i="13"/>
  <c r="M1903" i="13" s="1"/>
  <c r="L1902" i="13"/>
  <c r="M1902" i="13" s="1"/>
  <c r="L1901" i="13"/>
  <c r="M1901" i="13" s="1"/>
  <c r="L1900" i="13"/>
  <c r="M1900" i="13" s="1"/>
  <c r="L1897" i="13"/>
  <c r="M1897" i="13" s="1"/>
  <c r="L1896" i="13"/>
  <c r="M1896" i="13" s="1"/>
  <c r="L1895" i="13"/>
  <c r="M1895" i="13" s="1"/>
  <c r="L1894" i="13"/>
  <c r="M1894" i="13" s="1"/>
  <c r="L1893" i="13"/>
  <c r="M1893" i="13" s="1"/>
  <c r="L1892" i="13"/>
  <c r="M1892" i="13" s="1"/>
  <c r="L1891" i="13"/>
  <c r="M1891" i="13" s="1"/>
  <c r="L1890" i="13"/>
  <c r="M1890" i="13" s="1"/>
  <c r="L1889" i="13"/>
  <c r="M1889" i="13" s="1"/>
  <c r="L1888" i="13"/>
  <c r="M1888" i="13" s="1"/>
  <c r="L1887" i="13"/>
  <c r="M1887" i="13" s="1"/>
  <c r="L1886" i="13"/>
  <c r="M1886" i="13" s="1"/>
  <c r="L1885" i="13"/>
  <c r="M1885" i="13" s="1"/>
  <c r="L1884" i="13"/>
  <c r="M1884" i="13" s="1"/>
  <c r="L1883" i="13"/>
  <c r="M1883" i="13" s="1"/>
  <c r="L1882" i="13"/>
  <c r="M1882" i="13" s="1"/>
  <c r="L1881" i="13"/>
  <c r="M1881" i="13" s="1"/>
  <c r="L1880" i="13"/>
  <c r="M1880" i="13" s="1"/>
  <c r="L1879" i="13"/>
  <c r="M1879" i="13" s="1"/>
  <c r="L1878" i="13"/>
  <c r="M1878" i="13" s="1"/>
  <c r="L1876" i="13"/>
  <c r="M1876" i="13" s="1"/>
  <c r="L1875" i="13"/>
  <c r="M1875" i="13" s="1"/>
  <c r="L1874" i="13"/>
  <c r="M1874" i="13" s="1"/>
  <c r="L1873" i="13"/>
  <c r="M1873" i="13" s="1"/>
  <c r="L1872" i="13"/>
  <c r="M1872" i="13" s="1"/>
  <c r="L1871" i="13"/>
  <c r="M1871" i="13" s="1"/>
  <c r="L1870" i="13"/>
  <c r="M1870" i="13" s="1"/>
  <c r="L1869" i="13"/>
  <c r="M1869" i="13" s="1"/>
  <c r="L1866" i="13"/>
  <c r="M1866" i="13" s="1"/>
  <c r="L1865" i="13"/>
  <c r="M1865" i="13" s="1"/>
  <c r="L1864" i="13"/>
  <c r="M1864" i="13" s="1"/>
  <c r="L1863" i="13"/>
  <c r="M1863" i="13" s="1"/>
  <c r="L1862" i="13"/>
  <c r="M1862" i="13" s="1"/>
  <c r="L1861" i="13"/>
  <c r="M1861" i="13" s="1"/>
  <c r="L1860" i="13"/>
  <c r="M1860" i="13" s="1"/>
  <c r="L1859" i="13"/>
  <c r="M1859" i="13" s="1"/>
  <c r="L1857" i="13"/>
  <c r="M1857" i="13" s="1"/>
  <c r="L1856" i="13"/>
  <c r="M1856" i="13" s="1"/>
  <c r="L1855" i="13"/>
  <c r="M1855" i="13" s="1"/>
  <c r="L1854" i="13"/>
  <c r="M1854" i="13" s="1"/>
  <c r="L1853" i="13"/>
  <c r="M1853" i="13" s="1"/>
  <c r="L1852" i="13"/>
  <c r="M1852" i="13" s="1"/>
  <c r="L1851" i="13"/>
  <c r="M1851" i="13" s="1"/>
  <c r="L1850" i="13"/>
  <c r="M1850" i="13" s="1"/>
  <c r="L1849" i="13"/>
  <c r="M1849" i="13" s="1"/>
  <c r="L1848" i="13"/>
  <c r="M1848" i="13" s="1"/>
  <c r="L1846" i="13"/>
  <c r="M1846" i="13" s="1"/>
  <c r="L1845" i="13"/>
  <c r="M1845" i="13" s="1"/>
  <c r="L1842" i="13"/>
  <c r="M1842" i="13" s="1"/>
  <c r="L1841" i="13"/>
  <c r="M1841" i="13" s="1"/>
  <c r="L1840" i="13"/>
  <c r="M1840" i="13" s="1"/>
  <c r="L1839" i="13"/>
  <c r="M1839" i="13" s="1"/>
  <c r="L1838" i="13"/>
  <c r="M1838" i="13" s="1"/>
  <c r="L1837" i="13"/>
  <c r="M1837" i="13" s="1"/>
  <c r="L1836" i="13"/>
  <c r="M1836" i="13" s="1"/>
  <c r="L1835" i="13"/>
  <c r="M1835" i="13" s="1"/>
  <c r="L1834" i="13"/>
  <c r="M1834" i="13" s="1"/>
  <c r="L1833" i="13"/>
  <c r="M1833" i="13" s="1"/>
  <c r="L1832" i="13"/>
  <c r="M1832" i="13" s="1"/>
  <c r="L1831" i="13"/>
  <c r="M1831" i="13" s="1"/>
  <c r="P1830" i="13"/>
  <c r="L1830" i="13"/>
  <c r="M1830" i="13" s="1"/>
  <c r="L1829" i="13"/>
  <c r="M1829" i="13" s="1"/>
  <c r="L1828" i="13"/>
  <c r="M1828" i="13" s="1"/>
  <c r="L1827" i="13"/>
  <c r="M1827" i="13" s="1"/>
  <c r="L1826" i="13"/>
  <c r="M1826" i="13" s="1"/>
  <c r="L1825" i="13"/>
  <c r="M1825" i="13" s="1"/>
  <c r="L1824" i="13"/>
  <c r="M1824" i="13" s="1"/>
  <c r="L1823" i="13"/>
  <c r="M1823" i="13" s="1"/>
  <c r="L1822" i="13"/>
  <c r="M1822" i="13" s="1"/>
  <c r="L1821" i="13"/>
  <c r="M1821" i="13" s="1"/>
  <c r="L1820" i="13"/>
  <c r="M1820" i="13" s="1"/>
  <c r="L1819" i="13"/>
  <c r="M1819" i="13" s="1"/>
  <c r="L1818" i="13"/>
  <c r="M1818" i="13" s="1"/>
  <c r="L1817" i="13"/>
  <c r="M1817" i="13" s="1"/>
  <c r="L1816" i="13"/>
  <c r="M1816" i="13" s="1"/>
  <c r="L1815" i="13"/>
  <c r="M1815" i="13" s="1"/>
  <c r="L1814" i="13"/>
  <c r="M1814" i="13" s="1"/>
  <c r="L1813" i="13"/>
  <c r="M1813" i="13" s="1"/>
  <c r="L1812" i="13"/>
  <c r="M1812" i="13" s="1"/>
  <c r="L1811" i="13"/>
  <c r="M1811" i="13" s="1"/>
  <c r="L1810" i="13"/>
  <c r="M1810" i="13" s="1"/>
  <c r="L1809" i="13"/>
  <c r="M1809" i="13" s="1"/>
  <c r="L1808" i="13"/>
  <c r="M1808" i="13" s="1"/>
  <c r="L1807" i="13"/>
  <c r="M1807" i="13" s="1"/>
  <c r="L1806" i="13"/>
  <c r="M1806" i="13" s="1"/>
  <c r="L1805" i="13"/>
  <c r="M1805" i="13" s="1"/>
  <c r="L1804" i="13"/>
  <c r="M1804" i="13" s="1"/>
  <c r="L1803" i="13"/>
  <c r="M1803" i="13" s="1"/>
  <c r="L1802" i="13"/>
  <c r="M1802" i="13" s="1"/>
  <c r="L1801" i="13"/>
  <c r="M1801" i="13" s="1"/>
  <c r="L1800" i="13"/>
  <c r="M1800" i="13" s="1"/>
  <c r="L1799" i="13"/>
  <c r="M1799" i="13" s="1"/>
  <c r="L1798" i="13"/>
  <c r="M1798" i="13" s="1"/>
  <c r="L1797" i="13"/>
  <c r="M1797" i="13" s="1"/>
  <c r="L1796" i="13"/>
  <c r="M1796" i="13" s="1"/>
  <c r="L1795" i="13"/>
  <c r="M1795" i="13" s="1"/>
  <c r="L1794" i="13"/>
  <c r="M1794" i="13" s="1"/>
  <c r="L1793" i="13"/>
  <c r="M1793" i="13" s="1"/>
  <c r="L1792" i="13"/>
  <c r="M1792" i="13" s="1"/>
  <c r="L1791" i="13"/>
  <c r="M1791" i="13" s="1"/>
  <c r="L1790" i="13"/>
  <c r="M1790" i="13" s="1"/>
  <c r="L1789" i="13"/>
  <c r="M1789" i="13" s="1"/>
  <c r="L1788" i="13"/>
  <c r="M1788" i="13" s="1"/>
  <c r="L1787" i="13"/>
  <c r="M1787" i="13" s="1"/>
  <c r="L1786" i="13"/>
  <c r="M1786" i="13" s="1"/>
  <c r="L1785" i="13"/>
  <c r="M1785" i="13" s="1"/>
  <c r="L1784" i="13"/>
  <c r="M1784" i="13" s="1"/>
  <c r="L1783" i="13"/>
  <c r="M1783" i="13" s="1"/>
  <c r="L1782" i="13"/>
  <c r="M1782" i="13" s="1"/>
  <c r="L1781" i="13"/>
  <c r="M1781" i="13" s="1"/>
  <c r="L1780" i="13"/>
  <c r="M1780" i="13" s="1"/>
  <c r="L1779" i="13"/>
  <c r="M1779" i="13" s="1"/>
  <c r="L1778" i="13"/>
  <c r="M1778" i="13" s="1"/>
  <c r="L1777" i="13"/>
  <c r="M1777" i="13" s="1"/>
  <c r="L1776" i="13"/>
  <c r="M1776" i="13" s="1"/>
  <c r="L1775" i="13"/>
  <c r="M1775" i="13" s="1"/>
  <c r="L1773" i="13"/>
  <c r="M1773" i="13" s="1"/>
  <c r="L1772" i="13"/>
  <c r="M1772" i="13" s="1"/>
  <c r="L1771" i="13"/>
  <c r="M1771" i="13" s="1"/>
  <c r="L1770" i="13"/>
  <c r="M1770" i="13" s="1"/>
  <c r="L1769" i="13"/>
  <c r="M1769" i="13" s="1"/>
  <c r="L1768" i="13"/>
  <c r="M1768" i="13" s="1"/>
  <c r="L1767" i="13"/>
  <c r="M1767" i="13" s="1"/>
  <c r="L1766" i="13"/>
  <c r="M1766" i="13" s="1"/>
  <c r="L1765" i="13"/>
  <c r="M1765" i="13" s="1"/>
  <c r="L1764" i="13"/>
  <c r="M1764" i="13" s="1"/>
  <c r="L1763" i="13"/>
  <c r="M1763" i="13" s="1"/>
  <c r="L1762" i="13"/>
  <c r="M1762" i="13" s="1"/>
  <c r="L1759" i="13"/>
  <c r="M1759" i="13" s="1"/>
  <c r="L1758" i="13"/>
  <c r="M1758" i="13" s="1"/>
  <c r="L1757" i="13"/>
  <c r="M1757" i="13" s="1"/>
  <c r="L1756" i="13"/>
  <c r="M1756" i="13" s="1"/>
  <c r="L1755" i="13"/>
  <c r="M1755" i="13" s="1"/>
  <c r="L1754" i="13"/>
  <c r="M1754" i="13" s="1"/>
  <c r="L1753" i="13"/>
  <c r="M1753" i="13" s="1"/>
  <c r="L1752" i="13"/>
  <c r="M1752" i="13" s="1"/>
  <c r="L1751" i="13"/>
  <c r="M1751" i="13" s="1"/>
  <c r="L1750" i="13"/>
  <c r="M1750" i="13" s="1"/>
  <c r="L1749" i="13"/>
  <c r="M1749" i="13" s="1"/>
  <c r="L1748" i="13"/>
  <c r="M1748" i="13" s="1"/>
  <c r="L1747" i="13"/>
  <c r="M1747" i="13" s="1"/>
  <c r="L1746" i="13"/>
  <c r="M1746" i="13" s="1"/>
  <c r="L1745" i="13"/>
  <c r="M1745" i="13" s="1"/>
  <c r="L1744" i="13"/>
  <c r="M1744" i="13" s="1"/>
  <c r="L1743" i="13"/>
  <c r="M1743" i="13" s="1"/>
  <c r="L1742" i="13"/>
  <c r="M1742" i="13" s="1"/>
  <c r="L1741" i="13"/>
  <c r="M1741" i="13" s="1"/>
  <c r="L1740" i="13"/>
  <c r="M1740" i="13" s="1"/>
  <c r="L1739" i="13"/>
  <c r="M1739" i="13" s="1"/>
  <c r="L1738" i="13"/>
  <c r="M1738" i="13" s="1"/>
  <c r="L1737" i="13"/>
  <c r="M1737" i="13" s="1"/>
  <c r="L1736" i="13"/>
  <c r="M1736" i="13" s="1"/>
  <c r="L1735" i="13"/>
  <c r="M1735" i="13" s="1"/>
  <c r="L1734" i="13"/>
  <c r="M1734" i="13" s="1"/>
  <c r="L1733" i="13"/>
  <c r="M1733" i="13" s="1"/>
  <c r="L1730" i="13"/>
  <c r="M1730" i="13" s="1"/>
  <c r="L1729" i="13"/>
  <c r="M1729" i="13" s="1"/>
  <c r="L1728" i="13"/>
  <c r="M1728" i="13" s="1"/>
  <c r="L1727" i="13"/>
  <c r="M1727" i="13" s="1"/>
  <c r="L1726" i="13"/>
  <c r="M1726" i="13" s="1"/>
  <c r="L1725" i="13"/>
  <c r="M1725" i="13" s="1"/>
  <c r="L1724" i="13"/>
  <c r="M1724" i="13" s="1"/>
  <c r="L1723" i="13"/>
  <c r="M1723" i="13" s="1"/>
  <c r="L1722" i="13"/>
  <c r="M1722" i="13" s="1"/>
  <c r="L1721" i="13"/>
  <c r="M1721" i="13" s="1"/>
  <c r="L1720" i="13"/>
  <c r="M1720" i="13" s="1"/>
  <c r="L1719" i="13"/>
  <c r="M1719" i="13" s="1"/>
  <c r="L1718" i="13"/>
  <c r="M1718" i="13" s="1"/>
  <c r="L1717" i="13"/>
  <c r="M1717" i="13" s="1"/>
  <c r="L1716" i="13"/>
  <c r="M1716" i="13" s="1"/>
  <c r="L1715" i="13"/>
  <c r="M1715" i="13" s="1"/>
  <c r="L1714" i="13"/>
  <c r="M1714" i="13" s="1"/>
  <c r="L1711" i="13"/>
  <c r="M1711" i="13" s="1"/>
  <c r="L1710" i="13"/>
  <c r="M1710" i="13" s="1"/>
  <c r="L1709" i="13"/>
  <c r="M1709" i="13" s="1"/>
  <c r="L1708" i="13"/>
  <c r="M1708" i="13" s="1"/>
  <c r="L1707" i="13"/>
  <c r="M1707" i="13" s="1"/>
  <c r="P1706" i="13"/>
  <c r="L1705" i="13"/>
  <c r="M1705" i="13" s="1"/>
  <c r="L1704" i="13"/>
  <c r="M1704" i="13" s="1"/>
  <c r="L1703" i="13"/>
  <c r="M1703" i="13" s="1"/>
  <c r="L1702" i="13"/>
  <c r="M1702" i="13" s="1"/>
  <c r="L1701" i="13"/>
  <c r="M1701" i="13" s="1"/>
  <c r="L1700" i="13"/>
  <c r="M1700" i="13" s="1"/>
  <c r="L1699" i="13"/>
  <c r="M1699" i="13" s="1"/>
  <c r="L1698" i="13"/>
  <c r="M1698" i="13" s="1"/>
  <c r="L1697" i="13"/>
  <c r="M1697" i="13" s="1"/>
  <c r="L1696" i="13"/>
  <c r="M1696" i="13" s="1"/>
  <c r="L1695" i="13"/>
  <c r="M1695" i="13" s="1"/>
  <c r="L1694" i="13"/>
  <c r="M1694" i="13" s="1"/>
  <c r="L1693" i="13"/>
  <c r="M1693" i="13" s="1"/>
  <c r="L1692" i="13"/>
  <c r="M1692" i="13" s="1"/>
  <c r="P1691" i="13"/>
  <c r="L1689" i="13"/>
  <c r="M1689" i="13" s="1"/>
  <c r="L1688" i="13"/>
  <c r="M1688" i="13" s="1"/>
  <c r="L1687" i="13"/>
  <c r="M1687" i="13" s="1"/>
  <c r="L1684" i="13"/>
  <c r="M1684" i="13" s="1"/>
  <c r="L1682" i="13"/>
  <c r="M1682" i="13" s="1"/>
  <c r="L1681" i="13"/>
  <c r="M1681" i="13" s="1"/>
  <c r="L1680" i="13"/>
  <c r="M1680" i="13" s="1"/>
  <c r="L1679" i="13"/>
  <c r="M1679" i="13" s="1"/>
  <c r="L1678" i="13"/>
  <c r="M1678" i="13" s="1"/>
  <c r="L1677" i="13"/>
  <c r="M1677" i="13" s="1"/>
  <c r="L1676" i="13"/>
  <c r="M1676" i="13" s="1"/>
  <c r="L1675" i="13"/>
  <c r="M1675" i="13" s="1"/>
  <c r="L1674" i="13"/>
  <c r="M1674" i="13" s="1"/>
  <c r="L1673" i="13"/>
  <c r="M1673" i="13" s="1"/>
  <c r="L1672" i="13"/>
  <c r="M1672" i="13" s="1"/>
  <c r="L1671" i="13"/>
  <c r="M1671" i="13" s="1"/>
  <c r="L1670" i="13"/>
  <c r="M1670" i="13" s="1"/>
  <c r="L1669" i="13"/>
  <c r="M1669" i="13" s="1"/>
  <c r="L1668" i="13"/>
  <c r="M1668" i="13" s="1"/>
  <c r="L1667" i="13"/>
  <c r="M1667" i="13" s="1"/>
  <c r="L1666" i="13"/>
  <c r="M1666" i="13" s="1"/>
  <c r="L1665" i="13"/>
  <c r="M1665" i="13" s="1"/>
  <c r="L1664" i="13"/>
  <c r="M1664" i="13" s="1"/>
  <c r="L1663" i="13"/>
  <c r="M1663" i="13" s="1"/>
  <c r="L1662" i="13"/>
  <c r="M1662" i="13" s="1"/>
  <c r="L1661" i="13"/>
  <c r="M1661" i="13" s="1"/>
  <c r="L1660" i="13"/>
  <c r="M1660" i="13" s="1"/>
  <c r="L1659" i="13"/>
  <c r="M1659" i="13" s="1"/>
  <c r="L1658" i="13"/>
  <c r="M1658" i="13" s="1"/>
  <c r="L1657" i="13"/>
  <c r="M1657" i="13" s="1"/>
  <c r="L1656" i="13"/>
  <c r="M1656" i="13" s="1"/>
  <c r="L1655" i="13"/>
  <c r="M1655" i="13" s="1"/>
  <c r="L1654" i="13"/>
  <c r="M1654" i="13" s="1"/>
  <c r="L1653" i="13"/>
  <c r="M1653" i="13" s="1"/>
  <c r="L1652" i="13"/>
  <c r="M1652" i="13" s="1"/>
  <c r="L1651" i="13"/>
  <c r="M1651" i="13" s="1"/>
  <c r="L1650" i="13"/>
  <c r="M1650" i="13" s="1"/>
  <c r="L1649" i="13"/>
  <c r="M1649" i="13" s="1"/>
  <c r="L1648" i="13"/>
  <c r="M1648" i="13" s="1"/>
  <c r="L1647" i="13"/>
  <c r="M1647" i="13" s="1"/>
  <c r="L1646" i="13"/>
  <c r="M1646" i="13" s="1"/>
  <c r="L1645" i="13"/>
  <c r="M1645" i="13" s="1"/>
  <c r="L1644" i="13"/>
  <c r="M1644" i="13" s="1"/>
  <c r="L1643" i="13"/>
  <c r="M1643" i="13" s="1"/>
  <c r="L1642" i="13"/>
  <c r="M1642" i="13" s="1"/>
  <c r="L1641" i="13"/>
  <c r="M1641" i="13" s="1"/>
  <c r="L1640" i="13"/>
  <c r="M1640" i="13" s="1"/>
  <c r="L1639" i="13"/>
  <c r="M1639" i="13" s="1"/>
  <c r="L1638" i="13"/>
  <c r="M1638" i="13" s="1"/>
  <c r="L1637" i="13"/>
  <c r="M1637" i="13" s="1"/>
  <c r="L1635" i="13"/>
  <c r="M1635" i="13" s="1"/>
  <c r="L1634" i="13"/>
  <c r="M1634" i="13" s="1"/>
  <c r="L1633" i="13"/>
  <c r="M1633" i="13" s="1"/>
  <c r="L1632" i="13"/>
  <c r="M1632" i="13" s="1"/>
  <c r="L1631" i="13"/>
  <c r="M1631" i="13" s="1"/>
  <c r="L1628" i="13"/>
  <c r="M1628" i="13" s="1"/>
  <c r="L1627" i="13"/>
  <c r="M1627" i="13" s="1"/>
  <c r="L1626" i="13"/>
  <c r="M1626" i="13" s="1"/>
  <c r="L1625" i="13"/>
  <c r="M1625" i="13" s="1"/>
  <c r="L1624" i="13"/>
  <c r="M1624" i="13" s="1"/>
  <c r="L1623" i="13"/>
  <c r="M1623" i="13" s="1"/>
  <c r="L1622" i="13"/>
  <c r="M1622" i="13" s="1"/>
  <c r="L1621" i="13"/>
  <c r="M1621" i="13" s="1"/>
  <c r="L1619" i="13"/>
  <c r="M1619" i="13" s="1"/>
  <c r="L1618" i="13"/>
  <c r="M1618" i="13" s="1"/>
  <c r="L1617" i="13"/>
  <c r="M1617" i="13" s="1"/>
  <c r="L1616" i="13"/>
  <c r="M1616" i="13" s="1"/>
  <c r="L1615" i="13"/>
  <c r="M1615" i="13" s="1"/>
  <c r="L1614" i="13"/>
  <c r="M1614" i="13" s="1"/>
  <c r="L1613" i="13"/>
  <c r="M1613" i="13" s="1"/>
  <c r="L1612" i="13"/>
  <c r="M1612" i="13" s="1"/>
  <c r="L1611" i="13"/>
  <c r="M1611" i="13" s="1"/>
  <c r="L1610" i="13"/>
  <c r="M1610" i="13" s="1"/>
  <c r="L1609" i="13"/>
  <c r="M1609" i="13" s="1"/>
  <c r="L1608" i="13"/>
  <c r="M1608" i="13" s="1"/>
  <c r="L1607" i="13"/>
  <c r="M1607" i="13" s="1"/>
  <c r="L1606" i="13"/>
  <c r="M1606" i="13" s="1"/>
  <c r="L1605" i="13"/>
  <c r="M1605" i="13" s="1"/>
  <c r="L1604" i="13"/>
  <c r="M1604" i="13" s="1"/>
  <c r="L1603" i="13"/>
  <c r="M1603" i="13" s="1"/>
  <c r="L1602" i="13"/>
  <c r="M1602" i="13" s="1"/>
  <c r="L1601" i="13"/>
  <c r="M1601" i="13" s="1"/>
  <c r="L1600" i="13"/>
  <c r="M1600" i="13" s="1"/>
  <c r="L1599" i="13"/>
  <c r="M1599" i="13" s="1"/>
  <c r="L1598" i="13"/>
  <c r="M1598" i="13" s="1"/>
  <c r="L1597" i="13"/>
  <c r="M1597" i="13" s="1"/>
  <c r="L1596" i="13"/>
  <c r="M1596" i="13" s="1"/>
  <c r="L1595" i="13"/>
  <c r="M1595" i="13" s="1"/>
  <c r="L1594" i="13"/>
  <c r="M1594" i="13" s="1"/>
  <c r="L1593" i="13"/>
  <c r="M1593" i="13" s="1"/>
  <c r="L1592" i="13"/>
  <c r="M1592" i="13" s="1"/>
  <c r="L1591" i="13"/>
  <c r="M1591" i="13" s="1"/>
  <c r="L1590" i="13"/>
  <c r="M1590" i="13" s="1"/>
  <c r="L1589" i="13"/>
  <c r="M1589" i="13" s="1"/>
  <c r="L1588" i="13"/>
  <c r="M1588" i="13" s="1"/>
  <c r="L1587" i="13"/>
  <c r="M1587" i="13" s="1"/>
  <c r="L1586" i="13"/>
  <c r="M1586" i="13" s="1"/>
  <c r="L1585" i="13"/>
  <c r="M1585" i="13" s="1"/>
  <c r="L1584" i="13"/>
  <c r="M1584" i="13" s="1"/>
  <c r="L1583" i="13"/>
  <c r="M1583" i="13" s="1"/>
  <c r="L1582" i="13"/>
  <c r="M1582" i="13" s="1"/>
  <c r="L1581" i="13"/>
  <c r="M1581" i="13" s="1"/>
  <c r="L1579" i="13"/>
  <c r="M1579" i="13" s="1"/>
  <c r="L1578" i="13"/>
  <c r="M1578" i="13" s="1"/>
  <c r="L1577" i="13"/>
  <c r="M1577" i="13" s="1"/>
  <c r="L1576" i="13"/>
  <c r="M1576" i="13" s="1"/>
  <c r="L1575" i="13"/>
  <c r="M1575" i="13" s="1"/>
  <c r="L1574" i="13"/>
  <c r="M1574" i="13" s="1"/>
  <c r="L1573" i="13"/>
  <c r="M1573" i="13" s="1"/>
  <c r="L1572" i="13"/>
  <c r="M1572" i="13" s="1"/>
  <c r="L1571" i="13"/>
  <c r="M1571" i="13" s="1"/>
  <c r="K1336" i="13"/>
  <c r="K1335" i="13"/>
  <c r="K1334" i="13"/>
  <c r="K1333" i="13"/>
  <c r="K1204" i="13"/>
  <c r="K1203" i="13"/>
  <c r="K1202" i="13"/>
  <c r="K1201" i="13"/>
  <c r="K1200" i="13"/>
  <c r="K1199" i="13"/>
  <c r="K1198" i="13"/>
  <c r="K1197" i="13"/>
  <c r="K1196" i="13"/>
  <c r="K1195" i="13"/>
  <c r="K1194" i="13"/>
  <c r="K1193" i="13"/>
  <c r="K1192" i="13"/>
  <c r="K1145" i="13"/>
  <c r="G988" i="13"/>
  <c r="G987" i="13"/>
  <c r="Q601" i="13"/>
  <c r="N601" i="13"/>
  <c r="I601" i="13"/>
  <c r="G601" i="13"/>
  <c r="Q585" i="13"/>
  <c r="N585" i="13"/>
  <c r="I585" i="13"/>
  <c r="G585" i="13"/>
  <c r="Q571" i="13"/>
  <c r="N571" i="13"/>
  <c r="N16" i="13" s="1"/>
  <c r="I571" i="13"/>
  <c r="G571" i="13"/>
  <c r="B493" i="13"/>
  <c r="B492" i="13"/>
  <c r="B491" i="13"/>
  <c r="B442" i="13"/>
  <c r="O16" i="13"/>
  <c r="H16" i="13" l="1"/>
  <c r="G16" i="13"/>
  <c r="P1571" i="13"/>
  <c r="P1572" i="13"/>
  <c r="P1573" i="13"/>
  <c r="P1574" i="13"/>
  <c r="P1575" i="13"/>
  <c r="P1576" i="13"/>
  <c r="P1577" i="13"/>
  <c r="P1578" i="13"/>
  <c r="P1579" i="13"/>
  <c r="P1581" i="13"/>
  <c r="P1582" i="13"/>
  <c r="P1583" i="13"/>
  <c r="P1584" i="13"/>
  <c r="P1585" i="13"/>
  <c r="P1586" i="13"/>
  <c r="P1587" i="13"/>
  <c r="P1588" i="13"/>
  <c r="P1589" i="13"/>
  <c r="P1590" i="13"/>
  <c r="P1591" i="13"/>
  <c r="P1592" i="13"/>
  <c r="P1593" i="13"/>
  <c r="P1594" i="13"/>
  <c r="P1595" i="13"/>
  <c r="P1596" i="13"/>
  <c r="P1597" i="13"/>
  <c r="P1598" i="13"/>
  <c r="P1599" i="13"/>
  <c r="P1600" i="13"/>
  <c r="P1601" i="13"/>
  <c r="P1602" i="13"/>
  <c r="P1603" i="13"/>
  <c r="P1604" i="13"/>
  <c r="P1605" i="13"/>
  <c r="P1606" i="13"/>
  <c r="P1607" i="13"/>
  <c r="P1608" i="13"/>
  <c r="P1609" i="13"/>
  <c r="P1610" i="13"/>
  <c r="P1611" i="13"/>
  <c r="P1612" i="13"/>
  <c r="P1613" i="13"/>
  <c r="P1614" i="13"/>
  <c r="P1615" i="13"/>
  <c r="P1616" i="13"/>
  <c r="P1617" i="13"/>
  <c r="P1618" i="13"/>
  <c r="P1619" i="13"/>
  <c r="P1621" i="13"/>
  <c r="P1622" i="13"/>
  <c r="P1623" i="13"/>
  <c r="P1624" i="13"/>
  <c r="P1625" i="13"/>
  <c r="P1626" i="13"/>
  <c r="P1627" i="13"/>
  <c r="P1628" i="13"/>
  <c r="P1631" i="13"/>
  <c r="P1632" i="13"/>
  <c r="P1633" i="13"/>
  <c r="P1634" i="13"/>
  <c r="P1635" i="13"/>
  <c r="P1643" i="13"/>
  <c r="P1644" i="13"/>
  <c r="P1645" i="13"/>
  <c r="P1646" i="13"/>
  <c r="P1647" i="13"/>
  <c r="P1648" i="13"/>
  <c r="P1649" i="13"/>
  <c r="P1650" i="13"/>
  <c r="P1651" i="13"/>
  <c r="P1652" i="13"/>
  <c r="P1653" i="13"/>
  <c r="P1654" i="13"/>
  <c r="P1655" i="13"/>
  <c r="P1656" i="13"/>
  <c r="P1657" i="13"/>
  <c r="P1658" i="13"/>
  <c r="P1659" i="13"/>
  <c r="P1660" i="13"/>
  <c r="P1661" i="13"/>
  <c r="P1662" i="13"/>
  <c r="P1663" i="13"/>
  <c r="P1664" i="13"/>
  <c r="P1665" i="13"/>
  <c r="P1666" i="13"/>
  <c r="P1667" i="13"/>
  <c r="P1668" i="13"/>
  <c r="P1669" i="13"/>
  <c r="P1670" i="13"/>
  <c r="P1671" i="13"/>
  <c r="P1672" i="13"/>
  <c r="P1673" i="13"/>
  <c r="P1674" i="13"/>
  <c r="P1675" i="13"/>
  <c r="P1676" i="13"/>
  <c r="P1677" i="13"/>
  <c r="P1678" i="13"/>
  <c r="P1679" i="13"/>
  <c r="P1680" i="13"/>
  <c r="P1681" i="13"/>
  <c r="P1682" i="13"/>
  <c r="P1684" i="13"/>
  <c r="P1687" i="13"/>
  <c r="P1688" i="13"/>
  <c r="P1689" i="13"/>
  <c r="P1692" i="13"/>
  <c r="P1693" i="13"/>
  <c r="P1694" i="13"/>
  <c r="P1695" i="13"/>
  <c r="P1696" i="13"/>
  <c r="P1697" i="13"/>
  <c r="P1698" i="13"/>
  <c r="P1699" i="13"/>
  <c r="P1700" i="13"/>
  <c r="P1701" i="13"/>
  <c r="P1702" i="13"/>
  <c r="P1703" i="13"/>
  <c r="P1704" i="13"/>
  <c r="P1705" i="13"/>
  <c r="P1707" i="13"/>
  <c r="P1708" i="13"/>
  <c r="P1709" i="13"/>
  <c r="P1710" i="13"/>
  <c r="P1711" i="13"/>
  <c r="P1714" i="13"/>
  <c r="P1715" i="13"/>
  <c r="P1716" i="13"/>
  <c r="P1717" i="13"/>
  <c r="P1718" i="13"/>
  <c r="P1719" i="13"/>
  <c r="P1720" i="13"/>
  <c r="P1721" i="13"/>
  <c r="P1722" i="13"/>
  <c r="P1723" i="13"/>
  <c r="P1724" i="13"/>
  <c r="P1725" i="13"/>
  <c r="P1726" i="13"/>
  <c r="P1727" i="13"/>
  <c r="P1728" i="13"/>
  <c r="P1729" i="13"/>
  <c r="P1730" i="13"/>
  <c r="P1735" i="13"/>
  <c r="P1736" i="13"/>
  <c r="P1737" i="13"/>
  <c r="P1738" i="13"/>
  <c r="P1739" i="13"/>
  <c r="P1740" i="13"/>
  <c r="P1741" i="13"/>
  <c r="P1742" i="13"/>
  <c r="P1743" i="13"/>
  <c r="P1744" i="13"/>
  <c r="P1745" i="13"/>
  <c r="P1746" i="13"/>
  <c r="P1747" i="13"/>
  <c r="P1748" i="13"/>
  <c r="P1749" i="13"/>
  <c r="P1750" i="13"/>
  <c r="P1751" i="13"/>
  <c r="P1752" i="13"/>
  <c r="P1753" i="13"/>
  <c r="P1754" i="13"/>
  <c r="P1755" i="13"/>
  <c r="P1756" i="13"/>
  <c r="P1757" i="13"/>
  <c r="P1758" i="13"/>
  <c r="P1759" i="13"/>
  <c r="P1762" i="13"/>
  <c r="P1763" i="13"/>
  <c r="P1764" i="13"/>
  <c r="P1765" i="13"/>
  <c r="P1766" i="13"/>
  <c r="P1767" i="13"/>
  <c r="P1768" i="13"/>
  <c r="P1769" i="13"/>
  <c r="P1770" i="13"/>
  <c r="P1771" i="13"/>
  <c r="P1772" i="13"/>
  <c r="P1773" i="13"/>
  <c r="P1775" i="13"/>
  <c r="P1776" i="13"/>
  <c r="P1777" i="13"/>
  <c r="P1778" i="13"/>
  <c r="P1779" i="13"/>
  <c r="P1780" i="13"/>
  <c r="P1781" i="13"/>
  <c r="P1782" i="13"/>
  <c r="P1783" i="13"/>
  <c r="P1784" i="13"/>
  <c r="P1785" i="13"/>
  <c r="P1786" i="13"/>
  <c r="P1787" i="13"/>
  <c r="P1788" i="13"/>
  <c r="P1789" i="13"/>
  <c r="P1790" i="13"/>
  <c r="P1791" i="13"/>
  <c r="P1792" i="13"/>
  <c r="P1793" i="13"/>
  <c r="P1794" i="13"/>
  <c r="P1795" i="13"/>
  <c r="P1796" i="13"/>
  <c r="P1797" i="13"/>
  <c r="P1798" i="13"/>
  <c r="P1799" i="13"/>
  <c r="P1800" i="13"/>
  <c r="P1801" i="13"/>
  <c r="P1802" i="13"/>
  <c r="P1803" i="13"/>
  <c r="P1804" i="13"/>
  <c r="P1805" i="13"/>
  <c r="P1806" i="13"/>
  <c r="P1807" i="13"/>
  <c r="P1808" i="13"/>
  <c r="P1809" i="13"/>
  <c r="P1810" i="13"/>
  <c r="P1811" i="13"/>
  <c r="P1812" i="13"/>
  <c r="P1813" i="13"/>
  <c r="P1814" i="13"/>
  <c r="P1815" i="13"/>
  <c r="P1816" i="13"/>
  <c r="P1817" i="13"/>
  <c r="P1818" i="13"/>
  <c r="P1819" i="13"/>
  <c r="P1820" i="13"/>
  <c r="P1821" i="13"/>
  <c r="P1822" i="13"/>
  <c r="P1823" i="13"/>
  <c r="P1824" i="13"/>
  <c r="P1825" i="13"/>
  <c r="P1826" i="13"/>
  <c r="P1827" i="13"/>
  <c r="P1828" i="13"/>
  <c r="P1829" i="13"/>
  <c r="P1831" i="13"/>
  <c r="P1832" i="13"/>
  <c r="P1833" i="13"/>
  <c r="P1834" i="13"/>
  <c r="P1835" i="13"/>
  <c r="P1836" i="13"/>
  <c r="P1837" i="13"/>
  <c r="P1838" i="13"/>
  <c r="P1839" i="13"/>
  <c r="P1840" i="13"/>
  <c r="P1841" i="13"/>
  <c r="P1842" i="13"/>
  <c r="P1845" i="13"/>
  <c r="P1846" i="13"/>
  <c r="P1848" i="13"/>
  <c r="P1849" i="13"/>
  <c r="P1850" i="13"/>
  <c r="P1851" i="13"/>
  <c r="P1852" i="13"/>
  <c r="P1853" i="13"/>
  <c r="P1854" i="13"/>
  <c r="P1855" i="13"/>
  <c r="P1856" i="13"/>
  <c r="P1857" i="13"/>
  <c r="P1859" i="13"/>
  <c r="P1860" i="13"/>
  <c r="P1861" i="13"/>
  <c r="P1862" i="13"/>
  <c r="P1863" i="13"/>
  <c r="P1864" i="13"/>
  <c r="P1865" i="13"/>
  <c r="P1866" i="13"/>
  <c r="P1869" i="13"/>
  <c r="P1870" i="13"/>
  <c r="P1871" i="13"/>
  <c r="P1872" i="13"/>
  <c r="P1873" i="13"/>
  <c r="P1874" i="13"/>
  <c r="P1875" i="13"/>
  <c r="P1876" i="13"/>
  <c r="P1878" i="13"/>
  <c r="P1879" i="13"/>
  <c r="P1880" i="13"/>
  <c r="P1881" i="13"/>
  <c r="P1882" i="13"/>
  <c r="P1883" i="13"/>
  <c r="P1884" i="13"/>
  <c r="P1885" i="13"/>
  <c r="P1886" i="13"/>
  <c r="P1887" i="13"/>
  <c r="P1888" i="13"/>
  <c r="P1889" i="13"/>
  <c r="P1890" i="13"/>
  <c r="P1891" i="13"/>
  <c r="P1892" i="13"/>
  <c r="P1893" i="13"/>
  <c r="P1894" i="13"/>
  <c r="P1895" i="13"/>
  <c r="P1896" i="13"/>
  <c r="P1897" i="13"/>
  <c r="P1900" i="13"/>
  <c r="P1901" i="13"/>
  <c r="P1902" i="13"/>
  <c r="P1904" i="13"/>
  <c r="P1906" i="13"/>
  <c r="P1908" i="13"/>
  <c r="P1910" i="13"/>
  <c r="P1913" i="13"/>
  <c r="P1915" i="13"/>
  <c r="P1917" i="13"/>
  <c r="P1919" i="13"/>
  <c r="P1921" i="13"/>
  <c r="P1923" i="13"/>
  <c r="P1925" i="13"/>
  <c r="P1927" i="13"/>
  <c r="P1932" i="13"/>
  <c r="P1934" i="13"/>
  <c r="P1936" i="13"/>
  <c r="P1939" i="13"/>
  <c r="P1941" i="13"/>
  <c r="P2044" i="13"/>
  <c r="P2046" i="13"/>
  <c r="P2049" i="13"/>
  <c r="P2050" i="13"/>
  <c r="P2051" i="13"/>
  <c r="P2052" i="13"/>
  <c r="P2053" i="13"/>
  <c r="P2054" i="13"/>
  <c r="P2055" i="13"/>
  <c r="P2056" i="13"/>
  <c r="P2057" i="13"/>
  <c r="P2058" i="13"/>
  <c r="P2059" i="13"/>
  <c r="P2060" i="13"/>
  <c r="P2061" i="13"/>
  <c r="P2062" i="13"/>
  <c r="P2063" i="13"/>
  <c r="P2064" i="13"/>
  <c r="P2066" i="13"/>
  <c r="P2067" i="13"/>
  <c r="P2068" i="13"/>
  <c r="P2069" i="13"/>
  <c r="P2070" i="13"/>
  <c r="P2071" i="13"/>
  <c r="P1903" i="13"/>
  <c r="P1905" i="13"/>
  <c r="P1907" i="13"/>
  <c r="P1909" i="13"/>
  <c r="P1912" i="13"/>
  <c r="P1914" i="13"/>
  <c r="P1916" i="13"/>
  <c r="P1918" i="13"/>
  <c r="P1920" i="13"/>
  <c r="P1922" i="13"/>
  <c r="P1924" i="13"/>
  <c r="P1926" i="13"/>
  <c r="P1930" i="13"/>
  <c r="P1933" i="13"/>
  <c r="P1935" i="13"/>
  <c r="P1937" i="13"/>
  <c r="P1940" i="13"/>
  <c r="P1942" i="13"/>
  <c r="P2072" i="13"/>
  <c r="P2074" i="13"/>
  <c r="P2076" i="13"/>
  <c r="P2078" i="13"/>
  <c r="P2080" i="13"/>
  <c r="P2082" i="13"/>
  <c r="P2085" i="13"/>
  <c r="P2087" i="13"/>
  <c r="P2089" i="13"/>
  <c r="P2091" i="13"/>
  <c r="P2093" i="13"/>
  <c r="P2095" i="13"/>
  <c r="P2097" i="13"/>
  <c r="P2099" i="13"/>
  <c r="P2101" i="13"/>
  <c r="P2103" i="13"/>
  <c r="P2105" i="13"/>
  <c r="P2107" i="13"/>
  <c r="P2109" i="13"/>
  <c r="P2111" i="13"/>
  <c r="P2113" i="13"/>
  <c r="P2115" i="13"/>
  <c r="P2117" i="13"/>
  <c r="P2119" i="13"/>
  <c r="P2121" i="13"/>
  <c r="P2123" i="13"/>
  <c r="P2125" i="13"/>
  <c r="P2126" i="13"/>
  <c r="P2127" i="13"/>
  <c r="P2128" i="13"/>
  <c r="P2129" i="13"/>
  <c r="P2130" i="13"/>
  <c r="P2131" i="13"/>
  <c r="P2132" i="13"/>
  <c r="P2133" i="13"/>
  <c r="P2134" i="13"/>
  <c r="P2135" i="13"/>
  <c r="P2136" i="13"/>
  <c r="P2137" i="13"/>
  <c r="P2138" i="13"/>
  <c r="P2139" i="13"/>
  <c r="P2140" i="13"/>
  <c r="P2141" i="13"/>
  <c r="P2142" i="13"/>
  <c r="P2143" i="13"/>
  <c r="P2144" i="13"/>
  <c r="P2145" i="13"/>
  <c r="P2146" i="13"/>
  <c r="P2147" i="13"/>
  <c r="P2148" i="13"/>
  <c r="P2149" i="13"/>
  <c r="P2150" i="13"/>
  <c r="P2151" i="13"/>
  <c r="P2152" i="13"/>
  <c r="P2153" i="13"/>
  <c r="P2154" i="13"/>
  <c r="P2155" i="13"/>
  <c r="P2156" i="13"/>
  <c r="P2157" i="13"/>
  <c r="P2158" i="13"/>
  <c r="P2159" i="13"/>
  <c r="P2160" i="13"/>
  <c r="P2161" i="13"/>
  <c r="P2162" i="13"/>
  <c r="P2163" i="13"/>
  <c r="P2164" i="13"/>
  <c r="P2165" i="13"/>
  <c r="P2166" i="13"/>
  <c r="P2167" i="13"/>
  <c r="P2168" i="13"/>
  <c r="P2169" i="13"/>
  <c r="P2170" i="13"/>
  <c r="P2171" i="13"/>
  <c r="P2172" i="13"/>
  <c r="P2173" i="13"/>
  <c r="P2174" i="13"/>
  <c r="P2175" i="13"/>
  <c r="P2176" i="13"/>
  <c r="P2177" i="13"/>
  <c r="P2178" i="13"/>
  <c r="P2179" i="13"/>
  <c r="P2180" i="13"/>
  <c r="P2181" i="13"/>
  <c r="P2182" i="13"/>
  <c r="P2183" i="13"/>
  <c r="P2184" i="13"/>
  <c r="P2185" i="13"/>
  <c r="P2186" i="13"/>
  <c r="P2187" i="13"/>
  <c r="P2188" i="13"/>
  <c r="P2189" i="13"/>
  <c r="P2190" i="13"/>
  <c r="P2191" i="13"/>
  <c r="P2192" i="13"/>
  <c r="P2193" i="13"/>
  <c r="P2194" i="13"/>
  <c r="P2195" i="13"/>
  <c r="P2196" i="13"/>
  <c r="P2197" i="13"/>
  <c r="P2198" i="13"/>
  <c r="P2199" i="13"/>
  <c r="P2200" i="13"/>
  <c r="P2201" i="13"/>
  <c r="P2202" i="13"/>
  <c r="P2203" i="13"/>
  <c r="P2204" i="13"/>
  <c r="P2205" i="13"/>
  <c r="P2206" i="13"/>
  <c r="P2207" i="13"/>
  <c r="P2208" i="13"/>
  <c r="P2210" i="13"/>
  <c r="P2211" i="13"/>
  <c r="P2212" i="13"/>
  <c r="P2213" i="13"/>
  <c r="P2214" i="13"/>
  <c r="P2215" i="13"/>
  <c r="P2216" i="13"/>
  <c r="P2217" i="13"/>
  <c r="P2218" i="13"/>
  <c r="P2219" i="13"/>
  <c r="P2220" i="13"/>
  <c r="P2221" i="13"/>
  <c r="P2222" i="13"/>
  <c r="P2223" i="13"/>
  <c r="P2224" i="13"/>
  <c r="P2225" i="13"/>
  <c r="P2226" i="13"/>
  <c r="P2227" i="13"/>
  <c r="P2228" i="13"/>
  <c r="P2229" i="13"/>
  <c r="P2230" i="13"/>
  <c r="P2231" i="13"/>
  <c r="P2232" i="13"/>
  <c r="P2233" i="13"/>
  <c r="P2073" i="13"/>
  <c r="P2075" i="13"/>
  <c r="P2077" i="13"/>
  <c r="P2079" i="13"/>
  <c r="P2081" i="13"/>
  <c r="P2083" i="13"/>
  <c r="P2086" i="13"/>
  <c r="P2088" i="13"/>
  <c r="P2090" i="13"/>
  <c r="P2092" i="13"/>
  <c r="P2094" i="13"/>
  <c r="P2096" i="13"/>
  <c r="P2098" i="13"/>
  <c r="P2100" i="13"/>
  <c r="P2102" i="13"/>
  <c r="P2104" i="13"/>
  <c r="P2106" i="13"/>
  <c r="P2108" i="13"/>
  <c r="P2110" i="13"/>
  <c r="P2112" i="13"/>
  <c r="P2114" i="13"/>
  <c r="P2116" i="13"/>
  <c r="P2118" i="13"/>
  <c r="P2120" i="13"/>
  <c r="P2122" i="13"/>
  <c r="P2124" i="13"/>
  <c r="P2235" i="13"/>
  <c r="P2237" i="13"/>
  <c r="P2241" i="13"/>
  <c r="P2243" i="13"/>
  <c r="P2246" i="13"/>
  <c r="P2248" i="13"/>
  <c r="P2250" i="13"/>
  <c r="P2252" i="13"/>
  <c r="P2254" i="13"/>
  <c r="P2256" i="13"/>
  <c r="P2258" i="13"/>
  <c r="P2260" i="13"/>
  <c r="P2262" i="13"/>
  <c r="P2264" i="13"/>
  <c r="P2265" i="13"/>
  <c r="P2267" i="13"/>
  <c r="P2268" i="13"/>
  <c r="P2269" i="13"/>
  <c r="P2270" i="13"/>
  <c r="P2271" i="13"/>
  <c r="P2272" i="13"/>
  <c r="P2273" i="13"/>
  <c r="P2274" i="13"/>
  <c r="P2275" i="13"/>
  <c r="P2276" i="13"/>
  <c r="P2277" i="13"/>
  <c r="P2278" i="13"/>
  <c r="P2279" i="13"/>
  <c r="P2280" i="13"/>
  <c r="P2281" i="13"/>
  <c r="P2282" i="13"/>
  <c r="P2283" i="13"/>
  <c r="P2284" i="13"/>
  <c r="P2285" i="13"/>
  <c r="P2286" i="13"/>
  <c r="P2287" i="13"/>
  <c r="P2288" i="13"/>
  <c r="P2289" i="13"/>
  <c r="P2290" i="13"/>
  <c r="P2291" i="13"/>
  <c r="P2292" i="13"/>
  <c r="P2293" i="13"/>
  <c r="P2294" i="13"/>
  <c r="P2295" i="13"/>
  <c r="P2296" i="13"/>
  <c r="P2297" i="13"/>
  <c r="P2298" i="13"/>
  <c r="P2299" i="13"/>
  <c r="P2300" i="13"/>
  <c r="P2301" i="13"/>
  <c r="P2302" i="13"/>
  <c r="P2303" i="13"/>
  <c r="P2304" i="13"/>
  <c r="P2305" i="13"/>
  <c r="P2306" i="13"/>
  <c r="P2307" i="13"/>
  <c r="P2308" i="13"/>
  <c r="P2309" i="13"/>
  <c r="P2311" i="13"/>
  <c r="P2312" i="13"/>
  <c r="P2313" i="13"/>
  <c r="P2314" i="13"/>
  <c r="P2315" i="13"/>
  <c r="P2318" i="13"/>
  <c r="P2320" i="13"/>
  <c r="P2321" i="13"/>
  <c r="P2322" i="13"/>
  <c r="P2323" i="13"/>
  <c r="P2234" i="13"/>
  <c r="P2236" i="13"/>
  <c r="P2238" i="13"/>
  <c r="P2242" i="13"/>
  <c r="P2244" i="13"/>
  <c r="P2247" i="13"/>
  <c r="P2249" i="13"/>
  <c r="P2251" i="13"/>
  <c r="P2253" i="13"/>
  <c r="P2255" i="13"/>
  <c r="P2257" i="13"/>
  <c r="P2259" i="13"/>
  <c r="P2261" i="13"/>
  <c r="P2263" i="13"/>
  <c r="P2325" i="13"/>
  <c r="P2327" i="13"/>
  <c r="P2330" i="13"/>
  <c r="P2333" i="13"/>
  <c r="P2335" i="13"/>
  <c r="P2337" i="13"/>
  <c r="P2339" i="13"/>
  <c r="P2341" i="13"/>
  <c r="P2343" i="13"/>
  <c r="P2345" i="13"/>
  <c r="P2346" i="13"/>
  <c r="P2347" i="13"/>
  <c r="P2348" i="13"/>
  <c r="P2349" i="13"/>
  <c r="P2350" i="13"/>
  <c r="P2351" i="13"/>
  <c r="P2352" i="13"/>
  <c r="P2355" i="13"/>
  <c r="P2356" i="13"/>
  <c r="P2357" i="13"/>
  <c r="P2358" i="13"/>
  <c r="P2359" i="13"/>
  <c r="P2360" i="13"/>
  <c r="P2361" i="13"/>
  <c r="P2362" i="13"/>
  <c r="P2363" i="13"/>
  <c r="P2364" i="13"/>
  <c r="P2365" i="13"/>
  <c r="P2366" i="13"/>
  <c r="P2367" i="13"/>
  <c r="P2368" i="13"/>
  <c r="P2369" i="13"/>
  <c r="P2370" i="13"/>
  <c r="P2371" i="13"/>
  <c r="P2372" i="13"/>
  <c r="P2373" i="13"/>
  <c r="P2374" i="13"/>
  <c r="P2375" i="13"/>
  <c r="P2376" i="13"/>
  <c r="P2378" i="13"/>
  <c r="P2379" i="13"/>
  <c r="P2380" i="13"/>
  <c r="P2381" i="13"/>
  <c r="P2382" i="13"/>
  <c r="P2383" i="13"/>
  <c r="P2384" i="13"/>
  <c r="P2385" i="13"/>
  <c r="P2386" i="13"/>
  <c r="P2387" i="13"/>
  <c r="P2389" i="13"/>
  <c r="P2390" i="13"/>
  <c r="P2391" i="13"/>
  <c r="P2392" i="13"/>
  <c r="P2393" i="13"/>
  <c r="P2394" i="13"/>
  <c r="P2395" i="13"/>
  <c r="P2396" i="13"/>
  <c r="P2397" i="13"/>
  <c r="P2399" i="13"/>
  <c r="P2400" i="13"/>
  <c r="P2401" i="13"/>
  <c r="P2403" i="13"/>
  <c r="P2405" i="13"/>
  <c r="P2406" i="13"/>
  <c r="P2407" i="13"/>
  <c r="P2409" i="13"/>
  <c r="P2410" i="13"/>
  <c r="P2411" i="13"/>
  <c r="P2412" i="13"/>
  <c r="P2413" i="13"/>
  <c r="P2324" i="13"/>
  <c r="P2326" i="13"/>
  <c r="P2329" i="13"/>
  <c r="P2331" i="13"/>
  <c r="P2332" i="13"/>
  <c r="P2334" i="13"/>
  <c r="P2336" i="13"/>
  <c r="P2338" i="13"/>
  <c r="P2340" i="13"/>
  <c r="P2342" i="13"/>
  <c r="P2344" i="13"/>
  <c r="N1709" i="12"/>
  <c r="N15" i="12" s="1"/>
  <c r="O1708" i="12"/>
  <c r="G1708" i="12" s="1"/>
  <c r="K1708" i="12"/>
  <c r="F1708" i="12"/>
  <c r="O1707" i="12"/>
  <c r="G1707" i="12" s="1"/>
  <c r="K1707" i="12"/>
  <c r="F1707" i="12"/>
  <c r="O1706" i="12"/>
  <c r="G1706" i="12" s="1"/>
  <c r="K1706" i="12"/>
  <c r="F1706" i="12"/>
  <c r="O1705" i="12"/>
  <c r="G1705" i="12" s="1"/>
  <c r="K1705" i="12"/>
  <c r="F1705" i="12"/>
  <c r="O1704" i="12"/>
  <c r="G1704" i="12" s="1"/>
  <c r="K1704" i="12"/>
  <c r="F1704" i="12"/>
  <c r="O1703" i="12"/>
  <c r="G1703" i="12" s="1"/>
  <c r="K1703" i="12"/>
  <c r="F1703" i="12"/>
  <c r="O1702" i="12"/>
  <c r="G1702" i="12" s="1"/>
  <c r="K1702" i="12"/>
  <c r="F1702" i="12"/>
  <c r="O1701" i="12"/>
  <c r="G1701" i="12" s="1"/>
  <c r="K1701" i="12"/>
  <c r="F1701" i="12"/>
  <c r="O1700" i="12"/>
  <c r="G1700" i="12" s="1"/>
  <c r="K1700" i="12"/>
  <c r="F1700" i="12"/>
  <c r="O1699" i="12"/>
  <c r="G1699" i="12" s="1"/>
  <c r="K1699" i="12"/>
  <c r="F1699" i="12"/>
  <c r="O1698" i="12"/>
  <c r="G1698" i="12" s="1"/>
  <c r="K1698" i="12"/>
  <c r="F1698" i="12"/>
  <c r="O1697" i="12"/>
  <c r="G1697" i="12" s="1"/>
  <c r="K1697" i="12"/>
  <c r="F1697" i="12"/>
  <c r="O1696" i="12"/>
  <c r="G1696" i="12" s="1"/>
  <c r="K1696" i="12"/>
  <c r="F1696" i="12"/>
  <c r="O1695" i="12"/>
  <c r="G1695" i="12" s="1"/>
  <c r="K1695" i="12"/>
  <c r="F1695" i="12"/>
  <c r="O1694" i="12"/>
  <c r="G1694" i="12" s="1"/>
  <c r="K1694" i="12"/>
  <c r="F1694" i="12"/>
  <c r="O1693" i="12"/>
  <c r="G1693" i="12" s="1"/>
  <c r="K1693" i="12"/>
  <c r="F1693" i="12"/>
  <c r="O1692" i="12"/>
  <c r="G1692" i="12" s="1"/>
  <c r="K1692" i="12"/>
  <c r="F1692" i="12"/>
  <c r="O1691" i="12"/>
  <c r="G1691" i="12" s="1"/>
  <c r="K1691" i="12"/>
  <c r="F1691" i="12"/>
  <c r="O1690" i="12"/>
  <c r="G1690" i="12" s="1"/>
  <c r="K1690" i="12"/>
  <c r="F1690" i="12"/>
  <c r="O1689" i="12"/>
  <c r="G1689" i="12" s="1"/>
  <c r="K1689" i="12"/>
  <c r="F1689" i="12"/>
  <c r="O1688" i="12"/>
  <c r="G1688" i="12" s="1"/>
  <c r="K1688" i="12"/>
  <c r="F1688" i="12"/>
  <c r="O1687" i="12"/>
  <c r="G1687" i="12" s="1"/>
  <c r="K1687" i="12"/>
  <c r="F1687" i="12"/>
  <c r="O1686" i="12"/>
  <c r="G1686" i="12" s="1"/>
  <c r="K1686" i="12"/>
  <c r="F1686" i="12"/>
  <c r="O1685" i="12"/>
  <c r="G1685" i="12" s="1"/>
  <c r="K1685" i="12"/>
  <c r="F1685" i="12"/>
  <c r="O1684" i="12"/>
  <c r="G1684" i="12" s="1"/>
  <c r="K1684" i="12"/>
  <c r="F1684" i="12"/>
  <c r="O1683" i="12"/>
  <c r="G1683" i="12" s="1"/>
  <c r="K1683" i="12"/>
  <c r="F1683" i="12"/>
  <c r="O1682" i="12"/>
  <c r="G1682" i="12" s="1"/>
  <c r="K1682" i="12"/>
  <c r="F1682" i="12"/>
  <c r="O1681" i="12"/>
  <c r="G1681" i="12" s="1"/>
  <c r="K1681" i="12"/>
  <c r="F1681" i="12"/>
  <c r="O1680" i="12"/>
  <c r="G1680" i="12" s="1"/>
  <c r="K1680" i="12"/>
  <c r="F1680" i="12"/>
  <c r="O1679" i="12"/>
  <c r="G1679" i="12" s="1"/>
  <c r="K1679" i="12"/>
  <c r="F1679" i="12"/>
  <c r="O1678" i="12"/>
  <c r="G1678" i="12" s="1"/>
  <c r="K1678" i="12"/>
  <c r="F1678" i="12"/>
  <c r="O1677" i="12"/>
  <c r="G1677" i="12" s="1"/>
  <c r="K1677" i="12"/>
  <c r="F1677" i="12"/>
  <c r="O1676" i="12"/>
  <c r="G1676" i="12" s="1"/>
  <c r="K1676" i="12"/>
  <c r="F1676" i="12"/>
  <c r="O1675" i="12"/>
  <c r="G1675" i="12" s="1"/>
  <c r="K1675" i="12"/>
  <c r="F1675" i="12"/>
  <c r="O1674" i="12"/>
  <c r="G1674" i="12" s="1"/>
  <c r="K1674" i="12"/>
  <c r="F1674" i="12"/>
  <c r="O1673" i="12"/>
  <c r="G1673" i="12" s="1"/>
  <c r="K1673" i="12"/>
  <c r="F1673" i="12"/>
  <c r="O1672" i="12"/>
  <c r="G1672" i="12" s="1"/>
  <c r="K1672" i="12"/>
  <c r="F1672" i="12"/>
  <c r="O1671" i="12"/>
  <c r="G1671" i="12" s="1"/>
  <c r="K1671" i="12"/>
  <c r="F1671" i="12"/>
  <c r="O1670" i="12"/>
  <c r="G1670" i="12" s="1"/>
  <c r="K1670" i="12"/>
  <c r="F1670" i="12"/>
  <c r="O1669" i="12"/>
  <c r="G1669" i="12" s="1"/>
  <c r="K1669" i="12"/>
  <c r="F1669" i="12"/>
  <c r="O1668" i="12"/>
  <c r="G1668" i="12" s="1"/>
  <c r="K1668" i="12"/>
  <c r="F1668" i="12"/>
  <c r="O1667" i="12"/>
  <c r="G1667" i="12" s="1"/>
  <c r="K1667" i="12"/>
  <c r="F1667" i="12"/>
  <c r="O1666" i="12"/>
  <c r="G1666" i="12" s="1"/>
  <c r="K1666" i="12"/>
  <c r="F1666" i="12"/>
  <c r="O1665" i="12"/>
  <c r="G1665" i="12" s="1"/>
  <c r="K1665" i="12"/>
  <c r="F1665" i="12"/>
  <c r="O1664" i="12"/>
  <c r="G1664" i="12" s="1"/>
  <c r="K1664" i="12"/>
  <c r="F1664" i="12"/>
  <c r="O1663" i="12"/>
  <c r="G1663" i="12" s="1"/>
  <c r="K1663" i="12"/>
  <c r="F1663" i="12"/>
  <c r="O1662" i="12"/>
  <c r="G1662" i="12" s="1"/>
  <c r="K1662" i="12"/>
  <c r="F1662" i="12"/>
  <c r="O1661" i="12"/>
  <c r="G1661" i="12" s="1"/>
  <c r="K1661" i="12"/>
  <c r="F1661" i="12"/>
  <c r="O1660" i="12"/>
  <c r="G1660" i="12" s="1"/>
  <c r="K1660" i="12"/>
  <c r="F1660" i="12"/>
  <c r="O1659" i="12"/>
  <c r="G1659" i="12" s="1"/>
  <c r="K1659" i="12"/>
  <c r="F1659" i="12"/>
  <c r="O1658" i="12"/>
  <c r="G1658" i="12" s="1"/>
  <c r="K1658" i="12"/>
  <c r="F1658" i="12"/>
  <c r="O1657" i="12"/>
  <c r="G1657" i="12" s="1"/>
  <c r="K1657" i="12"/>
  <c r="F1657" i="12"/>
  <c r="O1656" i="12"/>
  <c r="G1656" i="12" s="1"/>
  <c r="K1656" i="12"/>
  <c r="F1656" i="12"/>
  <c r="O1655" i="12"/>
  <c r="G1655" i="12" s="1"/>
  <c r="K1655" i="12"/>
  <c r="F1655" i="12"/>
  <c r="O1654" i="12"/>
  <c r="G1654" i="12" s="1"/>
  <c r="K1654" i="12"/>
  <c r="F1654" i="12"/>
  <c r="O1653" i="12"/>
  <c r="G1653" i="12" s="1"/>
  <c r="K1653" i="12"/>
  <c r="F1653" i="12"/>
  <c r="O1652" i="12"/>
  <c r="G1652" i="12" s="1"/>
  <c r="K1652" i="12"/>
  <c r="F1652" i="12"/>
  <c r="O1651" i="12"/>
  <c r="G1651" i="12" s="1"/>
  <c r="K1651" i="12"/>
  <c r="F1651" i="12"/>
  <c r="O1650" i="12"/>
  <c r="G1650" i="12" s="1"/>
  <c r="K1650" i="12"/>
  <c r="F1650" i="12"/>
  <c r="O1649" i="12"/>
  <c r="G1649" i="12" s="1"/>
  <c r="K1649" i="12"/>
  <c r="D1649" i="12"/>
  <c r="F1649" i="12" s="1"/>
  <c r="O1648" i="12"/>
  <c r="G1648" i="12" s="1"/>
  <c r="K1648" i="12"/>
  <c r="D1648" i="12"/>
  <c r="F1648" i="12" s="1"/>
  <c r="O1647" i="12"/>
  <c r="G1647" i="12" s="1"/>
  <c r="K1647" i="12"/>
  <c r="D1647" i="12"/>
  <c r="F1647" i="12" s="1"/>
  <c r="O1646" i="12"/>
  <c r="G1646" i="12" s="1"/>
  <c r="K1646" i="12"/>
  <c r="F1646" i="12"/>
  <c r="O1645" i="12"/>
  <c r="G1645" i="12" s="1"/>
  <c r="K1645" i="12"/>
  <c r="F1645" i="12"/>
  <c r="O1644" i="12"/>
  <c r="G1644" i="12" s="1"/>
  <c r="K1644" i="12"/>
  <c r="F1644" i="12"/>
  <c r="O1643" i="12"/>
  <c r="G1643" i="12" s="1"/>
  <c r="K1643" i="12"/>
  <c r="F1643" i="12"/>
  <c r="O1642" i="12"/>
  <c r="G1642" i="12" s="1"/>
  <c r="K1642" i="12"/>
  <c r="F1642" i="12"/>
  <c r="O1641" i="12"/>
  <c r="G1641" i="12" s="1"/>
  <c r="K1641" i="12"/>
  <c r="F1641" i="12"/>
  <c r="O1640" i="12"/>
  <c r="G1640" i="12" s="1"/>
  <c r="K1640" i="12"/>
  <c r="F1640" i="12"/>
  <c r="O1639" i="12"/>
  <c r="G1639" i="12" s="1"/>
  <c r="K1639" i="12"/>
  <c r="F1639" i="12"/>
  <c r="O1638" i="12"/>
  <c r="G1638" i="12" s="1"/>
  <c r="K1638" i="12"/>
  <c r="F1638" i="12"/>
  <c r="O1637" i="12"/>
  <c r="G1637" i="12" s="1"/>
  <c r="K1637" i="12"/>
  <c r="F1637" i="12"/>
  <c r="O1636" i="12"/>
  <c r="G1636" i="12" s="1"/>
  <c r="K1636" i="12"/>
  <c r="F1636" i="12"/>
  <c r="O1635" i="12"/>
  <c r="G1635" i="12" s="1"/>
  <c r="K1635" i="12"/>
  <c r="F1635" i="12"/>
  <c r="O1634" i="12"/>
  <c r="G1634" i="12" s="1"/>
  <c r="K1634" i="12"/>
  <c r="F1634" i="12"/>
  <c r="O1633" i="12"/>
  <c r="G1633" i="12" s="1"/>
  <c r="K1633" i="12"/>
  <c r="F1633" i="12"/>
  <c r="O1632" i="12"/>
  <c r="G1632" i="12" s="1"/>
  <c r="K1632" i="12"/>
  <c r="F1632" i="12"/>
  <c r="O1631" i="12"/>
  <c r="G1631" i="12" s="1"/>
  <c r="K1631" i="12"/>
  <c r="F1631" i="12"/>
  <c r="O1630" i="12"/>
  <c r="G1630" i="12" s="1"/>
  <c r="K1630" i="12"/>
  <c r="F1630" i="12"/>
  <c r="O1629" i="12"/>
  <c r="G1629" i="12" s="1"/>
  <c r="K1629" i="12"/>
  <c r="F1629" i="12"/>
  <c r="O1628" i="12"/>
  <c r="G1628" i="12" s="1"/>
  <c r="K1628" i="12"/>
  <c r="F1628" i="12"/>
  <c r="O1627" i="12"/>
  <c r="G1627" i="12" s="1"/>
  <c r="K1627" i="12"/>
  <c r="F1627" i="12"/>
  <c r="O1626" i="12"/>
  <c r="G1626" i="12" s="1"/>
  <c r="K1626" i="12"/>
  <c r="F1626" i="12"/>
  <c r="O1625" i="12"/>
  <c r="G1625" i="12" s="1"/>
  <c r="K1625" i="12"/>
  <c r="F1625" i="12"/>
  <c r="O1624" i="12"/>
  <c r="G1624" i="12" s="1"/>
  <c r="K1624" i="12"/>
  <c r="F1624" i="12"/>
  <c r="O1623" i="12"/>
  <c r="G1623" i="12" s="1"/>
  <c r="K1623" i="12"/>
  <c r="F1623" i="12"/>
  <c r="O1622" i="12"/>
  <c r="G1622" i="12" s="1"/>
  <c r="K1622" i="12"/>
  <c r="F1622" i="12"/>
  <c r="O1621" i="12"/>
  <c r="G1621" i="12" s="1"/>
  <c r="K1621" i="12"/>
  <c r="F1621" i="12"/>
  <c r="O1620" i="12"/>
  <c r="G1620" i="12" s="1"/>
  <c r="K1620" i="12"/>
  <c r="F1620" i="12"/>
  <c r="O1619" i="12"/>
  <c r="G1619" i="12" s="1"/>
  <c r="K1619" i="12"/>
  <c r="D1619" i="12"/>
  <c r="F1619" i="12" s="1"/>
  <c r="O1618" i="12"/>
  <c r="G1618" i="12" s="1"/>
  <c r="K1618" i="12"/>
  <c r="D1618" i="12"/>
  <c r="F1618" i="12" s="1"/>
  <c r="O1617" i="12"/>
  <c r="G1617" i="12" s="1"/>
  <c r="K1617" i="12"/>
  <c r="D1617" i="12"/>
  <c r="F1617" i="12" s="1"/>
  <c r="O1616" i="12"/>
  <c r="G1616" i="12" s="1"/>
  <c r="K1616" i="12"/>
  <c r="D1616" i="12"/>
  <c r="F1616" i="12" s="1"/>
  <c r="O1615" i="12"/>
  <c r="G1615" i="12" s="1"/>
  <c r="K1615" i="12"/>
  <c r="D1615" i="12"/>
  <c r="F1615" i="12" s="1"/>
  <c r="O1614" i="12"/>
  <c r="G1614" i="12" s="1"/>
  <c r="K1614" i="12"/>
  <c r="D1614" i="12"/>
  <c r="F1614" i="12" s="1"/>
  <c r="O1613" i="12"/>
  <c r="K1613" i="12"/>
  <c r="G1613" i="12"/>
  <c r="D1613" i="12"/>
  <c r="F1613" i="12" s="1"/>
  <c r="O1612" i="12"/>
  <c r="G1612" i="12" s="1"/>
  <c r="K1612" i="12"/>
  <c r="D1612" i="12"/>
  <c r="F1612" i="12" s="1"/>
  <c r="O1611" i="12"/>
  <c r="G1611" i="12" s="1"/>
  <c r="K1611" i="12"/>
  <c r="D1611" i="12"/>
  <c r="F1611" i="12" s="1"/>
  <c r="O1610" i="12"/>
  <c r="G1610" i="12" s="1"/>
  <c r="K1610" i="12"/>
  <c r="D1610" i="12"/>
  <c r="F1610" i="12" s="1"/>
  <c r="O1609" i="12"/>
  <c r="G1609" i="12" s="1"/>
  <c r="K1609" i="12"/>
  <c r="D1609" i="12"/>
  <c r="F1609" i="12" s="1"/>
  <c r="O1608" i="12"/>
  <c r="G1608" i="12" s="1"/>
  <c r="K1608" i="12"/>
  <c r="F1608" i="12"/>
  <c r="O1607" i="12"/>
  <c r="G1607" i="12" s="1"/>
  <c r="K1607" i="12"/>
  <c r="F1607" i="12"/>
  <c r="O1606" i="12"/>
  <c r="G1606" i="12" s="1"/>
  <c r="K1606" i="12"/>
  <c r="F1606" i="12"/>
  <c r="O1605" i="12"/>
  <c r="G1605" i="12" s="1"/>
  <c r="K1605" i="12"/>
  <c r="F1605" i="12"/>
  <c r="O1604" i="12"/>
  <c r="G1604" i="12" s="1"/>
  <c r="K1604" i="12"/>
  <c r="F1604" i="12"/>
  <c r="O1603" i="12"/>
  <c r="G1603" i="12" s="1"/>
  <c r="K1603" i="12"/>
  <c r="F1603" i="12"/>
  <c r="O1602" i="12"/>
  <c r="G1602" i="12" s="1"/>
  <c r="K1602" i="12"/>
  <c r="F1602" i="12"/>
  <c r="O1601" i="12"/>
  <c r="G1601" i="12" s="1"/>
  <c r="K1601" i="12"/>
  <c r="F1601" i="12"/>
  <c r="O1600" i="12"/>
  <c r="G1600" i="12" s="1"/>
  <c r="K1600" i="12"/>
  <c r="F1600" i="12"/>
  <c r="O1599" i="12"/>
  <c r="G1599" i="12" s="1"/>
  <c r="K1599" i="12"/>
  <c r="F1599" i="12"/>
  <c r="O1598" i="12"/>
  <c r="G1598" i="12" s="1"/>
  <c r="K1598" i="12"/>
  <c r="F1598" i="12"/>
  <c r="O1597" i="12"/>
  <c r="G1597" i="12" s="1"/>
  <c r="K1597" i="12"/>
  <c r="F1597" i="12"/>
  <c r="O1596" i="12"/>
  <c r="G1596" i="12" s="1"/>
  <c r="K1596" i="12"/>
  <c r="F1596" i="12"/>
  <c r="O1595" i="12"/>
  <c r="G1595" i="12" s="1"/>
  <c r="K1595" i="12"/>
  <c r="F1595" i="12"/>
  <c r="O1594" i="12"/>
  <c r="G1594" i="12" s="1"/>
  <c r="K1594" i="12"/>
  <c r="F1594" i="12"/>
  <c r="O1593" i="12"/>
  <c r="G1593" i="12" s="1"/>
  <c r="K1593" i="12"/>
  <c r="F1593" i="12"/>
  <c r="O1592" i="12"/>
  <c r="G1592" i="12" s="1"/>
  <c r="K1592" i="12"/>
  <c r="F1592" i="12"/>
  <c r="O1591" i="12"/>
  <c r="G1591" i="12" s="1"/>
  <c r="K1591" i="12"/>
  <c r="F1591" i="12"/>
  <c r="O1590" i="12"/>
  <c r="G1590" i="12" s="1"/>
  <c r="K1590" i="12"/>
  <c r="F1590" i="12"/>
  <c r="O1589" i="12"/>
  <c r="G1589" i="12" s="1"/>
  <c r="K1589" i="12"/>
  <c r="F1589" i="12"/>
  <c r="O1588" i="12"/>
  <c r="G1588" i="12" s="1"/>
  <c r="K1588" i="12"/>
  <c r="F1588" i="12"/>
  <c r="O1587" i="12"/>
  <c r="G1587" i="12" s="1"/>
  <c r="K1587" i="12"/>
  <c r="F1587" i="12"/>
  <c r="O1586" i="12"/>
  <c r="G1586" i="12" s="1"/>
  <c r="K1586" i="12"/>
  <c r="F1586" i="12"/>
  <c r="O1585" i="12"/>
  <c r="G1585" i="12" s="1"/>
  <c r="K1585" i="12"/>
  <c r="F1585" i="12"/>
  <c r="O1584" i="12"/>
  <c r="G1584" i="12" s="1"/>
  <c r="K1584" i="12"/>
  <c r="F1584" i="12"/>
  <c r="O1583" i="12"/>
  <c r="G1583" i="12" s="1"/>
  <c r="K1583" i="12"/>
  <c r="F1583" i="12"/>
  <c r="O1582" i="12"/>
  <c r="G1582" i="12" s="1"/>
  <c r="K1582" i="12"/>
  <c r="F1582" i="12"/>
  <c r="O1581" i="12"/>
  <c r="G1581" i="12" s="1"/>
  <c r="K1581" i="12"/>
  <c r="F1581" i="12"/>
  <c r="O1580" i="12"/>
  <c r="G1580" i="12" s="1"/>
  <c r="K1580" i="12"/>
  <c r="F1580" i="12"/>
  <c r="O1579" i="12"/>
  <c r="G1579" i="12" s="1"/>
  <c r="K1579" i="12"/>
  <c r="F1579" i="12"/>
  <c r="O1578" i="12"/>
  <c r="G1578" i="12" s="1"/>
  <c r="K1578" i="12"/>
  <c r="D1578" i="12"/>
  <c r="F1578" i="12" s="1"/>
  <c r="O1577" i="12"/>
  <c r="G1577" i="12" s="1"/>
  <c r="K1577" i="12"/>
  <c r="F1577" i="12"/>
  <c r="O1576" i="12"/>
  <c r="G1576" i="12" s="1"/>
  <c r="K1576" i="12"/>
  <c r="F1576" i="12"/>
  <c r="O1575" i="12"/>
  <c r="G1575" i="12" s="1"/>
  <c r="K1575" i="12"/>
  <c r="D1575" i="12"/>
  <c r="F1575" i="12" s="1"/>
  <c r="O1574" i="12"/>
  <c r="G1574" i="12" s="1"/>
  <c r="K1574" i="12"/>
  <c r="F1574" i="12"/>
  <c r="O1573" i="12"/>
  <c r="G1573" i="12" s="1"/>
  <c r="K1573" i="12"/>
  <c r="D1573" i="12"/>
  <c r="F1573" i="12" s="1"/>
  <c r="O1572" i="12"/>
  <c r="G1572" i="12" s="1"/>
  <c r="K1572" i="12"/>
  <c r="D1572" i="12"/>
  <c r="F1572" i="12" s="1"/>
  <c r="O1571" i="12"/>
  <c r="G1571" i="12" s="1"/>
  <c r="K1571" i="12"/>
  <c r="D1571" i="12"/>
  <c r="F1571" i="12" s="1"/>
  <c r="O1570" i="12"/>
  <c r="G1570" i="12" s="1"/>
  <c r="K1570" i="12"/>
  <c r="D1570" i="12"/>
  <c r="F1570" i="12" s="1"/>
  <c r="O1569" i="12"/>
  <c r="G1569" i="12" s="1"/>
  <c r="K1569" i="12"/>
  <c r="F1569" i="12"/>
  <c r="O1568" i="12"/>
  <c r="G1568" i="12" s="1"/>
  <c r="K1568" i="12"/>
  <c r="F1568" i="12"/>
  <c r="O1567" i="12"/>
  <c r="G1567" i="12" s="1"/>
  <c r="K1567" i="12"/>
  <c r="F1567" i="12"/>
  <c r="O1566" i="12"/>
  <c r="G1566" i="12" s="1"/>
  <c r="K1566" i="12"/>
  <c r="F1566" i="12"/>
  <c r="O1565" i="12"/>
  <c r="G1565" i="12" s="1"/>
  <c r="K1565" i="12"/>
  <c r="F1565" i="12"/>
  <c r="O1564" i="12"/>
  <c r="G1564" i="12" s="1"/>
  <c r="K1564" i="12"/>
  <c r="F1564" i="12"/>
  <c r="O1563" i="12"/>
  <c r="G1563" i="12" s="1"/>
  <c r="K1563" i="12"/>
  <c r="F1563" i="12"/>
  <c r="O1562" i="12"/>
  <c r="G1562" i="12" s="1"/>
  <c r="K1562" i="12"/>
  <c r="F1562" i="12"/>
  <c r="O1561" i="12"/>
  <c r="G1561" i="12" s="1"/>
  <c r="K1561" i="12"/>
  <c r="F1561" i="12"/>
  <c r="O1560" i="12"/>
  <c r="G1560" i="12" s="1"/>
  <c r="K1560" i="12"/>
  <c r="F1560" i="12"/>
  <c r="O1559" i="12"/>
  <c r="G1559" i="12" s="1"/>
  <c r="K1559" i="12"/>
  <c r="F1559" i="12"/>
  <c r="O1558" i="12"/>
  <c r="G1558" i="12" s="1"/>
  <c r="K1558" i="12"/>
  <c r="F1558" i="12"/>
  <c r="O1557" i="12"/>
  <c r="G1557" i="12" s="1"/>
  <c r="K1557" i="12"/>
  <c r="F1557" i="12"/>
  <c r="O1556" i="12"/>
  <c r="G1556" i="12" s="1"/>
  <c r="K1556" i="12"/>
  <c r="F1556" i="12"/>
  <c r="O1555" i="12"/>
  <c r="G1555" i="12" s="1"/>
  <c r="K1555" i="12"/>
  <c r="F1555" i="12"/>
  <c r="O1554" i="12"/>
  <c r="G1554" i="12" s="1"/>
  <c r="K1554" i="12"/>
  <c r="F1554" i="12"/>
  <c r="O1553" i="12"/>
  <c r="G1553" i="12" s="1"/>
  <c r="K1553" i="12"/>
  <c r="F1553" i="12"/>
  <c r="O1552" i="12"/>
  <c r="G1552" i="12" s="1"/>
  <c r="K1552" i="12"/>
  <c r="F1552" i="12"/>
  <c r="O1551" i="12"/>
  <c r="G1551" i="12" s="1"/>
  <c r="K1551" i="12"/>
  <c r="F1551" i="12"/>
  <c r="O1550" i="12"/>
  <c r="G1550" i="12" s="1"/>
  <c r="K1550" i="12"/>
  <c r="F1550" i="12"/>
  <c r="O1549" i="12"/>
  <c r="G1549" i="12" s="1"/>
  <c r="K1549" i="12"/>
  <c r="F1549" i="12"/>
  <c r="O1548" i="12"/>
  <c r="G1548" i="12" s="1"/>
  <c r="K1548" i="12"/>
  <c r="F1548" i="12"/>
  <c r="O1547" i="12"/>
  <c r="G1547" i="12" s="1"/>
  <c r="K1547" i="12"/>
  <c r="F1547" i="12"/>
  <c r="O1546" i="12"/>
  <c r="G1546" i="12" s="1"/>
  <c r="K1546" i="12"/>
  <c r="F1546" i="12"/>
  <c r="O1545" i="12"/>
  <c r="G1545" i="12" s="1"/>
  <c r="K1545" i="12"/>
  <c r="F1545" i="12"/>
  <c r="O1544" i="12"/>
  <c r="G1544" i="12" s="1"/>
  <c r="K1544" i="12"/>
  <c r="F1544" i="12"/>
  <c r="O1543" i="12"/>
  <c r="G1543" i="12" s="1"/>
  <c r="K1543" i="12"/>
  <c r="F1543" i="12"/>
  <c r="O1542" i="12"/>
  <c r="G1542" i="12" s="1"/>
  <c r="K1542" i="12"/>
  <c r="F1542" i="12"/>
  <c r="O1541" i="12"/>
  <c r="G1541" i="12" s="1"/>
  <c r="K1541" i="12"/>
  <c r="F1541" i="12"/>
  <c r="O1540" i="12"/>
  <c r="G1540" i="12" s="1"/>
  <c r="K1540" i="12"/>
  <c r="F1540" i="12"/>
  <c r="O1539" i="12"/>
  <c r="G1539" i="12" s="1"/>
  <c r="K1539" i="12"/>
  <c r="F1539" i="12"/>
  <c r="O1538" i="12"/>
  <c r="G1538" i="12" s="1"/>
  <c r="K1538" i="12"/>
  <c r="F1538" i="12"/>
  <c r="O1537" i="12"/>
  <c r="G1537" i="12" s="1"/>
  <c r="K1537" i="12"/>
  <c r="F1537" i="12"/>
  <c r="O1536" i="12"/>
  <c r="G1536" i="12" s="1"/>
  <c r="K1536" i="12"/>
  <c r="F1536" i="12"/>
  <c r="O1535" i="12"/>
  <c r="G1535" i="12" s="1"/>
  <c r="K1535" i="12"/>
  <c r="F1535" i="12"/>
  <c r="O1534" i="12"/>
  <c r="G1534" i="12" s="1"/>
  <c r="K1534" i="12"/>
  <c r="F1534" i="12"/>
  <c r="O1533" i="12"/>
  <c r="G1533" i="12" s="1"/>
  <c r="K1533" i="12"/>
  <c r="F1533" i="12"/>
  <c r="O1532" i="12"/>
  <c r="G1532" i="12" s="1"/>
  <c r="K1532" i="12"/>
  <c r="F1532" i="12"/>
  <c r="O1531" i="12"/>
  <c r="G1531" i="12" s="1"/>
  <c r="K1531" i="12"/>
  <c r="F1531" i="12"/>
  <c r="O1530" i="12"/>
  <c r="G1530" i="12" s="1"/>
  <c r="K1530" i="12"/>
  <c r="F1530" i="12"/>
  <c r="O1529" i="12"/>
  <c r="G1529" i="12" s="1"/>
  <c r="K1529" i="12"/>
  <c r="F1529" i="12"/>
  <c r="O1528" i="12"/>
  <c r="G1528" i="12" s="1"/>
  <c r="K1528" i="12"/>
  <c r="F1528" i="12"/>
  <c r="O1527" i="12"/>
  <c r="G1527" i="12" s="1"/>
  <c r="K1527" i="12"/>
  <c r="F1527" i="12"/>
  <c r="O1526" i="12"/>
  <c r="G1526" i="12" s="1"/>
  <c r="K1526" i="12"/>
  <c r="F1526" i="12"/>
  <c r="O1525" i="12"/>
  <c r="G1525" i="12" s="1"/>
  <c r="K1525" i="12"/>
  <c r="F1525" i="12"/>
  <c r="O1524" i="12"/>
  <c r="G1524" i="12" s="1"/>
  <c r="K1524" i="12"/>
  <c r="F1524" i="12"/>
  <c r="O1523" i="12"/>
  <c r="G1523" i="12" s="1"/>
  <c r="K1523" i="12"/>
  <c r="F1523" i="12"/>
  <c r="O1522" i="12"/>
  <c r="G1522" i="12" s="1"/>
  <c r="K1522" i="12"/>
  <c r="F1522" i="12"/>
  <c r="O1521" i="12"/>
  <c r="G1521" i="12" s="1"/>
  <c r="K1521" i="12"/>
  <c r="F1521" i="12"/>
  <c r="O1520" i="12"/>
  <c r="G1520" i="12" s="1"/>
  <c r="K1520" i="12"/>
  <c r="F1520" i="12"/>
  <c r="O1519" i="12"/>
  <c r="G1519" i="12" s="1"/>
  <c r="K1519" i="12"/>
  <c r="F1519" i="12"/>
  <c r="O1518" i="12"/>
  <c r="G1518" i="12" s="1"/>
  <c r="K1518" i="12"/>
  <c r="D1518" i="12"/>
  <c r="F1518" i="12" s="1"/>
  <c r="O1517" i="12"/>
  <c r="G1517" i="12" s="1"/>
  <c r="K1517" i="12"/>
  <c r="D1517" i="12"/>
  <c r="F1517" i="12" s="1"/>
  <c r="O1516" i="12"/>
  <c r="G1516" i="12" s="1"/>
  <c r="K1516" i="12"/>
  <c r="D1516" i="12"/>
  <c r="F1516" i="12" s="1"/>
  <c r="O1515" i="12"/>
  <c r="G1515" i="12" s="1"/>
  <c r="K1515" i="12"/>
  <c r="D1515" i="12"/>
  <c r="F1515" i="12" s="1"/>
  <c r="O1514" i="12"/>
  <c r="G1514" i="12" s="1"/>
  <c r="K1514" i="12"/>
  <c r="D1514" i="12"/>
  <c r="F1514" i="12" s="1"/>
  <c r="O1513" i="12"/>
  <c r="G1513" i="12" s="1"/>
  <c r="K1513" i="12"/>
  <c r="D1513" i="12"/>
  <c r="F1513" i="12" s="1"/>
  <c r="O1512" i="12"/>
  <c r="G1512" i="12" s="1"/>
  <c r="K1512" i="12"/>
  <c r="D1512" i="12"/>
  <c r="F1512" i="12" s="1"/>
  <c r="O1511" i="12"/>
  <c r="G1511" i="12" s="1"/>
  <c r="K1511" i="12"/>
  <c r="D1511" i="12"/>
  <c r="F1511" i="12" s="1"/>
  <c r="O1510" i="12"/>
  <c r="G1510" i="12" s="1"/>
  <c r="K1510" i="12"/>
  <c r="D1510" i="12"/>
  <c r="F1510" i="12" s="1"/>
  <c r="O1509" i="12"/>
  <c r="G1509" i="12" s="1"/>
  <c r="K1509" i="12"/>
  <c r="D1509" i="12"/>
  <c r="F1509" i="12" s="1"/>
  <c r="O1508" i="12"/>
  <c r="G1508" i="12" s="1"/>
  <c r="K1508" i="12"/>
  <c r="D1508" i="12"/>
  <c r="F1508" i="12" s="1"/>
  <c r="O1507" i="12"/>
  <c r="G1507" i="12" s="1"/>
  <c r="K1507" i="12"/>
  <c r="F1507" i="12"/>
  <c r="O1506" i="12"/>
  <c r="G1506" i="12" s="1"/>
  <c r="K1506" i="12"/>
  <c r="F1506" i="12"/>
  <c r="O1505" i="12"/>
  <c r="G1505" i="12" s="1"/>
  <c r="K1505" i="12"/>
  <c r="F1505" i="12"/>
  <c r="O1504" i="12"/>
  <c r="G1504" i="12" s="1"/>
  <c r="K1504" i="12"/>
  <c r="F1504" i="12"/>
  <c r="O1503" i="12"/>
  <c r="G1503" i="12" s="1"/>
  <c r="K1503" i="12"/>
  <c r="F1503" i="12"/>
  <c r="O1502" i="12"/>
  <c r="G1502" i="12" s="1"/>
  <c r="K1502" i="12"/>
  <c r="F1502" i="12"/>
  <c r="O1501" i="12"/>
  <c r="G1501" i="12" s="1"/>
  <c r="K1501" i="12"/>
  <c r="F1501" i="12"/>
  <c r="O1500" i="12"/>
  <c r="G1500" i="12" s="1"/>
  <c r="K1500" i="12"/>
  <c r="F1500" i="12"/>
  <c r="O1499" i="12"/>
  <c r="G1499" i="12" s="1"/>
  <c r="K1499" i="12"/>
  <c r="F1499" i="12"/>
  <c r="O1498" i="12"/>
  <c r="G1498" i="12" s="1"/>
  <c r="K1498" i="12"/>
  <c r="F1498" i="12"/>
  <c r="O1497" i="12"/>
  <c r="G1497" i="12" s="1"/>
  <c r="K1497" i="12"/>
  <c r="F1497" i="12"/>
  <c r="O1496" i="12"/>
  <c r="G1496" i="12" s="1"/>
  <c r="K1496" i="12"/>
  <c r="F1496" i="12"/>
  <c r="O1495" i="12"/>
  <c r="G1495" i="12" s="1"/>
  <c r="K1495" i="12"/>
  <c r="F1495" i="12"/>
  <c r="O1494" i="12"/>
  <c r="G1494" i="12" s="1"/>
  <c r="K1494" i="12"/>
  <c r="F1494" i="12"/>
  <c r="O1493" i="12"/>
  <c r="G1493" i="12" s="1"/>
  <c r="K1493" i="12"/>
  <c r="F1493" i="12"/>
  <c r="O1492" i="12"/>
  <c r="G1492" i="12" s="1"/>
  <c r="K1492" i="12"/>
  <c r="F1492" i="12"/>
  <c r="O1491" i="12"/>
  <c r="G1491" i="12" s="1"/>
  <c r="K1491" i="12"/>
  <c r="F1491" i="12"/>
  <c r="O1490" i="12"/>
  <c r="G1490" i="12" s="1"/>
  <c r="K1490" i="12"/>
  <c r="F1490" i="12"/>
  <c r="O1489" i="12"/>
  <c r="G1489" i="12" s="1"/>
  <c r="K1489" i="12"/>
  <c r="F1489" i="12"/>
  <c r="O1488" i="12"/>
  <c r="G1488" i="12" s="1"/>
  <c r="K1488" i="12"/>
  <c r="F1488" i="12"/>
  <c r="O1487" i="12"/>
  <c r="G1487" i="12" s="1"/>
  <c r="K1487" i="12"/>
  <c r="F1487" i="12"/>
  <c r="O1486" i="12"/>
  <c r="G1486" i="12" s="1"/>
  <c r="K1486" i="12"/>
  <c r="F1486" i="12"/>
  <c r="O1485" i="12"/>
  <c r="G1485" i="12" s="1"/>
  <c r="K1485" i="12"/>
  <c r="F1485" i="12"/>
  <c r="O1484" i="12"/>
  <c r="G1484" i="12" s="1"/>
  <c r="K1484" i="12"/>
  <c r="F1484" i="12"/>
  <c r="O1483" i="12"/>
  <c r="G1483" i="12" s="1"/>
  <c r="K1483" i="12"/>
  <c r="F1483" i="12"/>
  <c r="O1482" i="12"/>
  <c r="G1482" i="12" s="1"/>
  <c r="K1482" i="12"/>
  <c r="F1482" i="12"/>
  <c r="O1481" i="12"/>
  <c r="G1481" i="12" s="1"/>
  <c r="K1481" i="12"/>
  <c r="F1481" i="12"/>
  <c r="O1480" i="12"/>
  <c r="G1480" i="12" s="1"/>
  <c r="K1480" i="12"/>
  <c r="F1480" i="12"/>
  <c r="O1479" i="12"/>
  <c r="G1479" i="12" s="1"/>
  <c r="K1479" i="12"/>
  <c r="F1479" i="12"/>
  <c r="O1478" i="12"/>
  <c r="G1478" i="12" s="1"/>
  <c r="K1478" i="12"/>
  <c r="D1478" i="12"/>
  <c r="F1478" i="12" s="1"/>
  <c r="O1477" i="12"/>
  <c r="G1477" i="12" s="1"/>
  <c r="K1477" i="12"/>
  <c r="D1477" i="12"/>
  <c r="F1477" i="12" s="1"/>
  <c r="O1476" i="12"/>
  <c r="G1476" i="12" s="1"/>
  <c r="K1476" i="12"/>
  <c r="D1476" i="12"/>
  <c r="F1476" i="12" s="1"/>
  <c r="O1475" i="12"/>
  <c r="G1475" i="12" s="1"/>
  <c r="K1475" i="12"/>
  <c r="D1475" i="12"/>
  <c r="F1475" i="12" s="1"/>
  <c r="O1474" i="12"/>
  <c r="G1474" i="12" s="1"/>
  <c r="K1474" i="12"/>
  <c r="D1474" i="12"/>
  <c r="F1474" i="12" s="1"/>
  <c r="O1473" i="12"/>
  <c r="G1473" i="12" s="1"/>
  <c r="K1473" i="12"/>
  <c r="D1473" i="12"/>
  <c r="F1473" i="12" s="1"/>
  <c r="O1472" i="12"/>
  <c r="G1472" i="12" s="1"/>
  <c r="K1472" i="12"/>
  <c r="F1472" i="12"/>
  <c r="O1471" i="12"/>
  <c r="G1471" i="12" s="1"/>
  <c r="K1471" i="12"/>
  <c r="F1471" i="12"/>
  <c r="O1470" i="12"/>
  <c r="G1470" i="12" s="1"/>
  <c r="K1470" i="12"/>
  <c r="F1470" i="12"/>
  <c r="O1469" i="12"/>
  <c r="G1469" i="12" s="1"/>
  <c r="K1469" i="12"/>
  <c r="F1469" i="12"/>
  <c r="O1468" i="12"/>
  <c r="G1468" i="12" s="1"/>
  <c r="K1468" i="12"/>
  <c r="F1468" i="12"/>
  <c r="O1467" i="12"/>
  <c r="G1467" i="12" s="1"/>
  <c r="K1467" i="12"/>
  <c r="F1467" i="12"/>
  <c r="O1466" i="12"/>
  <c r="G1466" i="12" s="1"/>
  <c r="K1466" i="12"/>
  <c r="F1466" i="12"/>
  <c r="O1465" i="12"/>
  <c r="G1465" i="12" s="1"/>
  <c r="K1465" i="12"/>
  <c r="F1465" i="12"/>
  <c r="O1464" i="12"/>
  <c r="G1464" i="12" s="1"/>
  <c r="K1464" i="12"/>
  <c r="F1464" i="12"/>
  <c r="O1463" i="12"/>
  <c r="G1463" i="12" s="1"/>
  <c r="K1463" i="12"/>
  <c r="F1463" i="12"/>
  <c r="O1462" i="12"/>
  <c r="G1462" i="12" s="1"/>
  <c r="K1462" i="12"/>
  <c r="F1462" i="12"/>
  <c r="O1461" i="12"/>
  <c r="G1461" i="12" s="1"/>
  <c r="K1461" i="12"/>
  <c r="F1461" i="12"/>
  <c r="O1460" i="12"/>
  <c r="G1460" i="12" s="1"/>
  <c r="K1460" i="12"/>
  <c r="F1460" i="12"/>
  <c r="O1459" i="12"/>
  <c r="G1459" i="12" s="1"/>
  <c r="K1459" i="12"/>
  <c r="F1459" i="12"/>
  <c r="O1458" i="12"/>
  <c r="G1458" i="12" s="1"/>
  <c r="K1458" i="12"/>
  <c r="F1458" i="12"/>
  <c r="O1457" i="12"/>
  <c r="G1457" i="12" s="1"/>
  <c r="K1457" i="12"/>
  <c r="F1457" i="12"/>
  <c r="O1456" i="12"/>
  <c r="G1456" i="12" s="1"/>
  <c r="K1456" i="12"/>
  <c r="F1456" i="12"/>
  <c r="O1455" i="12"/>
  <c r="G1455" i="12" s="1"/>
  <c r="K1455" i="12"/>
  <c r="F1455" i="12"/>
  <c r="O1454" i="12"/>
  <c r="G1454" i="12" s="1"/>
  <c r="K1454" i="12"/>
  <c r="F1454" i="12"/>
  <c r="O1453" i="12"/>
  <c r="G1453" i="12" s="1"/>
  <c r="K1453" i="12"/>
  <c r="F1453" i="12"/>
  <c r="O1452" i="12"/>
  <c r="G1452" i="12" s="1"/>
  <c r="K1452" i="12"/>
  <c r="F1452" i="12"/>
  <c r="O1451" i="12"/>
  <c r="G1451" i="12" s="1"/>
  <c r="K1451" i="12"/>
  <c r="F1451" i="12"/>
  <c r="O1450" i="12"/>
  <c r="G1450" i="12" s="1"/>
  <c r="K1450" i="12"/>
  <c r="F1450" i="12"/>
  <c r="O1449" i="12"/>
  <c r="G1449" i="12" s="1"/>
  <c r="K1449" i="12"/>
  <c r="F1449" i="12"/>
  <c r="O1448" i="12"/>
  <c r="G1448" i="12" s="1"/>
  <c r="K1448" i="12"/>
  <c r="F1448" i="12"/>
  <c r="O1447" i="12"/>
  <c r="G1447" i="12" s="1"/>
  <c r="K1447" i="12"/>
  <c r="F1447" i="12"/>
  <c r="O1446" i="12"/>
  <c r="G1446" i="12" s="1"/>
  <c r="K1446" i="12"/>
  <c r="F1446" i="12"/>
  <c r="O1445" i="12"/>
  <c r="G1445" i="12" s="1"/>
  <c r="K1445" i="12"/>
  <c r="D1445" i="12"/>
  <c r="F1445" i="12" s="1"/>
  <c r="O1444" i="12"/>
  <c r="G1444" i="12" s="1"/>
  <c r="K1444" i="12"/>
  <c r="D1444" i="12"/>
  <c r="F1444" i="12" s="1"/>
  <c r="O1443" i="12"/>
  <c r="G1443" i="12" s="1"/>
  <c r="K1443" i="12"/>
  <c r="D1443" i="12"/>
  <c r="F1443" i="12" s="1"/>
  <c r="O1442" i="12"/>
  <c r="G1442" i="12" s="1"/>
  <c r="K1442" i="12"/>
  <c r="D1442" i="12"/>
  <c r="F1442" i="12" s="1"/>
  <c r="O1441" i="12"/>
  <c r="G1441" i="12" s="1"/>
  <c r="K1441" i="12"/>
  <c r="D1441" i="12"/>
  <c r="F1441" i="12" s="1"/>
  <c r="O1440" i="12"/>
  <c r="G1440" i="12" s="1"/>
  <c r="K1440" i="12"/>
  <c r="D1440" i="12"/>
  <c r="F1440" i="12" s="1"/>
  <c r="O1439" i="12"/>
  <c r="G1439" i="12" s="1"/>
  <c r="K1439" i="12"/>
  <c r="D1439" i="12"/>
  <c r="F1439" i="12" s="1"/>
  <c r="O1438" i="12"/>
  <c r="G1438" i="12" s="1"/>
  <c r="K1438" i="12"/>
  <c r="D1438" i="12"/>
  <c r="F1438" i="12" s="1"/>
  <c r="O1437" i="12"/>
  <c r="G1437" i="12" s="1"/>
  <c r="K1437" i="12"/>
  <c r="D1437" i="12"/>
  <c r="F1437" i="12" s="1"/>
  <c r="O1436" i="12"/>
  <c r="G1436" i="12" s="1"/>
  <c r="K1436" i="12"/>
  <c r="D1436" i="12"/>
  <c r="F1436" i="12" s="1"/>
  <c r="O1435" i="12"/>
  <c r="G1435" i="12" s="1"/>
  <c r="K1435" i="12"/>
  <c r="D1435" i="12"/>
  <c r="F1435" i="12" s="1"/>
  <c r="O1434" i="12"/>
  <c r="G1434" i="12" s="1"/>
  <c r="K1434" i="12"/>
  <c r="D1434" i="12"/>
  <c r="F1434" i="12" s="1"/>
  <c r="O1433" i="12"/>
  <c r="G1433" i="12" s="1"/>
  <c r="K1433" i="12"/>
  <c r="D1433" i="12"/>
  <c r="F1433" i="12" s="1"/>
  <c r="O1432" i="12"/>
  <c r="G1432" i="12" s="1"/>
  <c r="K1432" i="12"/>
  <c r="F1432" i="12"/>
  <c r="O1431" i="12"/>
  <c r="G1431" i="12" s="1"/>
  <c r="K1431" i="12"/>
  <c r="F1431" i="12"/>
  <c r="O1430" i="12"/>
  <c r="G1430" i="12" s="1"/>
  <c r="K1430" i="12"/>
  <c r="F1430" i="12"/>
  <c r="O1429" i="12"/>
  <c r="G1429" i="12" s="1"/>
  <c r="K1429" i="12"/>
  <c r="F1429" i="12"/>
  <c r="O1428" i="12"/>
  <c r="G1428" i="12" s="1"/>
  <c r="K1428" i="12"/>
  <c r="F1428" i="12"/>
  <c r="O1427" i="12"/>
  <c r="G1427" i="12" s="1"/>
  <c r="K1427" i="12"/>
  <c r="F1427" i="12"/>
  <c r="O1426" i="12"/>
  <c r="G1426" i="12" s="1"/>
  <c r="K1426" i="12"/>
  <c r="F1426" i="12"/>
  <c r="O1425" i="12"/>
  <c r="G1425" i="12" s="1"/>
  <c r="K1425" i="12"/>
  <c r="F1425" i="12"/>
  <c r="O1424" i="12"/>
  <c r="G1424" i="12" s="1"/>
  <c r="K1424" i="12"/>
  <c r="F1424" i="12"/>
  <c r="O1423" i="12"/>
  <c r="G1423" i="12" s="1"/>
  <c r="K1423" i="12"/>
  <c r="F1423" i="12"/>
  <c r="O1422" i="12"/>
  <c r="G1422" i="12" s="1"/>
  <c r="K1422" i="12"/>
  <c r="F1422" i="12"/>
  <c r="O1421" i="12"/>
  <c r="G1421" i="12" s="1"/>
  <c r="K1421" i="12"/>
  <c r="F1421" i="12"/>
  <c r="O1420" i="12"/>
  <c r="G1420" i="12" s="1"/>
  <c r="K1420" i="12"/>
  <c r="F1420" i="12"/>
  <c r="O1419" i="12"/>
  <c r="G1419" i="12" s="1"/>
  <c r="K1419" i="12"/>
  <c r="F1419" i="12"/>
  <c r="O1418" i="12"/>
  <c r="G1418" i="12" s="1"/>
  <c r="K1418" i="12"/>
  <c r="F1418" i="12"/>
  <c r="O1417" i="12"/>
  <c r="G1417" i="12" s="1"/>
  <c r="K1417" i="12"/>
  <c r="F1417" i="12"/>
  <c r="O1416" i="12"/>
  <c r="G1416" i="12" s="1"/>
  <c r="K1416" i="12"/>
  <c r="F1416" i="12"/>
  <c r="O1415" i="12"/>
  <c r="G1415" i="12" s="1"/>
  <c r="K1415" i="12"/>
  <c r="F1415" i="12"/>
  <c r="O1414" i="12"/>
  <c r="G1414" i="12" s="1"/>
  <c r="K1414" i="12"/>
  <c r="F1414" i="12"/>
  <c r="O1413" i="12"/>
  <c r="G1413" i="12" s="1"/>
  <c r="K1413" i="12"/>
  <c r="F1413" i="12"/>
  <c r="O1412" i="12"/>
  <c r="G1412" i="12" s="1"/>
  <c r="K1412" i="12"/>
  <c r="F1412" i="12"/>
  <c r="O1411" i="12"/>
  <c r="G1411" i="12" s="1"/>
  <c r="K1411" i="12"/>
  <c r="F1411" i="12"/>
  <c r="O1410" i="12"/>
  <c r="G1410" i="12" s="1"/>
  <c r="K1410" i="12"/>
  <c r="F1410" i="12"/>
  <c r="O1409" i="12"/>
  <c r="G1409" i="12" s="1"/>
  <c r="K1409" i="12"/>
  <c r="F1409" i="12"/>
  <c r="O1408" i="12"/>
  <c r="G1408" i="12" s="1"/>
  <c r="K1408" i="12"/>
  <c r="F1408" i="12"/>
  <c r="O1407" i="12"/>
  <c r="G1407" i="12" s="1"/>
  <c r="K1407" i="12"/>
  <c r="F1407" i="12"/>
  <c r="O1406" i="12"/>
  <c r="G1406" i="12" s="1"/>
  <c r="K1406" i="12"/>
  <c r="F1406" i="12"/>
  <c r="O1405" i="12"/>
  <c r="G1405" i="12" s="1"/>
  <c r="K1405" i="12"/>
  <c r="F1405" i="12"/>
  <c r="O1404" i="12"/>
  <c r="G1404" i="12" s="1"/>
  <c r="K1404" i="12"/>
  <c r="F1404" i="12"/>
  <c r="O1403" i="12"/>
  <c r="G1403" i="12" s="1"/>
  <c r="K1403" i="12"/>
  <c r="F1403" i="12"/>
  <c r="O1402" i="12"/>
  <c r="G1402" i="12" s="1"/>
  <c r="K1402" i="12"/>
  <c r="F1402" i="12"/>
  <c r="O1401" i="12"/>
  <c r="G1401" i="12" s="1"/>
  <c r="K1401" i="12"/>
  <c r="F1401" i="12"/>
  <c r="O1400" i="12"/>
  <c r="G1400" i="12" s="1"/>
  <c r="K1400" i="12"/>
  <c r="F1400" i="12"/>
  <c r="O1399" i="12"/>
  <c r="G1399" i="12" s="1"/>
  <c r="K1399" i="12"/>
  <c r="F1399" i="12"/>
  <c r="O1398" i="12"/>
  <c r="G1398" i="12" s="1"/>
  <c r="K1398" i="12"/>
  <c r="F1398" i="12"/>
  <c r="O1397" i="12"/>
  <c r="G1397" i="12" s="1"/>
  <c r="K1397" i="12"/>
  <c r="F1397" i="12"/>
  <c r="O1396" i="12"/>
  <c r="G1396" i="12" s="1"/>
  <c r="K1396" i="12"/>
  <c r="F1396" i="12"/>
  <c r="O1395" i="12"/>
  <c r="G1395" i="12" s="1"/>
  <c r="K1395" i="12"/>
  <c r="F1395" i="12"/>
  <c r="O1394" i="12"/>
  <c r="G1394" i="12" s="1"/>
  <c r="K1394" i="12"/>
  <c r="F1394" i="12"/>
  <c r="O1393" i="12"/>
  <c r="G1393" i="12" s="1"/>
  <c r="K1393" i="12"/>
  <c r="F1393" i="12"/>
  <c r="O1392" i="12"/>
  <c r="G1392" i="12" s="1"/>
  <c r="K1392" i="12"/>
  <c r="F1392" i="12"/>
  <c r="O1391" i="12"/>
  <c r="G1391" i="12" s="1"/>
  <c r="K1391" i="12"/>
  <c r="F1391" i="12"/>
  <c r="O1390" i="12"/>
  <c r="G1390" i="12" s="1"/>
  <c r="K1390" i="12"/>
  <c r="F1390" i="12"/>
  <c r="O1389" i="12"/>
  <c r="G1389" i="12" s="1"/>
  <c r="K1389" i="12"/>
  <c r="F1389" i="12"/>
  <c r="O1388" i="12"/>
  <c r="G1388" i="12" s="1"/>
  <c r="K1388" i="12"/>
  <c r="F1388" i="12"/>
  <c r="O1387" i="12"/>
  <c r="G1387" i="12" s="1"/>
  <c r="K1387" i="12"/>
  <c r="F1387" i="12"/>
  <c r="O1386" i="12"/>
  <c r="G1386" i="12" s="1"/>
  <c r="K1386" i="12"/>
  <c r="F1386" i="12"/>
  <c r="O1385" i="12"/>
  <c r="G1385" i="12" s="1"/>
  <c r="K1385" i="12"/>
  <c r="F1385" i="12"/>
  <c r="O1384" i="12"/>
  <c r="G1384" i="12" s="1"/>
  <c r="K1384" i="12"/>
  <c r="F1384" i="12"/>
  <c r="O1383" i="12"/>
  <c r="G1383" i="12" s="1"/>
  <c r="K1383" i="12"/>
  <c r="F1383" i="12"/>
  <c r="O1382" i="12"/>
  <c r="G1382" i="12" s="1"/>
  <c r="K1382" i="12"/>
  <c r="F1382" i="12"/>
  <c r="O1381" i="12"/>
  <c r="G1381" i="12" s="1"/>
  <c r="K1381" i="12"/>
  <c r="F1381" i="12"/>
  <c r="O1380" i="12"/>
  <c r="G1380" i="12" s="1"/>
  <c r="K1380" i="12"/>
  <c r="F1380" i="12"/>
  <c r="O1379" i="12"/>
  <c r="G1379" i="12" s="1"/>
  <c r="K1379" i="12"/>
  <c r="F1379" i="12"/>
  <c r="O1378" i="12"/>
  <c r="G1378" i="12" s="1"/>
  <c r="K1378" i="12"/>
  <c r="F1378" i="12"/>
  <c r="O1377" i="12"/>
  <c r="G1377" i="12" s="1"/>
  <c r="K1377" i="12"/>
  <c r="F1377" i="12"/>
  <c r="O1376" i="12"/>
  <c r="G1376" i="12" s="1"/>
  <c r="K1376" i="12"/>
  <c r="F1376" i="12"/>
  <c r="O1375" i="12"/>
  <c r="G1375" i="12" s="1"/>
  <c r="K1375" i="12"/>
  <c r="F1375" i="12"/>
  <c r="O1374" i="12"/>
  <c r="G1374" i="12" s="1"/>
  <c r="K1374" i="12"/>
  <c r="F1374" i="12"/>
  <c r="O1373" i="12"/>
  <c r="G1373" i="12" s="1"/>
  <c r="K1373" i="12"/>
  <c r="F1373" i="12"/>
  <c r="O1372" i="12"/>
  <c r="G1372" i="12" s="1"/>
  <c r="K1372" i="12"/>
  <c r="F1372" i="12"/>
  <c r="O1371" i="12"/>
  <c r="G1371" i="12" s="1"/>
  <c r="K1371" i="12"/>
  <c r="F1371" i="12"/>
  <c r="O1370" i="12"/>
  <c r="G1370" i="12" s="1"/>
  <c r="K1370" i="12"/>
  <c r="F1370" i="12"/>
  <c r="O1369" i="12"/>
  <c r="G1369" i="12" s="1"/>
  <c r="K1369" i="12"/>
  <c r="F1369" i="12"/>
  <c r="O1368" i="12"/>
  <c r="G1368" i="12" s="1"/>
  <c r="K1368" i="12"/>
  <c r="F1368" i="12"/>
  <c r="O1367" i="12"/>
  <c r="G1367" i="12" s="1"/>
  <c r="K1367" i="12"/>
  <c r="F1367" i="12"/>
  <c r="O1366" i="12"/>
  <c r="G1366" i="12" s="1"/>
  <c r="K1366" i="12"/>
  <c r="F1366" i="12"/>
  <c r="O1365" i="12"/>
  <c r="G1365" i="12" s="1"/>
  <c r="K1365" i="12"/>
  <c r="F1365" i="12"/>
  <c r="O1364" i="12"/>
  <c r="G1364" i="12" s="1"/>
  <c r="K1364" i="12"/>
  <c r="F1364" i="12"/>
  <c r="O1363" i="12"/>
  <c r="G1363" i="12" s="1"/>
  <c r="K1363" i="12"/>
  <c r="F1363" i="12"/>
  <c r="O1362" i="12"/>
  <c r="G1362" i="12" s="1"/>
  <c r="K1362" i="12"/>
  <c r="F1362" i="12"/>
  <c r="O1361" i="12"/>
  <c r="G1361" i="12" s="1"/>
  <c r="K1361" i="12"/>
  <c r="F1361" i="12"/>
  <c r="O1360" i="12"/>
  <c r="G1360" i="12" s="1"/>
  <c r="K1360" i="12"/>
  <c r="F1360" i="12"/>
  <c r="O1359" i="12"/>
  <c r="G1359" i="12" s="1"/>
  <c r="K1359" i="12"/>
  <c r="F1359" i="12"/>
  <c r="O1358" i="12"/>
  <c r="G1358" i="12" s="1"/>
  <c r="K1358" i="12"/>
  <c r="F1358" i="12"/>
  <c r="O1357" i="12"/>
  <c r="G1357" i="12" s="1"/>
  <c r="K1357" i="12"/>
  <c r="F1357" i="12"/>
  <c r="O1356" i="12"/>
  <c r="G1356" i="12" s="1"/>
  <c r="K1356" i="12"/>
  <c r="F1356" i="12"/>
  <c r="O1355" i="12"/>
  <c r="G1355" i="12" s="1"/>
  <c r="K1355" i="12"/>
  <c r="F1355" i="12"/>
  <c r="O1354" i="12"/>
  <c r="G1354" i="12" s="1"/>
  <c r="K1354" i="12"/>
  <c r="F1354" i="12"/>
  <c r="O1353" i="12"/>
  <c r="G1353" i="12" s="1"/>
  <c r="K1353" i="12"/>
  <c r="F1353" i="12"/>
  <c r="O1352" i="12"/>
  <c r="G1352" i="12" s="1"/>
  <c r="K1352" i="12"/>
  <c r="F1352" i="12"/>
  <c r="O1351" i="12"/>
  <c r="G1351" i="12" s="1"/>
  <c r="K1351" i="12"/>
  <c r="F1351" i="12"/>
  <c r="O1350" i="12"/>
  <c r="G1350" i="12" s="1"/>
  <c r="K1350" i="12"/>
  <c r="F1350" i="12"/>
  <c r="O1349" i="12"/>
  <c r="G1349" i="12" s="1"/>
  <c r="K1349" i="12"/>
  <c r="F1349" i="12"/>
  <c r="O1348" i="12"/>
  <c r="G1348" i="12" s="1"/>
  <c r="K1348" i="12"/>
  <c r="F1348" i="12"/>
  <c r="O1347" i="12"/>
  <c r="G1347" i="12" s="1"/>
  <c r="K1347" i="12"/>
  <c r="F1347" i="12"/>
  <c r="O1346" i="12"/>
  <c r="G1346" i="12" s="1"/>
  <c r="K1346" i="12"/>
  <c r="F1346" i="12"/>
  <c r="O1345" i="12"/>
  <c r="G1345" i="12" s="1"/>
  <c r="K1345" i="12"/>
  <c r="F1345" i="12"/>
  <c r="O1344" i="12"/>
  <c r="G1344" i="12" s="1"/>
  <c r="K1344" i="12"/>
  <c r="D1344" i="12"/>
  <c r="F1344" i="12" s="1"/>
  <c r="O1343" i="12"/>
  <c r="G1343" i="12" s="1"/>
  <c r="K1343" i="12"/>
  <c r="D1343" i="12"/>
  <c r="F1343" i="12" s="1"/>
  <c r="O1342" i="12"/>
  <c r="G1342" i="12" s="1"/>
  <c r="K1342" i="12"/>
  <c r="D1342" i="12"/>
  <c r="F1342" i="12" s="1"/>
  <c r="O1341" i="12"/>
  <c r="G1341" i="12" s="1"/>
  <c r="K1341" i="12"/>
  <c r="D1341" i="12"/>
  <c r="F1341" i="12" s="1"/>
  <c r="O1340" i="12"/>
  <c r="G1340" i="12" s="1"/>
  <c r="K1340" i="12"/>
  <c r="D1340" i="12"/>
  <c r="F1340" i="12" s="1"/>
  <c r="O1339" i="12"/>
  <c r="G1339" i="12" s="1"/>
  <c r="K1339" i="12"/>
  <c r="D1339" i="12"/>
  <c r="F1339" i="12" s="1"/>
  <c r="O1338" i="12"/>
  <c r="G1338" i="12" s="1"/>
  <c r="K1338" i="12"/>
  <c r="D1338" i="12"/>
  <c r="F1338" i="12" s="1"/>
  <c r="O1337" i="12"/>
  <c r="G1337" i="12" s="1"/>
  <c r="K1337" i="12"/>
  <c r="D1337" i="12"/>
  <c r="F1337" i="12" s="1"/>
  <c r="O1336" i="12"/>
  <c r="G1336" i="12" s="1"/>
  <c r="K1336" i="12"/>
  <c r="D1336" i="12"/>
  <c r="F1336" i="12" s="1"/>
  <c r="O1335" i="12"/>
  <c r="G1335" i="12" s="1"/>
  <c r="K1335" i="12"/>
  <c r="D1335" i="12"/>
  <c r="F1335" i="12" s="1"/>
  <c r="O1334" i="12"/>
  <c r="G1334" i="12" s="1"/>
  <c r="K1334" i="12"/>
  <c r="D1334" i="12"/>
  <c r="F1334" i="12" s="1"/>
  <c r="O1333" i="12"/>
  <c r="G1333" i="12" s="1"/>
  <c r="K1333" i="12"/>
  <c r="D1333" i="12"/>
  <c r="F1333" i="12" s="1"/>
  <c r="O1332" i="12"/>
  <c r="G1332" i="12" s="1"/>
  <c r="K1332" i="12"/>
  <c r="D1332" i="12"/>
  <c r="F1332" i="12" s="1"/>
  <c r="O1331" i="12"/>
  <c r="G1331" i="12" s="1"/>
  <c r="K1331" i="12"/>
  <c r="D1331" i="12"/>
  <c r="F1331" i="12" s="1"/>
  <c r="O1330" i="12"/>
  <c r="G1330" i="12" s="1"/>
  <c r="K1330" i="12"/>
  <c r="F1330" i="12"/>
  <c r="O1329" i="12"/>
  <c r="G1329" i="12" s="1"/>
  <c r="K1329" i="12"/>
  <c r="F1329" i="12"/>
  <c r="O1328" i="12"/>
  <c r="G1328" i="12" s="1"/>
  <c r="K1328" i="12"/>
  <c r="F1328" i="12"/>
  <c r="O1327" i="12"/>
  <c r="G1327" i="12" s="1"/>
  <c r="K1327" i="12"/>
  <c r="F1327" i="12"/>
  <c r="O1326" i="12"/>
  <c r="G1326" i="12" s="1"/>
  <c r="K1326" i="12"/>
  <c r="F1326" i="12"/>
  <c r="O1325" i="12"/>
  <c r="G1325" i="12" s="1"/>
  <c r="K1325" i="12"/>
  <c r="D1325" i="12"/>
  <c r="F1325" i="12" s="1"/>
  <c r="O1324" i="12"/>
  <c r="G1324" i="12" s="1"/>
  <c r="K1324" i="12"/>
  <c r="D1324" i="12"/>
  <c r="F1324" i="12" s="1"/>
  <c r="O1323" i="12"/>
  <c r="G1323" i="12" s="1"/>
  <c r="K1323" i="12"/>
  <c r="D1323" i="12"/>
  <c r="F1323" i="12" s="1"/>
  <c r="O1322" i="12"/>
  <c r="G1322" i="12" s="1"/>
  <c r="K1322" i="12"/>
  <c r="D1322" i="12"/>
  <c r="F1322" i="12" s="1"/>
  <c r="O1321" i="12"/>
  <c r="G1321" i="12" s="1"/>
  <c r="K1321" i="12"/>
  <c r="D1321" i="12"/>
  <c r="F1321" i="12" s="1"/>
  <c r="O1320" i="12"/>
  <c r="G1320" i="12" s="1"/>
  <c r="K1320" i="12"/>
  <c r="F1320" i="12"/>
  <c r="O1319" i="12"/>
  <c r="G1319" i="12" s="1"/>
  <c r="K1319" i="12"/>
  <c r="D1319" i="12"/>
  <c r="F1319" i="12" s="1"/>
  <c r="O1318" i="12"/>
  <c r="G1318" i="12" s="1"/>
  <c r="K1318" i="12"/>
  <c r="D1318" i="12"/>
  <c r="F1318" i="12" s="1"/>
  <c r="O1317" i="12"/>
  <c r="G1317" i="12" s="1"/>
  <c r="K1317" i="12"/>
  <c r="D1317" i="12"/>
  <c r="F1317" i="12" s="1"/>
  <c r="O1316" i="12"/>
  <c r="G1316" i="12" s="1"/>
  <c r="K1316" i="12"/>
  <c r="D1316" i="12"/>
  <c r="F1316" i="12" s="1"/>
  <c r="O1315" i="12"/>
  <c r="G1315" i="12" s="1"/>
  <c r="K1315" i="12"/>
  <c r="D1315" i="12"/>
  <c r="F1315" i="12" s="1"/>
  <c r="O1314" i="12"/>
  <c r="G1314" i="12" s="1"/>
  <c r="K1314" i="12"/>
  <c r="D1314" i="12"/>
  <c r="F1314" i="12" s="1"/>
  <c r="O1313" i="12"/>
  <c r="G1313" i="12" s="1"/>
  <c r="K1313" i="12"/>
  <c r="D1313" i="12"/>
  <c r="F1313" i="12" s="1"/>
  <c r="O1312" i="12"/>
  <c r="G1312" i="12" s="1"/>
  <c r="K1312" i="12"/>
  <c r="D1312" i="12"/>
  <c r="F1312" i="12" s="1"/>
  <c r="O1311" i="12"/>
  <c r="G1311" i="12" s="1"/>
  <c r="K1311" i="12"/>
  <c r="D1311" i="12"/>
  <c r="F1311" i="12" s="1"/>
  <c r="O1310" i="12"/>
  <c r="G1310" i="12" s="1"/>
  <c r="K1310" i="12"/>
  <c r="D1310" i="12"/>
  <c r="F1310" i="12" s="1"/>
  <c r="O1309" i="12"/>
  <c r="G1309" i="12" s="1"/>
  <c r="K1309" i="12"/>
  <c r="D1309" i="12"/>
  <c r="F1309" i="12" s="1"/>
  <c r="O1308" i="12"/>
  <c r="G1308" i="12" s="1"/>
  <c r="K1308" i="12"/>
  <c r="D1308" i="12"/>
  <c r="F1308" i="12" s="1"/>
  <c r="O1307" i="12"/>
  <c r="G1307" i="12" s="1"/>
  <c r="K1307" i="12"/>
  <c r="D1307" i="12"/>
  <c r="F1307" i="12" s="1"/>
  <c r="O1306" i="12"/>
  <c r="G1306" i="12" s="1"/>
  <c r="K1306" i="12"/>
  <c r="D1306" i="12"/>
  <c r="F1306" i="12" s="1"/>
  <c r="O1305" i="12"/>
  <c r="G1305" i="12" s="1"/>
  <c r="K1305" i="12"/>
  <c r="D1305" i="12"/>
  <c r="F1305" i="12" s="1"/>
  <c r="O1304" i="12"/>
  <c r="G1304" i="12" s="1"/>
  <c r="K1304" i="12"/>
  <c r="D1304" i="12"/>
  <c r="F1304" i="12" s="1"/>
  <c r="O1303" i="12"/>
  <c r="G1303" i="12" s="1"/>
  <c r="K1303" i="12"/>
  <c r="D1303" i="12"/>
  <c r="F1303" i="12" s="1"/>
  <c r="O1302" i="12"/>
  <c r="G1302" i="12" s="1"/>
  <c r="K1302" i="12"/>
  <c r="D1302" i="12"/>
  <c r="F1302" i="12" s="1"/>
  <c r="O1301" i="12"/>
  <c r="G1301" i="12" s="1"/>
  <c r="K1301" i="12"/>
  <c r="D1301" i="12"/>
  <c r="F1301" i="12" s="1"/>
  <c r="O1300" i="12"/>
  <c r="G1300" i="12" s="1"/>
  <c r="K1300" i="12"/>
  <c r="D1300" i="12"/>
  <c r="F1300" i="12" s="1"/>
  <c r="O1299" i="12"/>
  <c r="G1299" i="12" s="1"/>
  <c r="K1299" i="12"/>
  <c r="D1299" i="12"/>
  <c r="F1299" i="12" s="1"/>
  <c r="O1298" i="12"/>
  <c r="G1298" i="12" s="1"/>
  <c r="K1298" i="12"/>
  <c r="D1298" i="12"/>
  <c r="F1298" i="12" s="1"/>
  <c r="O1297" i="12"/>
  <c r="G1297" i="12" s="1"/>
  <c r="K1297" i="12"/>
  <c r="D1297" i="12"/>
  <c r="F1297" i="12" s="1"/>
  <c r="O1296" i="12"/>
  <c r="G1296" i="12" s="1"/>
  <c r="K1296" i="12"/>
  <c r="D1296" i="12"/>
  <c r="F1296" i="12" s="1"/>
  <c r="O1295" i="12"/>
  <c r="G1295" i="12" s="1"/>
  <c r="K1295" i="12"/>
  <c r="D1295" i="12"/>
  <c r="F1295" i="12" s="1"/>
  <c r="O1294" i="12"/>
  <c r="G1294" i="12" s="1"/>
  <c r="K1294" i="12"/>
  <c r="D1294" i="12"/>
  <c r="F1294" i="12" s="1"/>
  <c r="O1293" i="12"/>
  <c r="G1293" i="12" s="1"/>
  <c r="K1293" i="12"/>
  <c r="D1293" i="12"/>
  <c r="F1293" i="12" s="1"/>
  <c r="O1292" i="12"/>
  <c r="G1292" i="12" s="1"/>
  <c r="K1292" i="12"/>
  <c r="D1292" i="12"/>
  <c r="F1292" i="12" s="1"/>
  <c r="O1291" i="12"/>
  <c r="G1291" i="12" s="1"/>
  <c r="K1291" i="12"/>
  <c r="D1291" i="12"/>
  <c r="F1291" i="12" s="1"/>
  <c r="O1290" i="12"/>
  <c r="G1290" i="12" s="1"/>
  <c r="K1290" i="12"/>
  <c r="D1290" i="12"/>
  <c r="F1290" i="12" s="1"/>
  <c r="O1289" i="12"/>
  <c r="G1289" i="12" s="1"/>
  <c r="K1289" i="12"/>
  <c r="D1289" i="12"/>
  <c r="F1289" i="12" s="1"/>
  <c r="O1288" i="12"/>
  <c r="G1288" i="12" s="1"/>
  <c r="K1288" i="12"/>
  <c r="D1288" i="12"/>
  <c r="F1288" i="12" s="1"/>
  <c r="O1287" i="12"/>
  <c r="G1287" i="12" s="1"/>
  <c r="K1287" i="12"/>
  <c r="D1287" i="12"/>
  <c r="F1287" i="12" s="1"/>
  <c r="O1286" i="12"/>
  <c r="G1286" i="12" s="1"/>
  <c r="K1286" i="12"/>
  <c r="F1286" i="12"/>
  <c r="O1285" i="12"/>
  <c r="G1285" i="12" s="1"/>
  <c r="K1285" i="12"/>
  <c r="F1285" i="12"/>
  <c r="O1284" i="12"/>
  <c r="G1284" i="12" s="1"/>
  <c r="K1284" i="12"/>
  <c r="F1284" i="12"/>
  <c r="O1283" i="12"/>
  <c r="G1283" i="12" s="1"/>
  <c r="K1283" i="12"/>
  <c r="F1283" i="12"/>
  <c r="O1282" i="12"/>
  <c r="G1282" i="12" s="1"/>
  <c r="K1282" i="12"/>
  <c r="F1282" i="12"/>
  <c r="O1281" i="12"/>
  <c r="G1281" i="12" s="1"/>
  <c r="K1281" i="12"/>
  <c r="F1281" i="12"/>
  <c r="O1280" i="12"/>
  <c r="G1280" i="12" s="1"/>
  <c r="K1280" i="12"/>
  <c r="F1280" i="12"/>
  <c r="O1279" i="12"/>
  <c r="G1279" i="12" s="1"/>
  <c r="K1279" i="12"/>
  <c r="F1279" i="12"/>
  <c r="O1278" i="12"/>
  <c r="G1278" i="12" s="1"/>
  <c r="K1278" i="12"/>
  <c r="F1278" i="12"/>
  <c r="O1277" i="12"/>
  <c r="G1277" i="12" s="1"/>
  <c r="K1277" i="12"/>
  <c r="F1277" i="12"/>
  <c r="O1276" i="12"/>
  <c r="G1276" i="12" s="1"/>
  <c r="K1276" i="12"/>
  <c r="F1276" i="12"/>
  <c r="O1275" i="12"/>
  <c r="G1275" i="12" s="1"/>
  <c r="K1275" i="12"/>
  <c r="F1275" i="12"/>
  <c r="O1274" i="12"/>
  <c r="G1274" i="12" s="1"/>
  <c r="K1274" i="12"/>
  <c r="F1274" i="12"/>
  <c r="O1273" i="12"/>
  <c r="G1273" i="12" s="1"/>
  <c r="K1273" i="12"/>
  <c r="F1273" i="12"/>
  <c r="O1272" i="12"/>
  <c r="G1272" i="12" s="1"/>
  <c r="K1272" i="12"/>
  <c r="F1272" i="12"/>
  <c r="O1271" i="12"/>
  <c r="G1271" i="12" s="1"/>
  <c r="K1271" i="12"/>
  <c r="F1271" i="12"/>
  <c r="O1270" i="12"/>
  <c r="G1270" i="12" s="1"/>
  <c r="K1270" i="12"/>
  <c r="F1270" i="12"/>
  <c r="O1269" i="12"/>
  <c r="G1269" i="12" s="1"/>
  <c r="K1269" i="12"/>
  <c r="F1269" i="12"/>
  <c r="O1268" i="12"/>
  <c r="G1268" i="12" s="1"/>
  <c r="K1268" i="12"/>
  <c r="F1268" i="12"/>
  <c r="O1267" i="12"/>
  <c r="G1267" i="12" s="1"/>
  <c r="K1267" i="12"/>
  <c r="F1267" i="12"/>
  <c r="O1266" i="12"/>
  <c r="G1266" i="12" s="1"/>
  <c r="K1266" i="12"/>
  <c r="F1266" i="12"/>
  <c r="O1265" i="12"/>
  <c r="G1265" i="12" s="1"/>
  <c r="K1265" i="12"/>
  <c r="F1265" i="12"/>
  <c r="O1264" i="12"/>
  <c r="G1264" i="12" s="1"/>
  <c r="K1264" i="12"/>
  <c r="F1264" i="12"/>
  <c r="O1263" i="12"/>
  <c r="G1263" i="12" s="1"/>
  <c r="K1263" i="12"/>
  <c r="F1263" i="12"/>
  <c r="O1262" i="12"/>
  <c r="G1262" i="12" s="1"/>
  <c r="K1262" i="12"/>
  <c r="F1262" i="12"/>
  <c r="O1261" i="12"/>
  <c r="G1261" i="12" s="1"/>
  <c r="K1261" i="12"/>
  <c r="F1261" i="12"/>
  <c r="O1260" i="12"/>
  <c r="G1260" i="12" s="1"/>
  <c r="K1260" i="12"/>
  <c r="F1260" i="12"/>
  <c r="O1259" i="12"/>
  <c r="G1259" i="12" s="1"/>
  <c r="K1259" i="12"/>
  <c r="F1259" i="12"/>
  <c r="O1258" i="12"/>
  <c r="G1258" i="12" s="1"/>
  <c r="K1258" i="12"/>
  <c r="F1258" i="12"/>
  <c r="O1257" i="12"/>
  <c r="G1257" i="12" s="1"/>
  <c r="K1257" i="12"/>
  <c r="F1257" i="12"/>
  <c r="O1256" i="12"/>
  <c r="G1256" i="12" s="1"/>
  <c r="K1256" i="12"/>
  <c r="D1256" i="12"/>
  <c r="F1256" i="12" s="1"/>
  <c r="O1255" i="12"/>
  <c r="G1255" i="12" s="1"/>
  <c r="K1255" i="12"/>
  <c r="D1255" i="12"/>
  <c r="F1255" i="12" s="1"/>
  <c r="O1254" i="12"/>
  <c r="G1254" i="12" s="1"/>
  <c r="K1254" i="12"/>
  <c r="D1254" i="12"/>
  <c r="F1254" i="12" s="1"/>
  <c r="O1253" i="12"/>
  <c r="G1253" i="12" s="1"/>
  <c r="K1253" i="12"/>
  <c r="D1253" i="12"/>
  <c r="F1253" i="12" s="1"/>
  <c r="O1252" i="12"/>
  <c r="G1252" i="12" s="1"/>
  <c r="K1252" i="12"/>
  <c r="D1252" i="12"/>
  <c r="F1252" i="12" s="1"/>
  <c r="O1251" i="12"/>
  <c r="G1251" i="12" s="1"/>
  <c r="K1251" i="12"/>
  <c r="D1251" i="12"/>
  <c r="F1251" i="12" s="1"/>
  <c r="O1250" i="12"/>
  <c r="G1250" i="12" s="1"/>
  <c r="K1250" i="12"/>
  <c r="D1250" i="12"/>
  <c r="F1250" i="12" s="1"/>
  <c r="O1249" i="12"/>
  <c r="G1249" i="12" s="1"/>
  <c r="K1249" i="12"/>
  <c r="D1249" i="12"/>
  <c r="F1249" i="12" s="1"/>
  <c r="O1248" i="12"/>
  <c r="G1248" i="12" s="1"/>
  <c r="K1248" i="12"/>
  <c r="D1248" i="12"/>
  <c r="F1248" i="12" s="1"/>
  <c r="O1247" i="12"/>
  <c r="G1247" i="12" s="1"/>
  <c r="K1247" i="12"/>
  <c r="F1247" i="12"/>
  <c r="O1246" i="12"/>
  <c r="G1246" i="12" s="1"/>
  <c r="K1246" i="12"/>
  <c r="F1246" i="12"/>
  <c r="O1245" i="12"/>
  <c r="G1245" i="12" s="1"/>
  <c r="K1245" i="12"/>
  <c r="F1245" i="12"/>
  <c r="O1244" i="12"/>
  <c r="G1244" i="12" s="1"/>
  <c r="K1244" i="12"/>
  <c r="F1244" i="12"/>
  <c r="O1243" i="12"/>
  <c r="G1243" i="12" s="1"/>
  <c r="K1243" i="12"/>
  <c r="F1243" i="12"/>
  <c r="O1242" i="12"/>
  <c r="G1242" i="12" s="1"/>
  <c r="K1242" i="12"/>
  <c r="F1242" i="12"/>
  <c r="O1241" i="12"/>
  <c r="G1241" i="12" s="1"/>
  <c r="K1241" i="12"/>
  <c r="F1241" i="12"/>
  <c r="O1240" i="12"/>
  <c r="G1240" i="12" s="1"/>
  <c r="K1240" i="12"/>
  <c r="F1240" i="12"/>
  <c r="O1239" i="12"/>
  <c r="G1239" i="12" s="1"/>
  <c r="K1239" i="12"/>
  <c r="F1239" i="12"/>
  <c r="O1238" i="12"/>
  <c r="G1238" i="12" s="1"/>
  <c r="K1238" i="12"/>
  <c r="F1238" i="12"/>
  <c r="O1237" i="12"/>
  <c r="G1237" i="12" s="1"/>
  <c r="K1237" i="12"/>
  <c r="F1237" i="12"/>
  <c r="O1236" i="12"/>
  <c r="G1236" i="12" s="1"/>
  <c r="K1236" i="12"/>
  <c r="F1236" i="12"/>
  <c r="O1235" i="12"/>
  <c r="G1235" i="12" s="1"/>
  <c r="K1235" i="12"/>
  <c r="F1235" i="12"/>
  <c r="O1234" i="12"/>
  <c r="G1234" i="12" s="1"/>
  <c r="K1234" i="12"/>
  <c r="F1234" i="12"/>
  <c r="O1233" i="12"/>
  <c r="G1233" i="12" s="1"/>
  <c r="K1233" i="12"/>
  <c r="F1233" i="12"/>
  <c r="O1232" i="12"/>
  <c r="G1232" i="12" s="1"/>
  <c r="K1232" i="12"/>
  <c r="F1232" i="12"/>
  <c r="O1231" i="12"/>
  <c r="G1231" i="12" s="1"/>
  <c r="K1231" i="12"/>
  <c r="F1231" i="12"/>
  <c r="O1230" i="12"/>
  <c r="G1230" i="12" s="1"/>
  <c r="K1230" i="12"/>
  <c r="F1230" i="12"/>
  <c r="O1229" i="12"/>
  <c r="G1229" i="12" s="1"/>
  <c r="K1229" i="12"/>
  <c r="F1229" i="12"/>
  <c r="O1228" i="12"/>
  <c r="G1228" i="12" s="1"/>
  <c r="K1228" i="12"/>
  <c r="F1228" i="12"/>
  <c r="O1227" i="12"/>
  <c r="G1227" i="12" s="1"/>
  <c r="K1227" i="12"/>
  <c r="F1227" i="12"/>
  <c r="O1226" i="12"/>
  <c r="G1226" i="12" s="1"/>
  <c r="K1226" i="12"/>
  <c r="F1226" i="12"/>
  <c r="O1225" i="12"/>
  <c r="G1225" i="12" s="1"/>
  <c r="K1225" i="12"/>
  <c r="F1225" i="12"/>
  <c r="O1224" i="12"/>
  <c r="G1224" i="12" s="1"/>
  <c r="K1224" i="12"/>
  <c r="F1224" i="12"/>
  <c r="O1223" i="12"/>
  <c r="G1223" i="12" s="1"/>
  <c r="K1223" i="12"/>
  <c r="F1223" i="12"/>
  <c r="O1222" i="12"/>
  <c r="G1222" i="12" s="1"/>
  <c r="K1222" i="12"/>
  <c r="F1222" i="12"/>
  <c r="O1221" i="12"/>
  <c r="G1221" i="12" s="1"/>
  <c r="K1221" i="12"/>
  <c r="F1221" i="12"/>
  <c r="O1220" i="12"/>
  <c r="G1220" i="12" s="1"/>
  <c r="K1220" i="12"/>
  <c r="D1220" i="12"/>
  <c r="F1220" i="12" s="1"/>
  <c r="O1219" i="12"/>
  <c r="G1219" i="12" s="1"/>
  <c r="K1219" i="12"/>
  <c r="D1219" i="12"/>
  <c r="F1219" i="12" s="1"/>
  <c r="O1218" i="12"/>
  <c r="G1218" i="12" s="1"/>
  <c r="K1218" i="12"/>
  <c r="D1218" i="12"/>
  <c r="F1218" i="12" s="1"/>
  <c r="O1217" i="12"/>
  <c r="G1217" i="12" s="1"/>
  <c r="K1217" i="12"/>
  <c r="D1217" i="12"/>
  <c r="F1217" i="12" s="1"/>
  <c r="O1216" i="12"/>
  <c r="G1216" i="12" s="1"/>
  <c r="K1216" i="12"/>
  <c r="D1216" i="12"/>
  <c r="F1216" i="12" s="1"/>
  <c r="O1215" i="12"/>
  <c r="G1215" i="12" s="1"/>
  <c r="K1215" i="12"/>
  <c r="D1215" i="12"/>
  <c r="F1215" i="12" s="1"/>
  <c r="O1214" i="12"/>
  <c r="G1214" i="12" s="1"/>
  <c r="K1214" i="12"/>
  <c r="D1214" i="12"/>
  <c r="F1214" i="12" s="1"/>
  <c r="O1213" i="12"/>
  <c r="G1213" i="12" s="1"/>
  <c r="K1213" i="12"/>
  <c r="D1213" i="12"/>
  <c r="F1213" i="12" s="1"/>
  <c r="O1212" i="12"/>
  <c r="G1212" i="12" s="1"/>
  <c r="K1212" i="12"/>
  <c r="D1212" i="12"/>
  <c r="F1212" i="12" s="1"/>
  <c r="O1211" i="12"/>
  <c r="G1211" i="12" s="1"/>
  <c r="K1211" i="12"/>
  <c r="D1211" i="12"/>
  <c r="F1211" i="12" s="1"/>
  <c r="O1210" i="12"/>
  <c r="G1210" i="12" s="1"/>
  <c r="K1210" i="12"/>
  <c r="D1210" i="12"/>
  <c r="F1210" i="12" s="1"/>
  <c r="O1209" i="12"/>
  <c r="G1209" i="12" s="1"/>
  <c r="K1209" i="12"/>
  <c r="D1209" i="12"/>
  <c r="F1209" i="12" s="1"/>
  <c r="O1208" i="12"/>
  <c r="G1208" i="12" s="1"/>
  <c r="K1208" i="12"/>
  <c r="D1208" i="12"/>
  <c r="F1208" i="12" s="1"/>
  <c r="O1207" i="12"/>
  <c r="G1207" i="12" s="1"/>
  <c r="K1207" i="12"/>
  <c r="D1207" i="12"/>
  <c r="F1207" i="12" s="1"/>
  <c r="O1206" i="12"/>
  <c r="G1206" i="12" s="1"/>
  <c r="K1206" i="12"/>
  <c r="D1206" i="12"/>
  <c r="F1206" i="12" s="1"/>
  <c r="O1205" i="12"/>
  <c r="G1205" i="12" s="1"/>
  <c r="K1205" i="12"/>
  <c r="D1205" i="12"/>
  <c r="F1205" i="12" s="1"/>
  <c r="O1204" i="12"/>
  <c r="G1204" i="12" s="1"/>
  <c r="K1204" i="12"/>
  <c r="F1204" i="12"/>
  <c r="O1203" i="12"/>
  <c r="G1203" i="12" s="1"/>
  <c r="K1203" i="12"/>
  <c r="F1203" i="12"/>
  <c r="O1202" i="12"/>
  <c r="G1202" i="12" s="1"/>
  <c r="K1202" i="12"/>
  <c r="F1202" i="12"/>
  <c r="O1201" i="12"/>
  <c r="G1201" i="12" s="1"/>
  <c r="K1201" i="12"/>
  <c r="F1201" i="12"/>
  <c r="O1200" i="12"/>
  <c r="G1200" i="12" s="1"/>
  <c r="K1200" i="12"/>
  <c r="F1200" i="12"/>
  <c r="O1199" i="12"/>
  <c r="G1199" i="12" s="1"/>
  <c r="K1199" i="12"/>
  <c r="F1199" i="12"/>
  <c r="O1198" i="12"/>
  <c r="G1198" i="12" s="1"/>
  <c r="K1198" i="12"/>
  <c r="F1198" i="12"/>
  <c r="O1197" i="12"/>
  <c r="G1197" i="12" s="1"/>
  <c r="K1197" i="12"/>
  <c r="F1197" i="12"/>
  <c r="O1196" i="12"/>
  <c r="G1196" i="12" s="1"/>
  <c r="K1196" i="12"/>
  <c r="F1196" i="12"/>
  <c r="O1195" i="12"/>
  <c r="G1195" i="12" s="1"/>
  <c r="K1195" i="12"/>
  <c r="F1195" i="12"/>
  <c r="O1194" i="12"/>
  <c r="G1194" i="12" s="1"/>
  <c r="K1194" i="12"/>
  <c r="F1194" i="12"/>
  <c r="O1193" i="12"/>
  <c r="G1193" i="12" s="1"/>
  <c r="K1193" i="12"/>
  <c r="F1193" i="12"/>
  <c r="O1192" i="12"/>
  <c r="G1192" i="12" s="1"/>
  <c r="K1192" i="12"/>
  <c r="F1192" i="12"/>
  <c r="O1191" i="12"/>
  <c r="G1191" i="12" s="1"/>
  <c r="K1191" i="12"/>
  <c r="F1191" i="12"/>
  <c r="O1190" i="12"/>
  <c r="G1190" i="12" s="1"/>
  <c r="K1190" i="12"/>
  <c r="D1190" i="12"/>
  <c r="F1190" i="12" s="1"/>
  <c r="O1189" i="12"/>
  <c r="G1189" i="12" s="1"/>
  <c r="K1189" i="12"/>
  <c r="D1189" i="12"/>
  <c r="F1189" i="12" s="1"/>
  <c r="O1188" i="12"/>
  <c r="G1188" i="12" s="1"/>
  <c r="K1188" i="12"/>
  <c r="D1188" i="12"/>
  <c r="F1188" i="12" s="1"/>
  <c r="O1187" i="12"/>
  <c r="G1187" i="12" s="1"/>
  <c r="K1187" i="12"/>
  <c r="D1187" i="12"/>
  <c r="F1187" i="12" s="1"/>
  <c r="O1186" i="12"/>
  <c r="G1186" i="12" s="1"/>
  <c r="K1186" i="12"/>
  <c r="D1186" i="12"/>
  <c r="F1186" i="12" s="1"/>
  <c r="O1185" i="12"/>
  <c r="G1185" i="12" s="1"/>
  <c r="K1185" i="12"/>
  <c r="D1185" i="12"/>
  <c r="F1185" i="12" s="1"/>
  <c r="O1184" i="12"/>
  <c r="G1184" i="12" s="1"/>
  <c r="K1184" i="12"/>
  <c r="D1184" i="12"/>
  <c r="F1184" i="12" s="1"/>
  <c r="O1183" i="12"/>
  <c r="G1183" i="12" s="1"/>
  <c r="K1183" i="12"/>
  <c r="D1183" i="12"/>
  <c r="F1183" i="12" s="1"/>
  <c r="O1182" i="12"/>
  <c r="G1182" i="12" s="1"/>
  <c r="K1182" i="12"/>
  <c r="D1182" i="12"/>
  <c r="F1182" i="12" s="1"/>
  <c r="O1181" i="12"/>
  <c r="G1181" i="12" s="1"/>
  <c r="K1181" i="12"/>
  <c r="D1181" i="12"/>
  <c r="F1181" i="12" s="1"/>
  <c r="O1180" i="12"/>
  <c r="G1180" i="12" s="1"/>
  <c r="K1180" i="12"/>
  <c r="D1180" i="12"/>
  <c r="F1180" i="12" s="1"/>
  <c r="O1179" i="12"/>
  <c r="G1179" i="12" s="1"/>
  <c r="K1179" i="12"/>
  <c r="D1179" i="12"/>
  <c r="F1179" i="12" s="1"/>
  <c r="O1178" i="12"/>
  <c r="G1178" i="12" s="1"/>
  <c r="K1178" i="12"/>
  <c r="D1178" i="12"/>
  <c r="F1178" i="12" s="1"/>
  <c r="O1177" i="12"/>
  <c r="G1177" i="12" s="1"/>
  <c r="K1177" i="12"/>
  <c r="D1177" i="12"/>
  <c r="F1177" i="12" s="1"/>
  <c r="O1176" i="12"/>
  <c r="G1176" i="12" s="1"/>
  <c r="K1176" i="12"/>
  <c r="F1176" i="12"/>
  <c r="O1175" i="12"/>
  <c r="G1175" i="12" s="1"/>
  <c r="K1175" i="12"/>
  <c r="F1175" i="12"/>
  <c r="O1174" i="12"/>
  <c r="G1174" i="12" s="1"/>
  <c r="K1174" i="12"/>
  <c r="F1174" i="12"/>
  <c r="O1173" i="12"/>
  <c r="G1173" i="12" s="1"/>
  <c r="K1173" i="12"/>
  <c r="F1173" i="12"/>
  <c r="O1172" i="12"/>
  <c r="G1172" i="12" s="1"/>
  <c r="K1172" i="12"/>
  <c r="F1172" i="12"/>
  <c r="O1171" i="12"/>
  <c r="G1171" i="12" s="1"/>
  <c r="K1171" i="12"/>
  <c r="F1171" i="12"/>
  <c r="O1170" i="12"/>
  <c r="G1170" i="12" s="1"/>
  <c r="K1170" i="12"/>
  <c r="F1170" i="12"/>
  <c r="O1169" i="12"/>
  <c r="G1169" i="12" s="1"/>
  <c r="K1169" i="12"/>
  <c r="F1169" i="12"/>
  <c r="O1168" i="12"/>
  <c r="G1168" i="12" s="1"/>
  <c r="K1168" i="12"/>
  <c r="F1168" i="12"/>
  <c r="O1167" i="12"/>
  <c r="G1167" i="12" s="1"/>
  <c r="K1167" i="12"/>
  <c r="F1167" i="12"/>
  <c r="O1166" i="12"/>
  <c r="G1166" i="12" s="1"/>
  <c r="K1166" i="12"/>
  <c r="F1166" i="12"/>
  <c r="O1165" i="12"/>
  <c r="G1165" i="12" s="1"/>
  <c r="K1165" i="12"/>
  <c r="F1165" i="12"/>
  <c r="O1164" i="12"/>
  <c r="G1164" i="12" s="1"/>
  <c r="K1164" i="12"/>
  <c r="F1164" i="12"/>
  <c r="O1163" i="12"/>
  <c r="G1163" i="12" s="1"/>
  <c r="K1163" i="12"/>
  <c r="F1163" i="12"/>
  <c r="O1162" i="12"/>
  <c r="G1162" i="12" s="1"/>
  <c r="K1162" i="12"/>
  <c r="F1162" i="12"/>
  <c r="O1161" i="12"/>
  <c r="G1161" i="12" s="1"/>
  <c r="K1161" i="12"/>
  <c r="F1161" i="12"/>
  <c r="O1160" i="12"/>
  <c r="G1160" i="12" s="1"/>
  <c r="K1160" i="12"/>
  <c r="F1160" i="12"/>
  <c r="O1159" i="12"/>
  <c r="G1159" i="12" s="1"/>
  <c r="K1159" i="12"/>
  <c r="F1159" i="12"/>
  <c r="O1158" i="12"/>
  <c r="G1158" i="12" s="1"/>
  <c r="K1158" i="12"/>
  <c r="F1158" i="12"/>
  <c r="O1157" i="12"/>
  <c r="G1157" i="12" s="1"/>
  <c r="K1157" i="12"/>
  <c r="F1157" i="12"/>
  <c r="O1156" i="12"/>
  <c r="G1156" i="12" s="1"/>
  <c r="K1156" i="12"/>
  <c r="F1156" i="12"/>
  <c r="O1155" i="12"/>
  <c r="G1155" i="12" s="1"/>
  <c r="K1155" i="12"/>
  <c r="F1155" i="12"/>
  <c r="O1154" i="12"/>
  <c r="G1154" i="12" s="1"/>
  <c r="K1154" i="12"/>
  <c r="F1154" i="12"/>
  <c r="O1153" i="12"/>
  <c r="G1153" i="12" s="1"/>
  <c r="K1153" i="12"/>
  <c r="F1153" i="12"/>
  <c r="O1152" i="12"/>
  <c r="G1152" i="12" s="1"/>
  <c r="K1152" i="12"/>
  <c r="F1152" i="12"/>
  <c r="O1151" i="12"/>
  <c r="G1151" i="12" s="1"/>
  <c r="K1151" i="12"/>
  <c r="F1151" i="12"/>
  <c r="O1150" i="12"/>
  <c r="G1150" i="12" s="1"/>
  <c r="K1150" i="12"/>
  <c r="D1150" i="12"/>
  <c r="F1150" i="12" s="1"/>
  <c r="O1149" i="12"/>
  <c r="G1149" i="12" s="1"/>
  <c r="K1149" i="12"/>
  <c r="F1149" i="12"/>
  <c r="O1148" i="12"/>
  <c r="G1148" i="12" s="1"/>
  <c r="K1148" i="12"/>
  <c r="F1148" i="12"/>
  <c r="O1147" i="12"/>
  <c r="G1147" i="12" s="1"/>
  <c r="K1147" i="12"/>
  <c r="F1147" i="12"/>
  <c r="O1146" i="12"/>
  <c r="G1146" i="12" s="1"/>
  <c r="K1146" i="12"/>
  <c r="F1146" i="12"/>
  <c r="O1145" i="12"/>
  <c r="G1145" i="12" s="1"/>
  <c r="K1145" i="12"/>
  <c r="F1145" i="12"/>
  <c r="O1144" i="12"/>
  <c r="G1144" i="12" s="1"/>
  <c r="K1144" i="12"/>
  <c r="F1144" i="12"/>
  <c r="O1143" i="12"/>
  <c r="G1143" i="12" s="1"/>
  <c r="K1143" i="12"/>
  <c r="F1143" i="12"/>
  <c r="O1142" i="12"/>
  <c r="G1142" i="12" s="1"/>
  <c r="K1142" i="12"/>
  <c r="F1142" i="12"/>
  <c r="O1141" i="12"/>
  <c r="G1141" i="12" s="1"/>
  <c r="K1141" i="12"/>
  <c r="D1141" i="12"/>
  <c r="F1141" i="12" s="1"/>
  <c r="O1140" i="12"/>
  <c r="G1140" i="12" s="1"/>
  <c r="K1140" i="12"/>
  <c r="D1140" i="12"/>
  <c r="F1140" i="12" s="1"/>
  <c r="O1139" i="12"/>
  <c r="G1139" i="12" s="1"/>
  <c r="K1139" i="12"/>
  <c r="D1139" i="12"/>
  <c r="F1139" i="12" s="1"/>
  <c r="O1138" i="12"/>
  <c r="G1138" i="12" s="1"/>
  <c r="K1138" i="12"/>
  <c r="D1138" i="12"/>
  <c r="F1138" i="12" s="1"/>
  <c r="O1137" i="12"/>
  <c r="G1137" i="12" s="1"/>
  <c r="K1137" i="12"/>
  <c r="D1137" i="12"/>
  <c r="F1137" i="12" s="1"/>
  <c r="O1136" i="12"/>
  <c r="G1136" i="12" s="1"/>
  <c r="K1136" i="12"/>
  <c r="D1136" i="12"/>
  <c r="F1136" i="12" s="1"/>
  <c r="O1135" i="12"/>
  <c r="G1135" i="12" s="1"/>
  <c r="K1135" i="12"/>
  <c r="D1135" i="12"/>
  <c r="F1135" i="12" s="1"/>
  <c r="O1134" i="12"/>
  <c r="G1134" i="12" s="1"/>
  <c r="K1134" i="12"/>
  <c r="D1134" i="12"/>
  <c r="F1134" i="12" s="1"/>
  <c r="O1133" i="12"/>
  <c r="G1133" i="12" s="1"/>
  <c r="K1133" i="12"/>
  <c r="D1133" i="12"/>
  <c r="F1133" i="12" s="1"/>
  <c r="O1132" i="12"/>
  <c r="G1132" i="12" s="1"/>
  <c r="K1132" i="12"/>
  <c r="D1132" i="12"/>
  <c r="F1132" i="12" s="1"/>
  <c r="O1131" i="12"/>
  <c r="G1131" i="12" s="1"/>
  <c r="K1131" i="12"/>
  <c r="D1131" i="12"/>
  <c r="F1131" i="12" s="1"/>
  <c r="O1130" i="12"/>
  <c r="G1130" i="12" s="1"/>
  <c r="K1130" i="12"/>
  <c r="F1130" i="12"/>
  <c r="O1129" i="12"/>
  <c r="G1129" i="12" s="1"/>
  <c r="K1129" i="12"/>
  <c r="F1129" i="12"/>
  <c r="O1128" i="12"/>
  <c r="G1128" i="12" s="1"/>
  <c r="K1128" i="12"/>
  <c r="F1128" i="12"/>
  <c r="O1127" i="12"/>
  <c r="G1127" i="12" s="1"/>
  <c r="K1127" i="12"/>
  <c r="F1127" i="12"/>
  <c r="O1126" i="12"/>
  <c r="G1126" i="12" s="1"/>
  <c r="K1126" i="12"/>
  <c r="F1126" i="12"/>
  <c r="O1125" i="12"/>
  <c r="G1125" i="12" s="1"/>
  <c r="K1125" i="12"/>
  <c r="F1125" i="12"/>
  <c r="O1124" i="12"/>
  <c r="G1124" i="12" s="1"/>
  <c r="K1124" i="12"/>
  <c r="F1124" i="12"/>
  <c r="O1123" i="12"/>
  <c r="G1123" i="12" s="1"/>
  <c r="K1123" i="12"/>
  <c r="F1123" i="12"/>
  <c r="O1122" i="12"/>
  <c r="G1122" i="12" s="1"/>
  <c r="K1122" i="12"/>
  <c r="F1122" i="12"/>
  <c r="O1121" i="12"/>
  <c r="G1121" i="12" s="1"/>
  <c r="K1121" i="12"/>
  <c r="F1121" i="12"/>
  <c r="O1120" i="12"/>
  <c r="G1120" i="12" s="1"/>
  <c r="K1120" i="12"/>
  <c r="F1120" i="12"/>
  <c r="O1119" i="12"/>
  <c r="G1119" i="12" s="1"/>
  <c r="K1119" i="12"/>
  <c r="F1119" i="12"/>
  <c r="O1118" i="12"/>
  <c r="G1118" i="12" s="1"/>
  <c r="K1118" i="12"/>
  <c r="F1118" i="12"/>
  <c r="O1117" i="12"/>
  <c r="G1117" i="12" s="1"/>
  <c r="K1117" i="12"/>
  <c r="F1117" i="12"/>
  <c r="O1116" i="12"/>
  <c r="G1116" i="12" s="1"/>
  <c r="K1116" i="12"/>
  <c r="F1116" i="12"/>
  <c r="O1115" i="12"/>
  <c r="G1115" i="12" s="1"/>
  <c r="K1115" i="12"/>
  <c r="F1115" i="12"/>
  <c r="O1114" i="12"/>
  <c r="G1114" i="12" s="1"/>
  <c r="K1114" i="12"/>
  <c r="F1114" i="12"/>
  <c r="O1113" i="12"/>
  <c r="G1113" i="12" s="1"/>
  <c r="K1113" i="12"/>
  <c r="F1113" i="12"/>
  <c r="O1112" i="12"/>
  <c r="G1112" i="12" s="1"/>
  <c r="K1112" i="12"/>
  <c r="F1112" i="12"/>
  <c r="O1111" i="12"/>
  <c r="G1111" i="12" s="1"/>
  <c r="K1111" i="12"/>
  <c r="F1111" i="12"/>
  <c r="O1110" i="12"/>
  <c r="G1110" i="12" s="1"/>
  <c r="K1110" i="12"/>
  <c r="F1110" i="12"/>
  <c r="O1109" i="12"/>
  <c r="G1109" i="12" s="1"/>
  <c r="K1109" i="12"/>
  <c r="F1109" i="12"/>
  <c r="O1108" i="12"/>
  <c r="G1108" i="12" s="1"/>
  <c r="K1108" i="12"/>
  <c r="D1108" i="12"/>
  <c r="F1108" i="12" s="1"/>
  <c r="O1107" i="12"/>
  <c r="G1107" i="12" s="1"/>
  <c r="K1107" i="12"/>
  <c r="D1107" i="12"/>
  <c r="F1107" i="12" s="1"/>
  <c r="O1106" i="12"/>
  <c r="G1106" i="12" s="1"/>
  <c r="K1106" i="12"/>
  <c r="D1106" i="12"/>
  <c r="F1106" i="12" s="1"/>
  <c r="O1105" i="12"/>
  <c r="G1105" i="12" s="1"/>
  <c r="K1105" i="12"/>
  <c r="D1105" i="12"/>
  <c r="F1105" i="12" s="1"/>
  <c r="O1104" i="12"/>
  <c r="G1104" i="12" s="1"/>
  <c r="K1104" i="12"/>
  <c r="D1104" i="12"/>
  <c r="F1104" i="12" s="1"/>
  <c r="O1103" i="12"/>
  <c r="G1103" i="12" s="1"/>
  <c r="K1103" i="12"/>
  <c r="D1103" i="12"/>
  <c r="F1103" i="12" s="1"/>
  <c r="O1102" i="12"/>
  <c r="G1102" i="12" s="1"/>
  <c r="K1102" i="12"/>
  <c r="D1102" i="12"/>
  <c r="F1102" i="12" s="1"/>
  <c r="O1101" i="12"/>
  <c r="G1101" i="12" s="1"/>
  <c r="K1101" i="12"/>
  <c r="D1101" i="12"/>
  <c r="F1101" i="12" s="1"/>
  <c r="O1100" i="12"/>
  <c r="G1100" i="12" s="1"/>
  <c r="K1100" i="12"/>
  <c r="D1100" i="12"/>
  <c r="F1100" i="12" s="1"/>
  <c r="O1099" i="12"/>
  <c r="G1099" i="12" s="1"/>
  <c r="K1099" i="12"/>
  <c r="D1099" i="12"/>
  <c r="F1099" i="12" s="1"/>
  <c r="O1098" i="12"/>
  <c r="G1098" i="12" s="1"/>
  <c r="K1098" i="12"/>
  <c r="D1098" i="12"/>
  <c r="F1098" i="12" s="1"/>
  <c r="O1097" i="12"/>
  <c r="G1097" i="12" s="1"/>
  <c r="K1097" i="12"/>
  <c r="D1097" i="12"/>
  <c r="F1097" i="12" s="1"/>
  <c r="O1096" i="12"/>
  <c r="G1096" i="12" s="1"/>
  <c r="K1096" i="12"/>
  <c r="D1096" i="12"/>
  <c r="F1096" i="12" s="1"/>
  <c r="O1095" i="12"/>
  <c r="G1095" i="12" s="1"/>
  <c r="K1095" i="12"/>
  <c r="F1095" i="12"/>
  <c r="O1094" i="12"/>
  <c r="G1094" i="12" s="1"/>
  <c r="K1094" i="12"/>
  <c r="F1094" i="12"/>
  <c r="O1093" i="12"/>
  <c r="G1093" i="12" s="1"/>
  <c r="K1093" i="12"/>
  <c r="F1093" i="12"/>
  <c r="O1092" i="12"/>
  <c r="G1092" i="12" s="1"/>
  <c r="K1092" i="12"/>
  <c r="F1092" i="12"/>
  <c r="O1091" i="12"/>
  <c r="G1091" i="12" s="1"/>
  <c r="K1091" i="12"/>
  <c r="F1091" i="12"/>
  <c r="O1090" i="12"/>
  <c r="G1090" i="12" s="1"/>
  <c r="K1090" i="12"/>
  <c r="F1090" i="12"/>
  <c r="O1089" i="12"/>
  <c r="G1089" i="12" s="1"/>
  <c r="K1089" i="12"/>
  <c r="F1089" i="12"/>
  <c r="O1088" i="12"/>
  <c r="G1088" i="12" s="1"/>
  <c r="K1088" i="12"/>
  <c r="F1088" i="12"/>
  <c r="O1087" i="12"/>
  <c r="G1087" i="12" s="1"/>
  <c r="K1087" i="12"/>
  <c r="F1087" i="12"/>
  <c r="O1086" i="12"/>
  <c r="G1086" i="12" s="1"/>
  <c r="K1086" i="12"/>
  <c r="F1086" i="12"/>
  <c r="O1085" i="12"/>
  <c r="G1085" i="12" s="1"/>
  <c r="K1085" i="12"/>
  <c r="F1085" i="12"/>
  <c r="O1084" i="12"/>
  <c r="G1084" i="12" s="1"/>
  <c r="K1084" i="12"/>
  <c r="F1084" i="12"/>
  <c r="O1083" i="12"/>
  <c r="G1083" i="12" s="1"/>
  <c r="K1083" i="12"/>
  <c r="F1083" i="12"/>
  <c r="O1082" i="12"/>
  <c r="G1082" i="12" s="1"/>
  <c r="K1082" i="12"/>
  <c r="F1082" i="12"/>
  <c r="O1081" i="12"/>
  <c r="G1081" i="12" s="1"/>
  <c r="K1081" i="12"/>
  <c r="F1081" i="12"/>
  <c r="O1080" i="12"/>
  <c r="G1080" i="12" s="1"/>
  <c r="K1080" i="12"/>
  <c r="F1080" i="12"/>
  <c r="O1079" i="12"/>
  <c r="G1079" i="12" s="1"/>
  <c r="K1079" i="12"/>
  <c r="F1079" i="12"/>
  <c r="O1078" i="12"/>
  <c r="G1078" i="12" s="1"/>
  <c r="K1078" i="12"/>
  <c r="F1078" i="12"/>
  <c r="O1077" i="12"/>
  <c r="G1077" i="12" s="1"/>
  <c r="K1077" i="12"/>
  <c r="F1077" i="12"/>
  <c r="O1076" i="12"/>
  <c r="G1076" i="12" s="1"/>
  <c r="K1076" i="12"/>
  <c r="F1076" i="12"/>
  <c r="O1075" i="12"/>
  <c r="G1075" i="12" s="1"/>
  <c r="K1075" i="12"/>
  <c r="F1075" i="12"/>
  <c r="O1074" i="12"/>
  <c r="G1074" i="12" s="1"/>
  <c r="K1074" i="12"/>
  <c r="F1074" i="12"/>
  <c r="O1073" i="12"/>
  <c r="G1073" i="12" s="1"/>
  <c r="K1073" i="12"/>
  <c r="F1073" i="12"/>
  <c r="O1072" i="12"/>
  <c r="G1072" i="12" s="1"/>
  <c r="K1072" i="12"/>
  <c r="D1072" i="12"/>
  <c r="F1072" i="12" s="1"/>
  <c r="O1071" i="12"/>
  <c r="G1071" i="12" s="1"/>
  <c r="K1071" i="12"/>
  <c r="D1071" i="12"/>
  <c r="F1071" i="12" s="1"/>
  <c r="O1070" i="12"/>
  <c r="G1070" i="12" s="1"/>
  <c r="K1070" i="12"/>
  <c r="D1070" i="12"/>
  <c r="F1070" i="12" s="1"/>
  <c r="O1069" i="12"/>
  <c r="G1069" i="12" s="1"/>
  <c r="K1069" i="12"/>
  <c r="D1069" i="12"/>
  <c r="F1069" i="12" s="1"/>
  <c r="O1068" i="12"/>
  <c r="G1068" i="12" s="1"/>
  <c r="K1068" i="12"/>
  <c r="F1068" i="12"/>
  <c r="O1067" i="12"/>
  <c r="G1067" i="12" s="1"/>
  <c r="K1067" i="12"/>
  <c r="D1067" i="12"/>
  <c r="F1067" i="12" s="1"/>
  <c r="O1066" i="12"/>
  <c r="G1066" i="12" s="1"/>
  <c r="K1066" i="12"/>
  <c r="D1066" i="12"/>
  <c r="F1066" i="12" s="1"/>
  <c r="O1065" i="12"/>
  <c r="G1065" i="12" s="1"/>
  <c r="K1065" i="12"/>
  <c r="D1065" i="12"/>
  <c r="F1065" i="12" s="1"/>
  <c r="O1064" i="12"/>
  <c r="G1064" i="12" s="1"/>
  <c r="K1064" i="12"/>
  <c r="D1064" i="12"/>
  <c r="F1064" i="12" s="1"/>
  <c r="O1063" i="12"/>
  <c r="G1063" i="12" s="1"/>
  <c r="K1063" i="12"/>
  <c r="F1063" i="12"/>
  <c r="O1062" i="12"/>
  <c r="G1062" i="12" s="1"/>
  <c r="K1062" i="12"/>
  <c r="F1062" i="12"/>
  <c r="O1061" i="12"/>
  <c r="G1061" i="12" s="1"/>
  <c r="K1061" i="12"/>
  <c r="F1061" i="12"/>
  <c r="O1060" i="12"/>
  <c r="G1060" i="12" s="1"/>
  <c r="K1060" i="12"/>
  <c r="F1060" i="12"/>
  <c r="O1059" i="12"/>
  <c r="G1059" i="12" s="1"/>
  <c r="K1059" i="12"/>
  <c r="F1059" i="12"/>
  <c r="O1058" i="12"/>
  <c r="G1058" i="12" s="1"/>
  <c r="K1058" i="12"/>
  <c r="F1058" i="12"/>
  <c r="O1057" i="12"/>
  <c r="G1057" i="12" s="1"/>
  <c r="K1057" i="12"/>
  <c r="F1057" i="12"/>
  <c r="O1056" i="12"/>
  <c r="G1056" i="12" s="1"/>
  <c r="K1056" i="12"/>
  <c r="F1056" i="12"/>
  <c r="O1055" i="12"/>
  <c r="G1055" i="12" s="1"/>
  <c r="K1055" i="12"/>
  <c r="F1055" i="12"/>
  <c r="O1054" i="12"/>
  <c r="G1054" i="12" s="1"/>
  <c r="K1054" i="12"/>
  <c r="F1054" i="12"/>
  <c r="O1053" i="12"/>
  <c r="G1053" i="12" s="1"/>
  <c r="K1053" i="12"/>
  <c r="F1053" i="12"/>
  <c r="O1052" i="12"/>
  <c r="G1052" i="12" s="1"/>
  <c r="K1052" i="12"/>
  <c r="F1052" i="12"/>
  <c r="O1051" i="12"/>
  <c r="G1051" i="12" s="1"/>
  <c r="K1051" i="12"/>
  <c r="F1051" i="12"/>
  <c r="O1050" i="12"/>
  <c r="G1050" i="12" s="1"/>
  <c r="K1050" i="12"/>
  <c r="F1050" i="12"/>
  <c r="O1049" i="12"/>
  <c r="G1049" i="12" s="1"/>
  <c r="K1049" i="12"/>
  <c r="F1049" i="12"/>
  <c r="O1048" i="12"/>
  <c r="G1048" i="12" s="1"/>
  <c r="K1048" i="12"/>
  <c r="F1048" i="12"/>
  <c r="O1047" i="12"/>
  <c r="G1047" i="12" s="1"/>
  <c r="K1047" i="12"/>
  <c r="F1047" i="12"/>
  <c r="O1046" i="12"/>
  <c r="G1046" i="12" s="1"/>
  <c r="K1046" i="12"/>
  <c r="F1046" i="12"/>
  <c r="O1045" i="12"/>
  <c r="G1045" i="12" s="1"/>
  <c r="K1045" i="12"/>
  <c r="F1045" i="12"/>
  <c r="O1044" i="12"/>
  <c r="G1044" i="12" s="1"/>
  <c r="K1044" i="12"/>
  <c r="F1044" i="12"/>
  <c r="O1043" i="12"/>
  <c r="G1043" i="12" s="1"/>
  <c r="K1043" i="12"/>
  <c r="F1043" i="12"/>
  <c r="O1042" i="12"/>
  <c r="G1042" i="12" s="1"/>
  <c r="K1042" i="12"/>
  <c r="F1042" i="12"/>
  <c r="O1041" i="12"/>
  <c r="G1041" i="12" s="1"/>
  <c r="K1041" i="12"/>
  <c r="F1041" i="12"/>
  <c r="O1040" i="12"/>
  <c r="G1040" i="12" s="1"/>
  <c r="K1040" i="12"/>
  <c r="F1040" i="12"/>
  <c r="O1039" i="12"/>
  <c r="G1039" i="12" s="1"/>
  <c r="K1039" i="12"/>
  <c r="F1039" i="12"/>
  <c r="O1038" i="12"/>
  <c r="G1038" i="12" s="1"/>
  <c r="K1038" i="12"/>
  <c r="F1038" i="12"/>
  <c r="O1037" i="12"/>
  <c r="G1037" i="12" s="1"/>
  <c r="K1037" i="12"/>
  <c r="F1037" i="12"/>
  <c r="O1036" i="12"/>
  <c r="G1036" i="12" s="1"/>
  <c r="K1036" i="12"/>
  <c r="F1036" i="12"/>
  <c r="O1035" i="12"/>
  <c r="G1035" i="12" s="1"/>
  <c r="K1035" i="12"/>
  <c r="F1035" i="12"/>
  <c r="O1034" i="12"/>
  <c r="G1034" i="12" s="1"/>
  <c r="K1034" i="12"/>
  <c r="F1034" i="12"/>
  <c r="O1033" i="12"/>
  <c r="G1033" i="12" s="1"/>
  <c r="K1033" i="12"/>
  <c r="F1033" i="12"/>
  <c r="O1032" i="12"/>
  <c r="G1032" i="12" s="1"/>
  <c r="K1032" i="12"/>
  <c r="F1032" i="12"/>
  <c r="O1031" i="12"/>
  <c r="G1031" i="12" s="1"/>
  <c r="K1031" i="12"/>
  <c r="F1031" i="12"/>
  <c r="O1030" i="12"/>
  <c r="G1030" i="12" s="1"/>
  <c r="K1030" i="12"/>
  <c r="D1030" i="12"/>
  <c r="F1030" i="12" s="1"/>
  <c r="O1029" i="12"/>
  <c r="G1029" i="12" s="1"/>
  <c r="K1029" i="12"/>
  <c r="D1029" i="12"/>
  <c r="F1029" i="12" s="1"/>
  <c r="O1028" i="12"/>
  <c r="G1028" i="12" s="1"/>
  <c r="K1028" i="12"/>
  <c r="D1028" i="12"/>
  <c r="F1028" i="12" s="1"/>
  <c r="O1027" i="12"/>
  <c r="G1027" i="12" s="1"/>
  <c r="K1027" i="12"/>
  <c r="D1027" i="12"/>
  <c r="F1027" i="12" s="1"/>
  <c r="O1026" i="12"/>
  <c r="G1026" i="12" s="1"/>
  <c r="K1026" i="12"/>
  <c r="D1026" i="12"/>
  <c r="F1026" i="12" s="1"/>
  <c r="O1025" i="12"/>
  <c r="G1025" i="12" s="1"/>
  <c r="K1025" i="12"/>
  <c r="D1025" i="12"/>
  <c r="F1025" i="12" s="1"/>
  <c r="O1024" i="12"/>
  <c r="G1024" i="12" s="1"/>
  <c r="K1024" i="12"/>
  <c r="D1024" i="12"/>
  <c r="F1024" i="12" s="1"/>
  <c r="O1023" i="12"/>
  <c r="G1023" i="12" s="1"/>
  <c r="K1023" i="12"/>
  <c r="D1023" i="12"/>
  <c r="F1023" i="12" s="1"/>
  <c r="O1022" i="12"/>
  <c r="G1022" i="12" s="1"/>
  <c r="K1022" i="12"/>
  <c r="D1022" i="12"/>
  <c r="F1022" i="12" s="1"/>
  <c r="O1021" i="12"/>
  <c r="G1021" i="12" s="1"/>
  <c r="K1021" i="12"/>
  <c r="D1021" i="12"/>
  <c r="F1021" i="12" s="1"/>
  <c r="O1020" i="12"/>
  <c r="G1020" i="12" s="1"/>
  <c r="K1020" i="12"/>
  <c r="D1020" i="12"/>
  <c r="F1020" i="12" s="1"/>
  <c r="O1019" i="12"/>
  <c r="G1019" i="12" s="1"/>
  <c r="K1019" i="12"/>
  <c r="D1019" i="12"/>
  <c r="F1019" i="12" s="1"/>
  <c r="O1018" i="12"/>
  <c r="G1018" i="12" s="1"/>
  <c r="K1018" i="12"/>
  <c r="D1018" i="12"/>
  <c r="F1018" i="12" s="1"/>
  <c r="O1017" i="12"/>
  <c r="G1017" i="12" s="1"/>
  <c r="K1017" i="12"/>
  <c r="D1017" i="12"/>
  <c r="F1017" i="12" s="1"/>
  <c r="O1016" i="12"/>
  <c r="G1016" i="12" s="1"/>
  <c r="K1016" i="12"/>
  <c r="F1016" i="12"/>
  <c r="O1015" i="12"/>
  <c r="G1015" i="12" s="1"/>
  <c r="K1015" i="12"/>
  <c r="F1015" i="12"/>
  <c r="O1014" i="12"/>
  <c r="G1014" i="12" s="1"/>
  <c r="K1014" i="12"/>
  <c r="F1014" i="12"/>
  <c r="O1013" i="12"/>
  <c r="G1013" i="12" s="1"/>
  <c r="K1013" i="12"/>
  <c r="F1013" i="12"/>
  <c r="O1012" i="12"/>
  <c r="G1012" i="12" s="1"/>
  <c r="K1012" i="12"/>
  <c r="F1012" i="12"/>
  <c r="O1011" i="12"/>
  <c r="G1011" i="12" s="1"/>
  <c r="K1011" i="12"/>
  <c r="F1011" i="12"/>
  <c r="O1010" i="12"/>
  <c r="G1010" i="12" s="1"/>
  <c r="K1010" i="12"/>
  <c r="F1010" i="12"/>
  <c r="O1009" i="12"/>
  <c r="G1009" i="12" s="1"/>
  <c r="K1009" i="12"/>
  <c r="F1009" i="12"/>
  <c r="O1008" i="12"/>
  <c r="G1008" i="12" s="1"/>
  <c r="K1008" i="12"/>
  <c r="F1008" i="12"/>
  <c r="O1007" i="12"/>
  <c r="G1007" i="12" s="1"/>
  <c r="K1007" i="12"/>
  <c r="F1007" i="12"/>
  <c r="O1006" i="12"/>
  <c r="G1006" i="12" s="1"/>
  <c r="K1006" i="12"/>
  <c r="F1006" i="12"/>
  <c r="O1005" i="12"/>
  <c r="G1005" i="12" s="1"/>
  <c r="K1005" i="12"/>
  <c r="F1005" i="12"/>
  <c r="O1004" i="12"/>
  <c r="G1004" i="12" s="1"/>
  <c r="K1004" i="12"/>
  <c r="F1004" i="12"/>
  <c r="O1003" i="12"/>
  <c r="G1003" i="12" s="1"/>
  <c r="K1003" i="12"/>
  <c r="F1003" i="12"/>
  <c r="O1002" i="12"/>
  <c r="G1002" i="12" s="1"/>
  <c r="K1002" i="12"/>
  <c r="F1002" i="12"/>
  <c r="O1001" i="12"/>
  <c r="G1001" i="12" s="1"/>
  <c r="K1001" i="12"/>
  <c r="F1001" i="12"/>
  <c r="O1000" i="12"/>
  <c r="G1000" i="12" s="1"/>
  <c r="K1000" i="12"/>
  <c r="F1000" i="12"/>
  <c r="O999" i="12"/>
  <c r="G999" i="12" s="1"/>
  <c r="K999" i="12"/>
  <c r="F999" i="12"/>
  <c r="O998" i="12"/>
  <c r="G998" i="12" s="1"/>
  <c r="K998" i="12"/>
  <c r="F998" i="12"/>
  <c r="O997" i="12"/>
  <c r="G997" i="12" s="1"/>
  <c r="K997" i="12"/>
  <c r="F997" i="12"/>
  <c r="O996" i="12"/>
  <c r="G996" i="12" s="1"/>
  <c r="K996" i="12"/>
  <c r="F996" i="12"/>
  <c r="O995" i="12"/>
  <c r="G995" i="12" s="1"/>
  <c r="K995" i="12"/>
  <c r="F995" i="12"/>
  <c r="O994" i="12"/>
  <c r="G994" i="12" s="1"/>
  <c r="K994" i="12"/>
  <c r="F994" i="12"/>
  <c r="O993" i="12"/>
  <c r="G993" i="12" s="1"/>
  <c r="K993" i="12"/>
  <c r="F993" i="12"/>
  <c r="O992" i="12"/>
  <c r="G992" i="12" s="1"/>
  <c r="K992" i="12"/>
  <c r="F992" i="12"/>
  <c r="O991" i="12"/>
  <c r="G991" i="12" s="1"/>
  <c r="K991" i="12"/>
  <c r="F991" i="12"/>
  <c r="O990" i="12"/>
  <c r="G990" i="12" s="1"/>
  <c r="K990" i="12"/>
  <c r="D990" i="12"/>
  <c r="F990" i="12" s="1"/>
  <c r="O989" i="12"/>
  <c r="G989" i="12" s="1"/>
  <c r="K989" i="12"/>
  <c r="F989" i="12"/>
  <c r="O988" i="12"/>
  <c r="G988" i="12" s="1"/>
  <c r="K988" i="12"/>
  <c r="F988" i="12"/>
  <c r="O987" i="12"/>
  <c r="G987" i="12" s="1"/>
  <c r="K987" i="12"/>
  <c r="F987" i="12"/>
  <c r="O986" i="12"/>
  <c r="G986" i="12" s="1"/>
  <c r="K986" i="12"/>
  <c r="F986" i="12"/>
  <c r="O985" i="12"/>
  <c r="G985" i="12" s="1"/>
  <c r="K985" i="12"/>
  <c r="F985" i="12"/>
  <c r="O984" i="12"/>
  <c r="G984" i="12" s="1"/>
  <c r="K984" i="12"/>
  <c r="F984" i="12"/>
  <c r="O983" i="12"/>
  <c r="G983" i="12" s="1"/>
  <c r="K983" i="12"/>
  <c r="F983" i="12"/>
  <c r="O982" i="12"/>
  <c r="G982" i="12" s="1"/>
  <c r="K982" i="12"/>
  <c r="F982" i="12"/>
  <c r="O981" i="12"/>
  <c r="G981" i="12" s="1"/>
  <c r="K981" i="12"/>
  <c r="F981" i="12"/>
  <c r="O980" i="12"/>
  <c r="G980" i="12" s="1"/>
  <c r="K980" i="12"/>
  <c r="F980" i="12"/>
  <c r="O979" i="12"/>
  <c r="G979" i="12" s="1"/>
  <c r="K979" i="12"/>
  <c r="F979" i="12"/>
  <c r="O978" i="12"/>
  <c r="G978" i="12" s="1"/>
  <c r="K978" i="12"/>
  <c r="F978" i="12"/>
  <c r="O977" i="12"/>
  <c r="G977" i="12" s="1"/>
  <c r="K977" i="12"/>
  <c r="F977" i="12"/>
  <c r="O976" i="12"/>
  <c r="G976" i="12" s="1"/>
  <c r="K976" i="12"/>
  <c r="F976" i="12"/>
  <c r="O975" i="12"/>
  <c r="G975" i="12" s="1"/>
  <c r="K975" i="12"/>
  <c r="F975" i="12"/>
  <c r="O974" i="12"/>
  <c r="G974" i="12" s="1"/>
  <c r="K974" i="12"/>
  <c r="F974" i="12"/>
  <c r="O973" i="12"/>
  <c r="G973" i="12" s="1"/>
  <c r="K973" i="12"/>
  <c r="F973" i="12"/>
  <c r="O972" i="12"/>
  <c r="G972" i="12" s="1"/>
  <c r="K972" i="12"/>
  <c r="F972" i="12"/>
  <c r="O971" i="12"/>
  <c r="G971" i="12" s="1"/>
  <c r="K971" i="12"/>
  <c r="F971" i="12"/>
  <c r="O970" i="12"/>
  <c r="G970" i="12" s="1"/>
  <c r="K970" i="12"/>
  <c r="F970" i="12"/>
  <c r="O969" i="12"/>
  <c r="G969" i="12" s="1"/>
  <c r="K969" i="12"/>
  <c r="F969" i="12"/>
  <c r="O968" i="12"/>
  <c r="G968" i="12" s="1"/>
  <c r="K968" i="12"/>
  <c r="F968" i="12"/>
  <c r="O967" i="12"/>
  <c r="G967" i="12" s="1"/>
  <c r="K967" i="12"/>
  <c r="F967" i="12"/>
  <c r="O966" i="12"/>
  <c r="G966" i="12" s="1"/>
  <c r="K966" i="12"/>
  <c r="F966" i="12"/>
  <c r="O965" i="12"/>
  <c r="G965" i="12" s="1"/>
  <c r="K965" i="12"/>
  <c r="F965" i="12"/>
  <c r="O964" i="12"/>
  <c r="G964" i="12" s="1"/>
  <c r="K964" i="12"/>
  <c r="F964" i="12"/>
  <c r="O963" i="12"/>
  <c r="G963" i="12" s="1"/>
  <c r="K963" i="12"/>
  <c r="F963" i="12"/>
  <c r="O962" i="12"/>
  <c r="G962" i="12" s="1"/>
  <c r="K962" i="12"/>
  <c r="F962" i="12"/>
  <c r="O961" i="12"/>
  <c r="G961" i="12" s="1"/>
  <c r="K961" i="12"/>
  <c r="F961" i="12"/>
  <c r="O960" i="12"/>
  <c r="G960" i="12" s="1"/>
  <c r="K960" i="12"/>
  <c r="F960" i="12"/>
  <c r="O959" i="12"/>
  <c r="G959" i="12" s="1"/>
  <c r="K959" i="12"/>
  <c r="F959" i="12"/>
  <c r="O958" i="12"/>
  <c r="G958" i="12" s="1"/>
  <c r="K958" i="12"/>
  <c r="F958" i="12"/>
  <c r="O957" i="12"/>
  <c r="G957" i="12" s="1"/>
  <c r="K957" i="12"/>
  <c r="F957" i="12"/>
  <c r="O956" i="12"/>
  <c r="G956" i="12" s="1"/>
  <c r="K956" i="12"/>
  <c r="F956" i="12"/>
  <c r="O955" i="12"/>
  <c r="G955" i="12" s="1"/>
  <c r="K955" i="12"/>
  <c r="F955" i="12"/>
  <c r="O954" i="12"/>
  <c r="G954" i="12" s="1"/>
  <c r="K954" i="12"/>
  <c r="D954" i="12"/>
  <c r="F954" i="12" s="1"/>
  <c r="O953" i="12"/>
  <c r="G953" i="12" s="1"/>
  <c r="K953" i="12"/>
  <c r="D953" i="12"/>
  <c r="F953" i="12" s="1"/>
  <c r="O952" i="12"/>
  <c r="G952" i="12" s="1"/>
  <c r="K952" i="12"/>
  <c r="D952" i="12"/>
  <c r="F952" i="12" s="1"/>
  <c r="O951" i="12"/>
  <c r="G951" i="12" s="1"/>
  <c r="K951" i="12"/>
  <c r="D951" i="12"/>
  <c r="F951" i="12" s="1"/>
  <c r="O950" i="12"/>
  <c r="G950" i="12" s="1"/>
  <c r="K950" i="12"/>
  <c r="F950" i="12"/>
  <c r="O949" i="12"/>
  <c r="G949" i="12" s="1"/>
  <c r="K949" i="12"/>
  <c r="F949" i="12"/>
  <c r="O948" i="12"/>
  <c r="G948" i="12" s="1"/>
  <c r="K948" i="12"/>
  <c r="D948" i="12"/>
  <c r="F948" i="12" s="1"/>
  <c r="O947" i="12"/>
  <c r="G947" i="12" s="1"/>
  <c r="K947" i="12"/>
  <c r="D947" i="12"/>
  <c r="F947" i="12" s="1"/>
  <c r="O946" i="12"/>
  <c r="G946" i="12" s="1"/>
  <c r="K946" i="12"/>
  <c r="D946" i="12"/>
  <c r="F946" i="12" s="1"/>
  <c r="O945" i="12"/>
  <c r="G945" i="12" s="1"/>
  <c r="K945" i="12"/>
  <c r="F945" i="12"/>
  <c r="O944" i="12"/>
  <c r="G944" i="12" s="1"/>
  <c r="K944" i="12"/>
  <c r="F944" i="12"/>
  <c r="O943" i="12"/>
  <c r="G943" i="12" s="1"/>
  <c r="K943" i="12"/>
  <c r="F943" i="12"/>
  <c r="O942" i="12"/>
  <c r="G942" i="12" s="1"/>
  <c r="K942" i="12"/>
  <c r="D942" i="12"/>
  <c r="F942" i="12" s="1"/>
  <c r="O941" i="12"/>
  <c r="G941" i="12" s="1"/>
  <c r="K941" i="12"/>
  <c r="D941" i="12"/>
  <c r="F941" i="12" s="1"/>
  <c r="O940" i="12"/>
  <c r="G940" i="12" s="1"/>
  <c r="K940" i="12"/>
  <c r="D940" i="12"/>
  <c r="F940" i="12" s="1"/>
  <c r="O939" i="12"/>
  <c r="G939" i="12" s="1"/>
  <c r="K939" i="12"/>
  <c r="F939" i="12"/>
  <c r="O938" i="12"/>
  <c r="G938" i="12" s="1"/>
  <c r="K938" i="12"/>
  <c r="F938" i="12"/>
  <c r="O937" i="12"/>
  <c r="G937" i="12" s="1"/>
  <c r="K937" i="12"/>
  <c r="F937" i="12"/>
  <c r="O936" i="12"/>
  <c r="G936" i="12" s="1"/>
  <c r="K936" i="12"/>
  <c r="F936" i="12"/>
  <c r="O935" i="12"/>
  <c r="G935" i="12" s="1"/>
  <c r="K935" i="12"/>
  <c r="F935" i="12"/>
  <c r="O934" i="12"/>
  <c r="G934" i="12" s="1"/>
  <c r="K934" i="12"/>
  <c r="F934" i="12"/>
  <c r="O933" i="12"/>
  <c r="G933" i="12" s="1"/>
  <c r="K933" i="12"/>
  <c r="F933" i="12"/>
  <c r="O932" i="12"/>
  <c r="G932" i="12" s="1"/>
  <c r="K932" i="12"/>
  <c r="F932" i="12"/>
  <c r="O931" i="12"/>
  <c r="G931" i="12" s="1"/>
  <c r="K931" i="12"/>
  <c r="F931" i="12"/>
  <c r="O930" i="12"/>
  <c r="G930" i="12" s="1"/>
  <c r="K930" i="12"/>
  <c r="F930" i="12"/>
  <c r="O929" i="12"/>
  <c r="G929" i="12" s="1"/>
  <c r="K929" i="12"/>
  <c r="F929" i="12"/>
  <c r="O928" i="12"/>
  <c r="G928" i="12" s="1"/>
  <c r="K928" i="12"/>
  <c r="F928" i="12"/>
  <c r="O927" i="12"/>
  <c r="G927" i="12" s="1"/>
  <c r="K927" i="12"/>
  <c r="F927" i="12"/>
  <c r="O926" i="12"/>
  <c r="G926" i="12" s="1"/>
  <c r="K926" i="12"/>
  <c r="F926" i="12"/>
  <c r="O925" i="12"/>
  <c r="G925" i="12" s="1"/>
  <c r="K925" i="12"/>
  <c r="F925" i="12"/>
  <c r="O924" i="12"/>
  <c r="G924" i="12" s="1"/>
  <c r="K924" i="12"/>
  <c r="F924" i="12"/>
  <c r="O923" i="12"/>
  <c r="G923" i="12" s="1"/>
  <c r="K923" i="12"/>
  <c r="F923" i="12"/>
  <c r="O922" i="12"/>
  <c r="G922" i="12" s="1"/>
  <c r="K922" i="12"/>
  <c r="F922" i="12"/>
  <c r="O921" i="12"/>
  <c r="G921" i="12" s="1"/>
  <c r="K921" i="12"/>
  <c r="F921" i="12"/>
  <c r="O920" i="12"/>
  <c r="G920" i="12" s="1"/>
  <c r="K920" i="12"/>
  <c r="F920" i="12"/>
  <c r="O919" i="12"/>
  <c r="G919" i="12" s="1"/>
  <c r="K919" i="12"/>
  <c r="F919" i="12"/>
  <c r="O918" i="12"/>
  <c r="G918" i="12" s="1"/>
  <c r="K918" i="12"/>
  <c r="F918" i="12"/>
  <c r="O917" i="12"/>
  <c r="G917" i="12" s="1"/>
  <c r="K917" i="12"/>
  <c r="F917" i="12"/>
  <c r="O916" i="12"/>
  <c r="G916" i="12" s="1"/>
  <c r="K916" i="12"/>
  <c r="F916" i="12"/>
  <c r="O915" i="12"/>
  <c r="G915" i="12" s="1"/>
  <c r="K915" i="12"/>
  <c r="F915" i="12"/>
  <c r="O914" i="12"/>
  <c r="G914" i="12" s="1"/>
  <c r="K914" i="12"/>
  <c r="F914" i="12"/>
  <c r="O913" i="12"/>
  <c r="G913" i="12" s="1"/>
  <c r="K913" i="12"/>
  <c r="F913" i="12"/>
  <c r="O912" i="12"/>
  <c r="G912" i="12" s="1"/>
  <c r="K912" i="12"/>
  <c r="F912" i="12"/>
  <c r="O911" i="12"/>
  <c r="G911" i="12" s="1"/>
  <c r="K911" i="12"/>
  <c r="D911" i="12"/>
  <c r="F911" i="12" s="1"/>
  <c r="O910" i="12"/>
  <c r="G910" i="12" s="1"/>
  <c r="K910" i="12"/>
  <c r="D910" i="12"/>
  <c r="F910" i="12" s="1"/>
  <c r="O909" i="12"/>
  <c r="G909" i="12" s="1"/>
  <c r="K909" i="12"/>
  <c r="D909" i="12"/>
  <c r="F909" i="12" s="1"/>
  <c r="O908" i="12"/>
  <c r="G908" i="12" s="1"/>
  <c r="K908" i="12"/>
  <c r="D908" i="12"/>
  <c r="F908" i="12" s="1"/>
  <c r="O907" i="12"/>
  <c r="G907" i="12" s="1"/>
  <c r="K907" i="12"/>
  <c r="D907" i="12"/>
  <c r="F907" i="12" s="1"/>
  <c r="O906" i="12"/>
  <c r="G906" i="12" s="1"/>
  <c r="K906" i="12"/>
  <c r="F906" i="12"/>
  <c r="O905" i="12"/>
  <c r="G905" i="12" s="1"/>
  <c r="K905" i="12"/>
  <c r="F905" i="12"/>
  <c r="O904" i="12"/>
  <c r="G904" i="12" s="1"/>
  <c r="K904" i="12"/>
  <c r="F904" i="12"/>
  <c r="O903" i="12"/>
  <c r="G903" i="12" s="1"/>
  <c r="K903" i="12"/>
  <c r="F903" i="12"/>
  <c r="O902" i="12"/>
  <c r="G902" i="12" s="1"/>
  <c r="K902" i="12"/>
  <c r="F902" i="12"/>
  <c r="O901" i="12"/>
  <c r="G901" i="12" s="1"/>
  <c r="K901" i="12"/>
  <c r="F901" i="12"/>
  <c r="O900" i="12"/>
  <c r="G900" i="12" s="1"/>
  <c r="K900" i="12"/>
  <c r="F900" i="12"/>
  <c r="O899" i="12"/>
  <c r="G899" i="12" s="1"/>
  <c r="K899" i="12"/>
  <c r="F899" i="12"/>
  <c r="O898" i="12"/>
  <c r="G898" i="12" s="1"/>
  <c r="K898" i="12"/>
  <c r="F898" i="12"/>
  <c r="O897" i="12"/>
  <c r="G897" i="12" s="1"/>
  <c r="K897" i="12"/>
  <c r="F897" i="12"/>
  <c r="O896" i="12"/>
  <c r="G896" i="12" s="1"/>
  <c r="K896" i="12"/>
  <c r="F896" i="12"/>
  <c r="O895" i="12"/>
  <c r="G895" i="12" s="1"/>
  <c r="K895" i="12"/>
  <c r="F895" i="12"/>
  <c r="O894" i="12"/>
  <c r="G894" i="12" s="1"/>
  <c r="K894" i="12"/>
  <c r="F894" i="12"/>
  <c r="O893" i="12"/>
  <c r="G893" i="12" s="1"/>
  <c r="K893" i="12"/>
  <c r="F893" i="12"/>
  <c r="O892" i="12"/>
  <c r="G892" i="12" s="1"/>
  <c r="K892" i="12"/>
  <c r="F892" i="12"/>
  <c r="O891" i="12"/>
  <c r="G891" i="12" s="1"/>
  <c r="K891" i="12"/>
  <c r="F891" i="12"/>
  <c r="O890" i="12"/>
  <c r="G890" i="12" s="1"/>
  <c r="K890" i="12"/>
  <c r="F890" i="12"/>
  <c r="O889" i="12"/>
  <c r="G889" i="12" s="1"/>
  <c r="K889" i="12"/>
  <c r="F889" i="12"/>
  <c r="O888" i="12"/>
  <c r="G888" i="12" s="1"/>
  <c r="K888" i="12"/>
  <c r="F888" i="12"/>
  <c r="O887" i="12"/>
  <c r="G887" i="12" s="1"/>
  <c r="K887" i="12"/>
  <c r="F887" i="12"/>
  <c r="O886" i="12"/>
  <c r="G886" i="12" s="1"/>
  <c r="K886" i="12"/>
  <c r="F886" i="12"/>
  <c r="O885" i="12"/>
  <c r="G885" i="12" s="1"/>
  <c r="K885" i="12"/>
  <c r="F885" i="12"/>
  <c r="O884" i="12"/>
  <c r="G884" i="12" s="1"/>
  <c r="K884" i="12"/>
  <c r="F884" i="12"/>
  <c r="O883" i="12"/>
  <c r="G883" i="12" s="1"/>
  <c r="K883" i="12"/>
  <c r="F883" i="12"/>
  <c r="O882" i="12"/>
  <c r="G882" i="12" s="1"/>
  <c r="K882" i="12"/>
  <c r="F882" i="12"/>
  <c r="O881" i="12"/>
  <c r="G881" i="12" s="1"/>
  <c r="K881" i="12"/>
  <c r="D881" i="12"/>
  <c r="F881" i="12" s="1"/>
  <c r="O880" i="12"/>
  <c r="G880" i="12" s="1"/>
  <c r="K880" i="12"/>
  <c r="D880" i="12"/>
  <c r="F880" i="12" s="1"/>
  <c r="O879" i="12"/>
  <c r="G879" i="12" s="1"/>
  <c r="K879" i="12"/>
  <c r="F879" i="12"/>
  <c r="O878" i="12"/>
  <c r="G878" i="12" s="1"/>
  <c r="K878" i="12"/>
  <c r="F878" i="12"/>
  <c r="O877" i="12"/>
  <c r="G877" i="12" s="1"/>
  <c r="K877" i="12"/>
  <c r="F877" i="12"/>
  <c r="O876" i="12"/>
  <c r="G876" i="12" s="1"/>
  <c r="K876" i="12"/>
  <c r="F876" i="12"/>
  <c r="O875" i="12"/>
  <c r="G875" i="12" s="1"/>
  <c r="K875" i="12"/>
  <c r="F875" i="12"/>
  <c r="O874" i="12"/>
  <c r="G874" i="12" s="1"/>
  <c r="K874" i="12"/>
  <c r="F874" i="12"/>
  <c r="O873" i="12"/>
  <c r="G873" i="12" s="1"/>
  <c r="K873" i="12"/>
  <c r="F873" i="12"/>
  <c r="O872" i="12"/>
  <c r="G872" i="12" s="1"/>
  <c r="K872" i="12"/>
  <c r="F872" i="12"/>
  <c r="O871" i="12"/>
  <c r="G871" i="12" s="1"/>
  <c r="K871" i="12"/>
  <c r="F871" i="12"/>
  <c r="O870" i="12"/>
  <c r="G870" i="12" s="1"/>
  <c r="K870" i="12"/>
  <c r="F870" i="12"/>
  <c r="O869" i="12"/>
  <c r="G869" i="12" s="1"/>
  <c r="K869" i="12"/>
  <c r="F869" i="12"/>
  <c r="O868" i="12"/>
  <c r="G868" i="12" s="1"/>
  <c r="K868" i="12"/>
  <c r="F868" i="12"/>
  <c r="O867" i="12"/>
  <c r="G867" i="12" s="1"/>
  <c r="K867" i="12"/>
  <c r="F867" i="12"/>
  <c r="O866" i="12"/>
  <c r="G866" i="12" s="1"/>
  <c r="K866" i="12"/>
  <c r="F866" i="12"/>
  <c r="O865" i="12"/>
  <c r="G865" i="12" s="1"/>
  <c r="K865" i="12"/>
  <c r="F865" i="12"/>
  <c r="O864" i="12"/>
  <c r="G864" i="12" s="1"/>
  <c r="K864" i="12"/>
  <c r="F864" i="12"/>
  <c r="O863" i="12"/>
  <c r="G863" i="12" s="1"/>
  <c r="K863" i="12"/>
  <c r="F863" i="12"/>
  <c r="O862" i="12"/>
  <c r="G862" i="12" s="1"/>
  <c r="K862" i="12"/>
  <c r="F862" i="12"/>
  <c r="O861" i="12"/>
  <c r="G861" i="12" s="1"/>
  <c r="K861" i="12"/>
  <c r="F861" i="12"/>
  <c r="O860" i="12"/>
  <c r="G860" i="12" s="1"/>
  <c r="K860" i="12"/>
  <c r="F860" i="12"/>
  <c r="O859" i="12"/>
  <c r="G859" i="12" s="1"/>
  <c r="K859" i="12"/>
  <c r="F859" i="12"/>
  <c r="O858" i="12"/>
  <c r="G858" i="12" s="1"/>
  <c r="K858" i="12"/>
  <c r="F858" i="12"/>
  <c r="O857" i="12"/>
  <c r="G857" i="12" s="1"/>
  <c r="K857" i="12"/>
  <c r="D857" i="12"/>
  <c r="F857" i="12" s="1"/>
  <c r="O856" i="12"/>
  <c r="G856" i="12" s="1"/>
  <c r="K856" i="12"/>
  <c r="F856" i="12"/>
  <c r="O855" i="12"/>
  <c r="G855" i="12" s="1"/>
  <c r="K855" i="12"/>
  <c r="F855" i="12"/>
  <c r="O854" i="12"/>
  <c r="G854" i="12" s="1"/>
  <c r="K854" i="12"/>
  <c r="F854" i="12"/>
  <c r="O853" i="12"/>
  <c r="G853" i="12" s="1"/>
  <c r="K853" i="12"/>
  <c r="F853" i="12"/>
  <c r="O852" i="12"/>
  <c r="G852" i="12" s="1"/>
  <c r="K852" i="12"/>
  <c r="F852" i="12"/>
  <c r="O851" i="12"/>
  <c r="G851" i="12" s="1"/>
  <c r="K851" i="12"/>
  <c r="F851" i="12"/>
  <c r="O850" i="12"/>
  <c r="G850" i="12" s="1"/>
  <c r="K850" i="12"/>
  <c r="F850" i="12"/>
  <c r="O849" i="12"/>
  <c r="G849" i="12" s="1"/>
  <c r="K849" i="12"/>
  <c r="F849" i="12"/>
  <c r="O848" i="12"/>
  <c r="G848" i="12" s="1"/>
  <c r="K848" i="12"/>
  <c r="F848" i="12"/>
  <c r="O847" i="12"/>
  <c r="G847" i="12" s="1"/>
  <c r="K847" i="12"/>
  <c r="F847" i="12"/>
  <c r="O846" i="12"/>
  <c r="G846" i="12" s="1"/>
  <c r="K846" i="12"/>
  <c r="F846" i="12"/>
  <c r="O845" i="12"/>
  <c r="G845" i="12" s="1"/>
  <c r="K845" i="12"/>
  <c r="F845" i="12"/>
  <c r="O844" i="12"/>
  <c r="G844" i="12" s="1"/>
  <c r="K844" i="12"/>
  <c r="F844" i="12"/>
  <c r="O843" i="12"/>
  <c r="G843" i="12" s="1"/>
  <c r="K843" i="12"/>
  <c r="F843" i="12"/>
  <c r="O842" i="12"/>
  <c r="G842" i="12" s="1"/>
  <c r="K842" i="12"/>
  <c r="F842" i="12"/>
  <c r="O841" i="12"/>
  <c r="G841" i="12" s="1"/>
  <c r="K841" i="12"/>
  <c r="F841" i="12"/>
  <c r="O840" i="12"/>
  <c r="G840" i="12" s="1"/>
  <c r="K840" i="12"/>
  <c r="F840" i="12"/>
  <c r="O839" i="12"/>
  <c r="G839" i="12" s="1"/>
  <c r="K839" i="12"/>
  <c r="F839" i="12"/>
  <c r="O838" i="12"/>
  <c r="G838" i="12" s="1"/>
  <c r="K838" i="12"/>
  <c r="F838" i="12"/>
  <c r="O837" i="12"/>
  <c r="G837" i="12" s="1"/>
  <c r="K837" i="12"/>
  <c r="F837" i="12"/>
  <c r="O836" i="12"/>
  <c r="G836" i="12" s="1"/>
  <c r="K836" i="12"/>
  <c r="F836" i="12"/>
  <c r="O835" i="12"/>
  <c r="G835" i="12" s="1"/>
  <c r="K835" i="12"/>
  <c r="D835" i="12"/>
  <c r="F835" i="12" s="1"/>
  <c r="O834" i="12"/>
  <c r="G834" i="12" s="1"/>
  <c r="K834" i="12"/>
  <c r="D834" i="12"/>
  <c r="F834" i="12" s="1"/>
  <c r="O833" i="12"/>
  <c r="G833" i="12" s="1"/>
  <c r="K833" i="12"/>
  <c r="D833" i="12"/>
  <c r="F833" i="12" s="1"/>
  <c r="O832" i="12"/>
  <c r="G832" i="12" s="1"/>
  <c r="K832" i="12"/>
  <c r="F832" i="12"/>
  <c r="O831" i="12"/>
  <c r="G831" i="12" s="1"/>
  <c r="K831" i="12"/>
  <c r="F831" i="12"/>
  <c r="O830" i="12"/>
  <c r="G830" i="12" s="1"/>
  <c r="K830" i="12"/>
  <c r="F830" i="12"/>
  <c r="O829" i="12"/>
  <c r="G829" i="12" s="1"/>
  <c r="K829" i="12"/>
  <c r="F829" i="12"/>
  <c r="O828" i="12"/>
  <c r="G828" i="12" s="1"/>
  <c r="K828" i="12"/>
  <c r="F828" i="12"/>
  <c r="O827" i="12"/>
  <c r="G827" i="12" s="1"/>
  <c r="K827" i="12"/>
  <c r="F827" i="12"/>
  <c r="O826" i="12"/>
  <c r="G826" i="12" s="1"/>
  <c r="K826" i="12"/>
  <c r="F826" i="12"/>
  <c r="O825" i="12"/>
  <c r="G825" i="12" s="1"/>
  <c r="K825" i="12"/>
  <c r="F825" i="12"/>
  <c r="O824" i="12"/>
  <c r="G824" i="12" s="1"/>
  <c r="K824" i="12"/>
  <c r="F824" i="12"/>
  <c r="O823" i="12"/>
  <c r="G823" i="12" s="1"/>
  <c r="K823" i="12"/>
  <c r="F823" i="12"/>
  <c r="O822" i="12"/>
  <c r="G822" i="12" s="1"/>
  <c r="K822" i="12"/>
  <c r="F822" i="12"/>
  <c r="O821" i="12"/>
  <c r="G821" i="12" s="1"/>
  <c r="K821" i="12"/>
  <c r="F821" i="12"/>
  <c r="O820" i="12"/>
  <c r="G820" i="12" s="1"/>
  <c r="K820" i="12"/>
  <c r="F820" i="12"/>
  <c r="O819" i="12"/>
  <c r="G819" i="12" s="1"/>
  <c r="K819" i="12"/>
  <c r="F819" i="12"/>
  <c r="O818" i="12"/>
  <c r="G818" i="12" s="1"/>
  <c r="K818" i="12"/>
  <c r="F818" i="12"/>
  <c r="O817" i="12"/>
  <c r="G817" i="12" s="1"/>
  <c r="K817" i="12"/>
  <c r="F817" i="12"/>
  <c r="O816" i="12"/>
  <c r="G816" i="12" s="1"/>
  <c r="K816" i="12"/>
  <c r="F816" i="12"/>
  <c r="O815" i="12"/>
  <c r="G815" i="12" s="1"/>
  <c r="K815" i="12"/>
  <c r="F815" i="12"/>
  <c r="O814" i="12"/>
  <c r="G814" i="12" s="1"/>
  <c r="K814" i="12"/>
  <c r="F814" i="12"/>
  <c r="O813" i="12"/>
  <c r="G813" i="12" s="1"/>
  <c r="K813" i="12"/>
  <c r="F813" i="12"/>
  <c r="O812" i="12"/>
  <c r="G812" i="12" s="1"/>
  <c r="K812" i="12"/>
  <c r="F812" i="12"/>
  <c r="O811" i="12"/>
  <c r="G811" i="12" s="1"/>
  <c r="K811" i="12"/>
  <c r="F811" i="12"/>
  <c r="O810" i="12"/>
  <c r="G810" i="12" s="1"/>
  <c r="K810" i="12"/>
  <c r="F810" i="12"/>
  <c r="O809" i="12"/>
  <c r="G809" i="12" s="1"/>
  <c r="K809" i="12"/>
  <c r="F809" i="12"/>
  <c r="O808" i="12"/>
  <c r="G808" i="12" s="1"/>
  <c r="K808" i="12"/>
  <c r="F808" i="12"/>
  <c r="O807" i="12"/>
  <c r="G807" i="12" s="1"/>
  <c r="K807" i="12"/>
  <c r="F807" i="12"/>
  <c r="O806" i="12"/>
  <c r="G806" i="12" s="1"/>
  <c r="K806" i="12"/>
  <c r="D806" i="12"/>
  <c r="F806" i="12" s="1"/>
  <c r="O805" i="12"/>
  <c r="G805" i="12" s="1"/>
  <c r="K805" i="12"/>
  <c r="D805" i="12"/>
  <c r="F805" i="12" s="1"/>
  <c r="O804" i="12"/>
  <c r="G804" i="12" s="1"/>
  <c r="K804" i="12"/>
  <c r="D804" i="12"/>
  <c r="F804" i="12" s="1"/>
  <c r="O803" i="12"/>
  <c r="G803" i="12" s="1"/>
  <c r="K803" i="12"/>
  <c r="D803" i="12"/>
  <c r="F803" i="12" s="1"/>
  <c r="O802" i="12"/>
  <c r="G802" i="12" s="1"/>
  <c r="K802" i="12"/>
  <c r="D802" i="12"/>
  <c r="F802" i="12" s="1"/>
  <c r="O801" i="12"/>
  <c r="G801" i="12" s="1"/>
  <c r="K801" i="12"/>
  <c r="D801" i="12"/>
  <c r="F801" i="12" s="1"/>
  <c r="O800" i="12"/>
  <c r="G800" i="12" s="1"/>
  <c r="K800" i="12"/>
  <c r="D800" i="12"/>
  <c r="F800" i="12" s="1"/>
  <c r="O799" i="12"/>
  <c r="G799" i="12" s="1"/>
  <c r="K799" i="12"/>
  <c r="F799" i="12"/>
  <c r="O798" i="12"/>
  <c r="G798" i="12" s="1"/>
  <c r="K798" i="12"/>
  <c r="D798" i="12"/>
  <c r="F798" i="12" s="1"/>
  <c r="O797" i="12"/>
  <c r="G797" i="12" s="1"/>
  <c r="K797" i="12"/>
  <c r="D797" i="12"/>
  <c r="F797" i="12" s="1"/>
  <c r="O796" i="12"/>
  <c r="G796" i="12" s="1"/>
  <c r="K796" i="12"/>
  <c r="D796" i="12"/>
  <c r="F796" i="12" s="1"/>
  <c r="O795" i="12"/>
  <c r="G795" i="12" s="1"/>
  <c r="K795" i="12"/>
  <c r="D795" i="12"/>
  <c r="F795" i="12" s="1"/>
  <c r="O794" i="12"/>
  <c r="G794" i="12" s="1"/>
  <c r="K794" i="12"/>
  <c r="D794" i="12"/>
  <c r="F794" i="12" s="1"/>
  <c r="O793" i="12"/>
  <c r="G793" i="12" s="1"/>
  <c r="K793" i="12"/>
  <c r="D793" i="12"/>
  <c r="F793" i="12" s="1"/>
  <c r="O792" i="12"/>
  <c r="G792" i="12" s="1"/>
  <c r="K792" i="12"/>
  <c r="D792" i="12"/>
  <c r="F792" i="12" s="1"/>
  <c r="O791" i="12"/>
  <c r="G791" i="12" s="1"/>
  <c r="K791" i="12"/>
  <c r="D791" i="12"/>
  <c r="F791" i="12" s="1"/>
  <c r="O790" i="12"/>
  <c r="G790" i="12" s="1"/>
  <c r="K790" i="12"/>
  <c r="D790" i="12"/>
  <c r="F790" i="12" s="1"/>
  <c r="O789" i="12"/>
  <c r="G789" i="12" s="1"/>
  <c r="K789" i="12"/>
  <c r="F789" i="12"/>
  <c r="O788" i="12"/>
  <c r="G788" i="12" s="1"/>
  <c r="K788" i="12"/>
  <c r="F788" i="12"/>
  <c r="O787" i="12"/>
  <c r="G787" i="12" s="1"/>
  <c r="K787" i="12"/>
  <c r="F787" i="12"/>
  <c r="O786" i="12"/>
  <c r="G786" i="12" s="1"/>
  <c r="K786" i="12"/>
  <c r="F786" i="12"/>
  <c r="O785" i="12"/>
  <c r="G785" i="12" s="1"/>
  <c r="K785" i="12"/>
  <c r="F785" i="12"/>
  <c r="O784" i="12"/>
  <c r="G784" i="12" s="1"/>
  <c r="K784" i="12"/>
  <c r="F784" i="12"/>
  <c r="O783" i="12"/>
  <c r="G783" i="12" s="1"/>
  <c r="K783" i="12"/>
  <c r="F783" i="12"/>
  <c r="O782" i="12"/>
  <c r="G782" i="12" s="1"/>
  <c r="K782" i="12"/>
  <c r="F782" i="12"/>
  <c r="O781" i="12"/>
  <c r="G781" i="12" s="1"/>
  <c r="K781" i="12"/>
  <c r="F781" i="12"/>
  <c r="O780" i="12"/>
  <c r="G780" i="12" s="1"/>
  <c r="K780" i="12"/>
  <c r="F780" i="12"/>
  <c r="O779" i="12"/>
  <c r="G779" i="12" s="1"/>
  <c r="K779" i="12"/>
  <c r="F779" i="12"/>
  <c r="O778" i="12"/>
  <c r="G778" i="12" s="1"/>
  <c r="K778" i="12"/>
  <c r="F778" i="12"/>
  <c r="O777" i="12"/>
  <c r="G777" i="12" s="1"/>
  <c r="K777" i="12"/>
  <c r="F777" i="12"/>
  <c r="O776" i="12"/>
  <c r="G776" i="12" s="1"/>
  <c r="K776" i="12"/>
  <c r="F776" i="12"/>
  <c r="O775" i="12"/>
  <c r="G775" i="12" s="1"/>
  <c r="K775" i="12"/>
  <c r="F775" i="12"/>
  <c r="O774" i="12"/>
  <c r="G774" i="12" s="1"/>
  <c r="K774" i="12"/>
  <c r="F774" i="12"/>
  <c r="O773" i="12"/>
  <c r="G773" i="12" s="1"/>
  <c r="K773" i="12"/>
  <c r="F773" i="12"/>
  <c r="O772" i="12"/>
  <c r="G772" i="12" s="1"/>
  <c r="K772" i="12"/>
  <c r="F772" i="12"/>
  <c r="O771" i="12"/>
  <c r="G771" i="12" s="1"/>
  <c r="K771" i="12"/>
  <c r="F771" i="12"/>
  <c r="O770" i="12"/>
  <c r="G770" i="12" s="1"/>
  <c r="K770" i="12"/>
  <c r="F770" i="12"/>
  <c r="O769" i="12"/>
  <c r="G769" i="12" s="1"/>
  <c r="K769" i="12"/>
  <c r="F769" i="12"/>
  <c r="O768" i="12"/>
  <c r="G768" i="12" s="1"/>
  <c r="K768" i="12"/>
  <c r="F768" i="12"/>
  <c r="O767" i="12"/>
  <c r="G767" i="12" s="1"/>
  <c r="K767" i="12"/>
  <c r="F767" i="12"/>
  <c r="O766" i="12"/>
  <c r="G766" i="12" s="1"/>
  <c r="K766" i="12"/>
  <c r="F766" i="12"/>
  <c r="O765" i="12"/>
  <c r="G765" i="12" s="1"/>
  <c r="K765" i="12"/>
  <c r="F765" i="12"/>
  <c r="O764" i="12"/>
  <c r="G764" i="12" s="1"/>
  <c r="K764" i="12"/>
  <c r="F764" i="12"/>
  <c r="O763" i="12"/>
  <c r="G763" i="12" s="1"/>
  <c r="K763" i="12"/>
  <c r="F763" i="12"/>
  <c r="O762" i="12"/>
  <c r="G762" i="12" s="1"/>
  <c r="K762" i="12"/>
  <c r="F762" i="12"/>
  <c r="O761" i="12"/>
  <c r="G761" i="12" s="1"/>
  <c r="K761" i="12"/>
  <c r="F761" i="12"/>
  <c r="O760" i="12"/>
  <c r="G760" i="12" s="1"/>
  <c r="K760" i="12"/>
  <c r="F760" i="12"/>
  <c r="O759" i="12"/>
  <c r="G759" i="12" s="1"/>
  <c r="K759" i="12"/>
  <c r="F759" i="12"/>
  <c r="O758" i="12"/>
  <c r="G758" i="12" s="1"/>
  <c r="K758" i="12"/>
  <c r="F758" i="12"/>
  <c r="O757" i="12"/>
  <c r="G757" i="12" s="1"/>
  <c r="K757" i="12"/>
  <c r="F757" i="12"/>
  <c r="O756" i="12"/>
  <c r="G756" i="12" s="1"/>
  <c r="K756" i="12"/>
  <c r="F756" i="12"/>
  <c r="O755" i="12"/>
  <c r="G755" i="12" s="1"/>
  <c r="K755" i="12"/>
  <c r="F755" i="12"/>
  <c r="O754" i="12"/>
  <c r="G754" i="12" s="1"/>
  <c r="K754" i="12"/>
  <c r="F754" i="12"/>
  <c r="O753" i="12"/>
  <c r="G753" i="12" s="1"/>
  <c r="K753" i="12"/>
  <c r="F753" i="12"/>
  <c r="O752" i="12"/>
  <c r="G752" i="12" s="1"/>
  <c r="K752" i="12"/>
  <c r="F752" i="12"/>
  <c r="O751" i="12"/>
  <c r="G751" i="12" s="1"/>
  <c r="K751" i="12"/>
  <c r="F751" i="12"/>
  <c r="O750" i="12"/>
  <c r="G750" i="12" s="1"/>
  <c r="K750" i="12"/>
  <c r="F750" i="12"/>
  <c r="O749" i="12"/>
  <c r="G749" i="12" s="1"/>
  <c r="K749" i="12"/>
  <c r="D749" i="12"/>
  <c r="F749" i="12" s="1"/>
  <c r="O748" i="12"/>
  <c r="G748" i="12" s="1"/>
  <c r="K748" i="12"/>
  <c r="F748" i="12"/>
  <c r="O747" i="12"/>
  <c r="G747" i="12" s="1"/>
  <c r="K747" i="12"/>
  <c r="D747" i="12"/>
  <c r="F747" i="12" s="1"/>
  <c r="O746" i="12"/>
  <c r="G746" i="12" s="1"/>
  <c r="K746" i="12"/>
  <c r="D746" i="12"/>
  <c r="F746" i="12" s="1"/>
  <c r="O745" i="12"/>
  <c r="G745" i="12" s="1"/>
  <c r="O744" i="12"/>
  <c r="G744" i="12" s="1"/>
  <c r="O743" i="12"/>
  <c r="G743" i="12" s="1"/>
  <c r="O742" i="12"/>
  <c r="G742" i="12" s="1"/>
  <c r="K742" i="12"/>
  <c r="F742" i="12"/>
  <c r="O741" i="12"/>
  <c r="G741" i="12" s="1"/>
  <c r="K741" i="12"/>
  <c r="F741" i="12"/>
  <c r="K740" i="12"/>
  <c r="G740" i="12"/>
  <c r="F740" i="12"/>
  <c r="O739" i="12"/>
  <c r="G739" i="12" s="1"/>
  <c r="K739" i="12"/>
  <c r="F739" i="12"/>
  <c r="K738" i="12"/>
  <c r="G738" i="12"/>
  <c r="F738" i="12"/>
  <c r="O737" i="12"/>
  <c r="G737" i="12" s="1"/>
  <c r="K737" i="12"/>
  <c r="F737" i="12"/>
  <c r="O736" i="12"/>
  <c r="G736" i="12" s="1"/>
  <c r="K736" i="12"/>
  <c r="F736" i="12"/>
  <c r="O735" i="12"/>
  <c r="G735" i="12" s="1"/>
  <c r="K735" i="12"/>
  <c r="F735" i="12"/>
  <c r="O734" i="12"/>
  <c r="G734" i="12" s="1"/>
  <c r="K734" i="12"/>
  <c r="F734" i="12"/>
  <c r="O733" i="12"/>
  <c r="G733" i="12" s="1"/>
  <c r="K733" i="12"/>
  <c r="F733" i="12"/>
  <c r="O732" i="12"/>
  <c r="G732" i="12" s="1"/>
  <c r="K732" i="12"/>
  <c r="F732" i="12"/>
  <c r="O731" i="12"/>
  <c r="G731" i="12" s="1"/>
  <c r="K731" i="12"/>
  <c r="F731" i="12"/>
  <c r="O730" i="12"/>
  <c r="G730" i="12" s="1"/>
  <c r="K730" i="12"/>
  <c r="F730" i="12"/>
  <c r="O729" i="12"/>
  <c r="G729" i="12" s="1"/>
  <c r="K729" i="12"/>
  <c r="F729" i="12"/>
  <c r="O728" i="12"/>
  <c r="G728" i="12" s="1"/>
  <c r="K728" i="12"/>
  <c r="F728" i="12"/>
  <c r="K727" i="12"/>
  <c r="G727" i="12"/>
  <c r="F727" i="12"/>
  <c r="O726" i="12"/>
  <c r="G726" i="12" s="1"/>
  <c r="K726" i="12"/>
  <c r="F726" i="12"/>
  <c r="O725" i="12"/>
  <c r="G725" i="12" s="1"/>
  <c r="K725" i="12"/>
  <c r="F725" i="12"/>
  <c r="O724" i="12"/>
  <c r="G724" i="12" s="1"/>
  <c r="K724" i="12"/>
  <c r="F724" i="12"/>
  <c r="O723" i="12"/>
  <c r="G723" i="12" s="1"/>
  <c r="K723" i="12"/>
  <c r="F723" i="12"/>
  <c r="O722" i="12"/>
  <c r="G722" i="12" s="1"/>
  <c r="K722" i="12"/>
  <c r="F722" i="12"/>
  <c r="O721" i="12"/>
  <c r="G721" i="12" s="1"/>
  <c r="K721" i="12"/>
  <c r="F721" i="12"/>
  <c r="O720" i="12"/>
  <c r="G720" i="12" s="1"/>
  <c r="K720" i="12"/>
  <c r="F720" i="12"/>
  <c r="K719" i="12"/>
  <c r="G719" i="12"/>
  <c r="F719" i="12"/>
  <c r="O718" i="12"/>
  <c r="G718" i="12" s="1"/>
  <c r="K718" i="12"/>
  <c r="F718" i="12"/>
  <c r="O717" i="12"/>
  <c r="G717" i="12" s="1"/>
  <c r="K717" i="12"/>
  <c r="F717" i="12"/>
  <c r="O716" i="12"/>
  <c r="G716" i="12" s="1"/>
  <c r="K716" i="12"/>
  <c r="F716" i="12"/>
  <c r="O715" i="12"/>
  <c r="G715" i="12" s="1"/>
  <c r="K715" i="12"/>
  <c r="F715" i="12"/>
  <c r="O714" i="12"/>
  <c r="G714" i="12" s="1"/>
  <c r="K714" i="12"/>
  <c r="F714" i="12"/>
  <c r="O713" i="12"/>
  <c r="G713" i="12" s="1"/>
  <c r="K713" i="12"/>
  <c r="F713" i="12"/>
  <c r="K712" i="12"/>
  <c r="G712" i="12"/>
  <c r="F712" i="12"/>
  <c r="O711" i="12"/>
  <c r="G711" i="12" s="1"/>
  <c r="K711" i="12"/>
  <c r="F711" i="12"/>
  <c r="O710" i="12"/>
  <c r="G710" i="12" s="1"/>
  <c r="K710" i="12"/>
  <c r="F710" i="12"/>
  <c r="O709" i="12"/>
  <c r="G709" i="12" s="1"/>
  <c r="K709" i="12"/>
  <c r="F709" i="12"/>
  <c r="K708" i="12"/>
  <c r="G708" i="12"/>
  <c r="F708" i="12"/>
  <c r="O707" i="12"/>
  <c r="G707" i="12" s="1"/>
  <c r="K707" i="12"/>
  <c r="F707" i="12"/>
  <c r="O706" i="12"/>
  <c r="G706" i="12" s="1"/>
  <c r="K706" i="12"/>
  <c r="F706" i="12"/>
  <c r="O705" i="12"/>
  <c r="G705" i="12" s="1"/>
  <c r="K705" i="12"/>
  <c r="F705" i="12"/>
  <c r="K704" i="12"/>
  <c r="G704" i="12"/>
  <c r="F704" i="12"/>
  <c r="O703" i="12"/>
  <c r="G703" i="12" s="1"/>
  <c r="K703" i="12"/>
  <c r="F703" i="12"/>
  <c r="O702" i="12"/>
  <c r="G702" i="12" s="1"/>
  <c r="K702" i="12"/>
  <c r="F702" i="12"/>
  <c r="K701" i="12"/>
  <c r="G701" i="12"/>
  <c r="F701" i="12"/>
  <c r="O700" i="12"/>
  <c r="G700" i="12" s="1"/>
  <c r="K700" i="12"/>
  <c r="F700" i="12"/>
  <c r="O699" i="12"/>
  <c r="G699" i="12" s="1"/>
  <c r="K699" i="12"/>
  <c r="F699" i="12"/>
  <c r="O698" i="12"/>
  <c r="G698" i="12" s="1"/>
  <c r="K698" i="12"/>
  <c r="F698" i="12"/>
  <c r="O697" i="12"/>
  <c r="G697" i="12" s="1"/>
  <c r="K697" i="12"/>
  <c r="F697" i="12"/>
  <c r="O696" i="12"/>
  <c r="G696" i="12" s="1"/>
  <c r="K696" i="12"/>
  <c r="F696" i="12"/>
  <c r="O695" i="12"/>
  <c r="G695" i="12" s="1"/>
  <c r="K695" i="12"/>
  <c r="F695" i="12"/>
  <c r="O694" i="12"/>
  <c r="G694" i="12" s="1"/>
  <c r="K694" i="12"/>
  <c r="F694" i="12"/>
  <c r="K693" i="12"/>
  <c r="G693" i="12"/>
  <c r="F693" i="12"/>
  <c r="O692" i="12"/>
  <c r="G692" i="12" s="1"/>
  <c r="K692" i="12"/>
  <c r="F692" i="12"/>
  <c r="O691" i="12"/>
  <c r="G691" i="12" s="1"/>
  <c r="K691" i="12"/>
  <c r="F691" i="12"/>
  <c r="O690" i="12"/>
  <c r="G690" i="12" s="1"/>
  <c r="K690" i="12"/>
  <c r="F690" i="12"/>
  <c r="O689" i="12"/>
  <c r="G689" i="12" s="1"/>
  <c r="K689" i="12"/>
  <c r="F689" i="12"/>
  <c r="O688" i="12"/>
  <c r="G688" i="12" s="1"/>
  <c r="K688" i="12"/>
  <c r="F688" i="12"/>
  <c r="K687" i="12"/>
  <c r="G687" i="12"/>
  <c r="F687" i="12"/>
  <c r="O686" i="12"/>
  <c r="G686" i="12" s="1"/>
  <c r="K686" i="12"/>
  <c r="F686" i="12"/>
  <c r="K685" i="12"/>
  <c r="G685" i="12"/>
  <c r="F685" i="12"/>
  <c r="O684" i="12"/>
  <c r="G684" i="12" s="1"/>
  <c r="K684" i="12"/>
  <c r="F684" i="12"/>
  <c r="O683" i="12"/>
  <c r="G683" i="12" s="1"/>
  <c r="K683" i="12"/>
  <c r="F683" i="12"/>
  <c r="O682" i="12"/>
  <c r="G682" i="12" s="1"/>
  <c r="K682" i="12"/>
  <c r="F682" i="12"/>
  <c r="O681" i="12"/>
  <c r="G681" i="12" s="1"/>
  <c r="K681" i="12"/>
  <c r="F681" i="12"/>
  <c r="O680" i="12"/>
  <c r="G680" i="12" s="1"/>
  <c r="K680" i="12"/>
  <c r="F680" i="12"/>
  <c r="O679" i="12"/>
  <c r="G679" i="12" s="1"/>
  <c r="K679" i="12"/>
  <c r="F679" i="12"/>
  <c r="O678" i="12"/>
  <c r="G678" i="12" s="1"/>
  <c r="K678" i="12"/>
  <c r="F678" i="12"/>
  <c r="K677" i="12"/>
  <c r="G677" i="12"/>
  <c r="F677" i="12"/>
  <c r="O676" i="12"/>
  <c r="G676" i="12" s="1"/>
  <c r="K676" i="12"/>
  <c r="F676" i="12"/>
  <c r="O675" i="12"/>
  <c r="G675" i="12" s="1"/>
  <c r="K675" i="12"/>
  <c r="F675" i="12"/>
  <c r="O674" i="12"/>
  <c r="G674" i="12" s="1"/>
  <c r="K674" i="12"/>
  <c r="F674" i="12"/>
  <c r="O673" i="12"/>
  <c r="G673" i="12" s="1"/>
  <c r="K673" i="12"/>
  <c r="F673" i="12"/>
  <c r="O672" i="12"/>
  <c r="G672" i="12" s="1"/>
  <c r="K672" i="12"/>
  <c r="F672" i="12"/>
  <c r="O671" i="12"/>
  <c r="G671" i="12" s="1"/>
  <c r="K671" i="12"/>
  <c r="F671" i="12"/>
  <c r="O670" i="12"/>
  <c r="G670" i="12" s="1"/>
  <c r="K670" i="12"/>
  <c r="F670" i="12"/>
  <c r="O669" i="12"/>
  <c r="G669" i="12" s="1"/>
  <c r="K669" i="12"/>
  <c r="F669" i="12"/>
  <c r="K668" i="12"/>
  <c r="G668" i="12"/>
  <c r="F668" i="12"/>
  <c r="O667" i="12"/>
  <c r="G667" i="12" s="1"/>
  <c r="K667" i="12"/>
  <c r="F667" i="12"/>
  <c r="O666" i="12"/>
  <c r="G666" i="12" s="1"/>
  <c r="K666" i="12"/>
  <c r="F666" i="12"/>
  <c r="O665" i="12"/>
  <c r="G665" i="12" s="1"/>
  <c r="K665" i="12"/>
  <c r="F665" i="12"/>
  <c r="O664" i="12"/>
  <c r="G664" i="12" s="1"/>
  <c r="K664" i="12"/>
  <c r="F664" i="12"/>
  <c r="O663" i="12"/>
  <c r="G663" i="12" s="1"/>
  <c r="K663" i="12"/>
  <c r="F663" i="12"/>
  <c r="O662" i="12"/>
  <c r="G662" i="12" s="1"/>
  <c r="K662" i="12"/>
  <c r="F662" i="12"/>
  <c r="O661" i="12"/>
  <c r="G661" i="12" s="1"/>
  <c r="K661" i="12"/>
  <c r="F661" i="12"/>
  <c r="K660" i="12"/>
  <c r="G660" i="12"/>
  <c r="F660" i="12"/>
  <c r="O659" i="12"/>
  <c r="G659" i="12" s="1"/>
  <c r="K659" i="12"/>
  <c r="F659" i="12"/>
  <c r="O658" i="12"/>
  <c r="G658" i="12" s="1"/>
  <c r="K658" i="12"/>
  <c r="F658" i="12"/>
  <c r="O657" i="12"/>
  <c r="G657" i="12" s="1"/>
  <c r="K657" i="12"/>
  <c r="F657" i="12"/>
  <c r="O656" i="12"/>
  <c r="G656" i="12" s="1"/>
  <c r="K656" i="12"/>
  <c r="F656" i="12"/>
  <c r="O655" i="12"/>
  <c r="G655" i="12" s="1"/>
  <c r="K655" i="12"/>
  <c r="F655" i="12"/>
  <c r="O654" i="12"/>
  <c r="G654" i="12" s="1"/>
  <c r="K654" i="12"/>
  <c r="F654" i="12"/>
  <c r="O653" i="12"/>
  <c r="G653" i="12" s="1"/>
  <c r="K653" i="12"/>
  <c r="F653" i="12"/>
  <c r="O652" i="12"/>
  <c r="G652" i="12" s="1"/>
  <c r="K652" i="12"/>
  <c r="F652" i="12"/>
  <c r="O651" i="12"/>
  <c r="G651" i="12" s="1"/>
  <c r="K651" i="12"/>
  <c r="F651" i="12"/>
  <c r="O650" i="12"/>
  <c r="G650" i="12" s="1"/>
  <c r="K650" i="12"/>
  <c r="F650" i="12"/>
  <c r="K649" i="12"/>
  <c r="G649" i="12"/>
  <c r="F649" i="12"/>
  <c r="O648" i="12"/>
  <c r="G648" i="12" s="1"/>
  <c r="K648" i="12"/>
  <c r="F648" i="12"/>
  <c r="K647" i="12"/>
  <c r="G647" i="12"/>
  <c r="F647" i="12"/>
  <c r="O646" i="12"/>
  <c r="G646" i="12" s="1"/>
  <c r="K646" i="12"/>
  <c r="F646" i="12"/>
  <c r="O645" i="12"/>
  <c r="G645" i="12" s="1"/>
  <c r="K645" i="12"/>
  <c r="F645" i="12"/>
  <c r="K644" i="12"/>
  <c r="G644" i="12"/>
  <c r="F644" i="12"/>
  <c r="O643" i="12"/>
  <c r="G643" i="12" s="1"/>
  <c r="K643" i="12"/>
  <c r="F643" i="12"/>
  <c r="O642" i="12"/>
  <c r="G642" i="12" s="1"/>
  <c r="K642" i="12"/>
  <c r="F642" i="12"/>
  <c r="O641" i="12"/>
  <c r="G641" i="12" s="1"/>
  <c r="K641" i="12"/>
  <c r="F641" i="12"/>
  <c r="O640" i="12"/>
  <c r="G640" i="12" s="1"/>
  <c r="K640" i="12"/>
  <c r="F640" i="12"/>
  <c r="K639" i="12"/>
  <c r="G639" i="12"/>
  <c r="F639" i="12"/>
  <c r="O638" i="12"/>
  <c r="G638" i="12" s="1"/>
  <c r="K638" i="12"/>
  <c r="F638" i="12"/>
  <c r="O637" i="12"/>
  <c r="G637" i="12" s="1"/>
  <c r="K637" i="12"/>
  <c r="F637" i="12"/>
  <c r="O636" i="12"/>
  <c r="G636" i="12" s="1"/>
  <c r="K636" i="12"/>
  <c r="F636" i="12"/>
  <c r="O635" i="12"/>
  <c r="G635" i="12" s="1"/>
  <c r="K635" i="12"/>
  <c r="F635" i="12"/>
  <c r="O634" i="12"/>
  <c r="G634" i="12" s="1"/>
  <c r="K634" i="12"/>
  <c r="F634" i="12"/>
  <c r="O633" i="12"/>
  <c r="G633" i="12" s="1"/>
  <c r="K633" i="12"/>
  <c r="F633" i="12"/>
  <c r="O632" i="12"/>
  <c r="G632" i="12" s="1"/>
  <c r="K632" i="12"/>
  <c r="F632" i="12"/>
  <c r="O631" i="12"/>
  <c r="G631" i="12" s="1"/>
  <c r="K631" i="12"/>
  <c r="F631" i="12"/>
  <c r="O630" i="12"/>
  <c r="G630" i="12" s="1"/>
  <c r="K630" i="12"/>
  <c r="F630" i="12"/>
  <c r="O629" i="12"/>
  <c r="G629" i="12" s="1"/>
  <c r="K629" i="12"/>
  <c r="F629" i="12"/>
  <c r="O628" i="12"/>
  <c r="G628" i="12" s="1"/>
  <c r="K628" i="12"/>
  <c r="F628" i="12"/>
  <c r="O627" i="12"/>
  <c r="G627" i="12" s="1"/>
  <c r="K627" i="12"/>
  <c r="F627" i="12"/>
  <c r="O626" i="12"/>
  <c r="G626" i="12" s="1"/>
  <c r="K626" i="12"/>
  <c r="F626" i="12"/>
  <c r="K625" i="12"/>
  <c r="G625" i="12"/>
  <c r="F625" i="12"/>
  <c r="O624" i="12"/>
  <c r="G624" i="12" s="1"/>
  <c r="K624" i="12"/>
  <c r="F624" i="12"/>
  <c r="O623" i="12"/>
  <c r="G623" i="12" s="1"/>
  <c r="K623" i="12"/>
  <c r="F623" i="12"/>
  <c r="O622" i="12"/>
  <c r="G622" i="12" s="1"/>
  <c r="K622" i="12"/>
  <c r="F622" i="12"/>
  <c r="O621" i="12"/>
  <c r="G621" i="12" s="1"/>
  <c r="K621" i="12"/>
  <c r="F621" i="12"/>
  <c r="O620" i="12"/>
  <c r="G620" i="12" s="1"/>
  <c r="K620" i="12"/>
  <c r="F620" i="12"/>
  <c r="K619" i="12"/>
  <c r="G619" i="12"/>
  <c r="F619" i="12"/>
  <c r="O618" i="12"/>
  <c r="G618" i="12" s="1"/>
  <c r="K618" i="12"/>
  <c r="F618" i="12"/>
  <c r="O617" i="12"/>
  <c r="G617" i="12" s="1"/>
  <c r="K617" i="12"/>
  <c r="F617" i="12"/>
  <c r="O616" i="12"/>
  <c r="G616" i="12" s="1"/>
  <c r="K616" i="12"/>
  <c r="F616" i="12"/>
  <c r="O615" i="12"/>
  <c r="G615" i="12" s="1"/>
  <c r="K615" i="12"/>
  <c r="F615" i="12"/>
  <c r="O614" i="12"/>
  <c r="G614" i="12" s="1"/>
  <c r="K614" i="12"/>
  <c r="F614" i="12"/>
  <c r="O613" i="12"/>
  <c r="G613" i="12" s="1"/>
  <c r="K613" i="12"/>
  <c r="F613" i="12"/>
  <c r="O612" i="12"/>
  <c r="G612" i="12" s="1"/>
  <c r="K612" i="12"/>
  <c r="F612" i="12"/>
  <c r="K611" i="12"/>
  <c r="G611" i="12"/>
  <c r="F611" i="12"/>
  <c r="O610" i="12"/>
  <c r="G610" i="12" s="1"/>
  <c r="K610" i="12"/>
  <c r="F610" i="12"/>
  <c r="O609" i="12"/>
  <c r="G609" i="12" s="1"/>
  <c r="K609" i="12"/>
  <c r="F609" i="12"/>
  <c r="O608" i="12"/>
  <c r="G608" i="12" s="1"/>
  <c r="K608" i="12"/>
  <c r="F608" i="12"/>
  <c r="O607" i="12"/>
  <c r="G607" i="12" s="1"/>
  <c r="K607" i="12"/>
  <c r="F607" i="12"/>
  <c r="O606" i="12"/>
  <c r="G606" i="12" s="1"/>
  <c r="K606" i="12"/>
  <c r="F606" i="12"/>
  <c r="O605" i="12"/>
  <c r="G605" i="12" s="1"/>
  <c r="K605" i="12"/>
  <c r="F605" i="12"/>
  <c r="O604" i="12"/>
  <c r="G604" i="12" s="1"/>
  <c r="K604" i="12"/>
  <c r="F604" i="12"/>
  <c r="K603" i="12"/>
  <c r="G603" i="12"/>
  <c r="F603" i="12"/>
  <c r="K602" i="12"/>
  <c r="G602" i="12"/>
  <c r="F602" i="12"/>
  <c r="O601" i="12"/>
  <c r="G601" i="12" s="1"/>
  <c r="K601" i="12"/>
  <c r="F601" i="12"/>
  <c r="L600" i="12"/>
  <c r="O600" i="12" s="1"/>
  <c r="G600" i="12" s="1"/>
  <c r="K600" i="12"/>
  <c r="F600" i="12"/>
  <c r="O599" i="12"/>
  <c r="G599" i="12" s="1"/>
  <c r="K599" i="12"/>
  <c r="F599" i="12"/>
  <c r="O598" i="12"/>
  <c r="G598" i="12" s="1"/>
  <c r="K598" i="12"/>
  <c r="F598" i="12"/>
  <c r="O597" i="12"/>
  <c r="G597" i="12" s="1"/>
  <c r="K597" i="12"/>
  <c r="F597" i="12"/>
  <c r="O596" i="12"/>
  <c r="G596" i="12" s="1"/>
  <c r="K596" i="12"/>
  <c r="F596" i="12"/>
  <c r="O595" i="12"/>
  <c r="G595" i="12" s="1"/>
  <c r="K595" i="12"/>
  <c r="F595" i="12"/>
  <c r="O594" i="12"/>
  <c r="G594" i="12" s="1"/>
  <c r="K594" i="12"/>
  <c r="F594" i="12"/>
  <c r="O593" i="12"/>
  <c r="G593" i="12" s="1"/>
  <c r="K593" i="12"/>
  <c r="F593" i="12"/>
  <c r="O592" i="12"/>
  <c r="G592" i="12" s="1"/>
  <c r="K592" i="12"/>
  <c r="F592" i="12"/>
  <c r="O591" i="12"/>
  <c r="G591" i="12" s="1"/>
  <c r="K591" i="12"/>
  <c r="F591" i="12"/>
  <c r="O590" i="12"/>
  <c r="G590" i="12" s="1"/>
  <c r="K590" i="12"/>
  <c r="F590" i="12"/>
  <c r="O589" i="12"/>
  <c r="G589" i="12" s="1"/>
  <c r="K589" i="12"/>
  <c r="F589" i="12"/>
  <c r="O588" i="12"/>
  <c r="G588" i="12" s="1"/>
  <c r="K588" i="12"/>
  <c r="F588" i="12"/>
  <c r="O587" i="12"/>
  <c r="G587" i="12" s="1"/>
  <c r="K587" i="12"/>
  <c r="F587" i="12"/>
  <c r="O586" i="12"/>
  <c r="G586" i="12" s="1"/>
  <c r="K586" i="12"/>
  <c r="F586" i="12"/>
  <c r="O585" i="12"/>
  <c r="G585" i="12" s="1"/>
  <c r="K585" i="12"/>
  <c r="F585" i="12"/>
  <c r="L584" i="12"/>
  <c r="O584" i="12" s="1"/>
  <c r="G584" i="12" s="1"/>
  <c r="K584" i="12"/>
  <c r="F584" i="12"/>
  <c r="O583" i="12"/>
  <c r="G583" i="12" s="1"/>
  <c r="K583" i="12"/>
  <c r="F583" i="12"/>
  <c r="O582" i="12"/>
  <c r="G582" i="12" s="1"/>
  <c r="K582" i="12"/>
  <c r="F582" i="12"/>
  <c r="O581" i="12"/>
  <c r="G581" i="12" s="1"/>
  <c r="K581" i="12"/>
  <c r="F581" i="12"/>
  <c r="O580" i="12"/>
  <c r="G580" i="12" s="1"/>
  <c r="K580" i="12"/>
  <c r="F580" i="12"/>
  <c r="O579" i="12"/>
  <c r="G579" i="12" s="1"/>
  <c r="K579" i="12"/>
  <c r="F579" i="12"/>
  <c r="O578" i="12"/>
  <c r="G578" i="12" s="1"/>
  <c r="K578" i="12"/>
  <c r="F578" i="12"/>
  <c r="O577" i="12"/>
  <c r="G577" i="12" s="1"/>
  <c r="K577" i="12"/>
  <c r="F577" i="12"/>
  <c r="O576" i="12"/>
  <c r="G576" i="12" s="1"/>
  <c r="K576" i="12"/>
  <c r="F576" i="12"/>
  <c r="O575" i="12"/>
  <c r="G575" i="12" s="1"/>
  <c r="K575" i="12"/>
  <c r="F575" i="12"/>
  <c r="O574" i="12"/>
  <c r="G574" i="12" s="1"/>
  <c r="K574" i="12"/>
  <c r="F574" i="12"/>
  <c r="O573" i="12"/>
  <c r="G573" i="12" s="1"/>
  <c r="K573" i="12"/>
  <c r="F573" i="12"/>
  <c r="O572" i="12"/>
  <c r="G572" i="12" s="1"/>
  <c r="K572" i="12"/>
  <c r="F572" i="12"/>
  <c r="O571" i="12"/>
  <c r="G571" i="12" s="1"/>
  <c r="K571" i="12"/>
  <c r="F571" i="12"/>
  <c r="L570" i="12"/>
  <c r="O570" i="12" s="1"/>
  <c r="G570" i="12" s="1"/>
  <c r="K570" i="12"/>
  <c r="F570" i="12"/>
  <c r="O569" i="12"/>
  <c r="G569" i="12" s="1"/>
  <c r="K569" i="12"/>
  <c r="F569" i="12"/>
  <c r="O568" i="12"/>
  <c r="G568" i="12" s="1"/>
  <c r="K568" i="12"/>
  <c r="F568" i="12"/>
  <c r="O567" i="12"/>
  <c r="G567" i="12" s="1"/>
  <c r="K567" i="12"/>
  <c r="F567" i="12"/>
  <c r="O566" i="12"/>
  <c r="G566" i="12" s="1"/>
  <c r="K566" i="12"/>
  <c r="F566" i="12"/>
  <c r="O565" i="12"/>
  <c r="G565" i="12" s="1"/>
  <c r="K565" i="12"/>
  <c r="F565" i="12"/>
  <c r="O564" i="12"/>
  <c r="G564" i="12" s="1"/>
  <c r="K564" i="12"/>
  <c r="F564" i="12"/>
  <c r="O563" i="12"/>
  <c r="G563" i="12" s="1"/>
  <c r="K563" i="12"/>
  <c r="F563" i="12"/>
  <c r="O562" i="12"/>
  <c r="G562" i="12" s="1"/>
  <c r="K562" i="12"/>
  <c r="F562" i="12"/>
  <c r="O561" i="12"/>
  <c r="G561" i="12" s="1"/>
  <c r="K561" i="12"/>
  <c r="F561" i="12"/>
  <c r="O560" i="12"/>
  <c r="G560" i="12" s="1"/>
  <c r="K560" i="12"/>
  <c r="F560" i="12"/>
  <c r="O559" i="12"/>
  <c r="G559" i="12" s="1"/>
  <c r="K559" i="12"/>
  <c r="F559" i="12"/>
  <c r="O558" i="12"/>
  <c r="G558" i="12" s="1"/>
  <c r="K558" i="12"/>
  <c r="F558" i="12"/>
  <c r="O557" i="12"/>
  <c r="G557" i="12" s="1"/>
  <c r="K557" i="12"/>
  <c r="F557" i="12"/>
  <c r="O556" i="12"/>
  <c r="G556" i="12" s="1"/>
  <c r="K556" i="12"/>
  <c r="F556" i="12"/>
  <c r="O555" i="12"/>
  <c r="G555" i="12" s="1"/>
  <c r="K555" i="12"/>
  <c r="F555" i="12"/>
  <c r="O554" i="12"/>
  <c r="G554" i="12" s="1"/>
  <c r="K554" i="12"/>
  <c r="F554" i="12"/>
  <c r="O553" i="12"/>
  <c r="G553" i="12" s="1"/>
  <c r="K553" i="12"/>
  <c r="F553" i="12"/>
  <c r="O552" i="12"/>
  <c r="G552" i="12" s="1"/>
  <c r="K552" i="12"/>
  <c r="C552" i="12"/>
  <c r="F552" i="12" s="1"/>
  <c r="O551" i="12"/>
  <c r="G551" i="12" s="1"/>
  <c r="K551" i="12"/>
  <c r="C551" i="12"/>
  <c r="F551" i="12" s="1"/>
  <c r="O550" i="12"/>
  <c r="G550" i="12" s="1"/>
  <c r="K550" i="12"/>
  <c r="C550" i="12"/>
  <c r="F550" i="12" s="1"/>
  <c r="O549" i="12"/>
  <c r="G549" i="12" s="1"/>
  <c r="K549" i="12"/>
  <c r="C549" i="12"/>
  <c r="F549" i="12" s="1"/>
  <c r="O548" i="12"/>
  <c r="G548" i="12" s="1"/>
  <c r="K548" i="12"/>
  <c r="C548" i="12"/>
  <c r="F548" i="12" s="1"/>
  <c r="O547" i="12"/>
  <c r="G547" i="12" s="1"/>
  <c r="K547" i="12"/>
  <c r="C547" i="12"/>
  <c r="F547" i="12" s="1"/>
  <c r="O546" i="12"/>
  <c r="G546" i="12" s="1"/>
  <c r="K546" i="12"/>
  <c r="F546" i="12"/>
  <c r="O545" i="12"/>
  <c r="G545" i="12" s="1"/>
  <c r="K545" i="12"/>
  <c r="F545" i="12"/>
  <c r="O544" i="12"/>
  <c r="G544" i="12" s="1"/>
  <c r="K544" i="12"/>
  <c r="F544" i="12"/>
  <c r="O543" i="12"/>
  <c r="G543" i="12" s="1"/>
  <c r="K543" i="12"/>
  <c r="F543" i="12"/>
  <c r="O542" i="12"/>
  <c r="G542" i="12" s="1"/>
  <c r="K542" i="12"/>
  <c r="F542" i="12"/>
  <c r="O541" i="12"/>
  <c r="G541" i="12" s="1"/>
  <c r="K541" i="12"/>
  <c r="F541" i="12"/>
  <c r="O540" i="12"/>
  <c r="G540" i="12" s="1"/>
  <c r="K540" i="12"/>
  <c r="F540" i="12"/>
  <c r="O539" i="12"/>
  <c r="G539" i="12" s="1"/>
  <c r="K539" i="12"/>
  <c r="F539" i="12"/>
  <c r="O538" i="12"/>
  <c r="G538" i="12" s="1"/>
  <c r="K538" i="12"/>
  <c r="F538" i="12"/>
  <c r="O537" i="12"/>
  <c r="G537" i="12" s="1"/>
  <c r="K537" i="12"/>
  <c r="F537" i="12"/>
  <c r="O536" i="12"/>
  <c r="G536" i="12" s="1"/>
  <c r="K536" i="12"/>
  <c r="F536" i="12"/>
  <c r="O535" i="12"/>
  <c r="G535" i="12" s="1"/>
  <c r="K535" i="12"/>
  <c r="F535" i="12"/>
  <c r="O534" i="12"/>
  <c r="G534" i="12" s="1"/>
  <c r="K534" i="12"/>
  <c r="F534" i="12"/>
  <c r="O533" i="12"/>
  <c r="G533" i="12" s="1"/>
  <c r="K533" i="12"/>
  <c r="F533" i="12"/>
  <c r="O532" i="12"/>
  <c r="G532" i="12" s="1"/>
  <c r="K532" i="12"/>
  <c r="F532" i="12"/>
  <c r="O531" i="12"/>
  <c r="G531" i="12" s="1"/>
  <c r="K531" i="12"/>
  <c r="F531" i="12"/>
  <c r="O530" i="12"/>
  <c r="G530" i="12" s="1"/>
  <c r="K530" i="12"/>
  <c r="F530" i="12"/>
  <c r="O529" i="12"/>
  <c r="G529" i="12" s="1"/>
  <c r="K529" i="12"/>
  <c r="F529" i="12"/>
  <c r="O528" i="12"/>
  <c r="G528" i="12" s="1"/>
  <c r="K528" i="12"/>
  <c r="F528" i="12"/>
  <c r="O527" i="12"/>
  <c r="G527" i="12" s="1"/>
  <c r="K527" i="12"/>
  <c r="F527" i="12"/>
  <c r="O526" i="12"/>
  <c r="G526" i="12" s="1"/>
  <c r="K526" i="12"/>
  <c r="C526" i="12"/>
  <c r="F526" i="12" s="1"/>
  <c r="O525" i="12"/>
  <c r="G525" i="12" s="1"/>
  <c r="K525" i="12"/>
  <c r="C525" i="12"/>
  <c r="F525" i="12" s="1"/>
  <c r="O524" i="12"/>
  <c r="G524" i="12" s="1"/>
  <c r="K524" i="12"/>
  <c r="C524" i="12"/>
  <c r="F524" i="12" s="1"/>
  <c r="O523" i="12"/>
  <c r="G523" i="12" s="1"/>
  <c r="K523" i="12"/>
  <c r="C523" i="12"/>
  <c r="F523" i="12" s="1"/>
  <c r="O522" i="12"/>
  <c r="G522" i="12" s="1"/>
  <c r="K522" i="12"/>
  <c r="F522" i="12"/>
  <c r="O521" i="12"/>
  <c r="G521" i="12" s="1"/>
  <c r="K521" i="12"/>
  <c r="F521" i="12"/>
  <c r="O520" i="12"/>
  <c r="G520" i="12" s="1"/>
  <c r="K520" i="12"/>
  <c r="F520" i="12"/>
  <c r="O519" i="12"/>
  <c r="G519" i="12" s="1"/>
  <c r="K519" i="12"/>
  <c r="F519" i="12"/>
  <c r="O518" i="12"/>
  <c r="G518" i="12" s="1"/>
  <c r="K518" i="12"/>
  <c r="F518" i="12"/>
  <c r="O517" i="12"/>
  <c r="G517" i="12" s="1"/>
  <c r="K517" i="12"/>
  <c r="F517" i="12"/>
  <c r="O516" i="12"/>
  <c r="G516" i="12" s="1"/>
  <c r="K516" i="12"/>
  <c r="F516" i="12"/>
  <c r="O515" i="12"/>
  <c r="G515" i="12" s="1"/>
  <c r="K515" i="12"/>
  <c r="F515" i="12"/>
  <c r="O514" i="12"/>
  <c r="G514" i="12" s="1"/>
  <c r="K514" i="12"/>
  <c r="F514" i="12"/>
  <c r="O513" i="12"/>
  <c r="G513" i="12" s="1"/>
  <c r="K513" i="12"/>
  <c r="C513" i="12"/>
  <c r="F513" i="12" s="1"/>
  <c r="O512" i="12"/>
  <c r="G512" i="12" s="1"/>
  <c r="K512" i="12"/>
  <c r="C512" i="12"/>
  <c r="F512" i="12" s="1"/>
  <c r="O511" i="12"/>
  <c r="G511" i="12" s="1"/>
  <c r="K511" i="12"/>
  <c r="C511" i="12"/>
  <c r="F511" i="12" s="1"/>
  <c r="O510" i="12"/>
  <c r="G510" i="12" s="1"/>
  <c r="K510" i="12"/>
  <c r="C510" i="12"/>
  <c r="F510" i="12" s="1"/>
  <c r="O509" i="12"/>
  <c r="G509" i="12" s="1"/>
  <c r="K509" i="12"/>
  <c r="C509" i="12"/>
  <c r="F509" i="12" s="1"/>
  <c r="O508" i="12"/>
  <c r="G508" i="12" s="1"/>
  <c r="K508" i="12"/>
  <c r="F508" i="12"/>
  <c r="O507" i="12"/>
  <c r="G507" i="12" s="1"/>
  <c r="K507" i="12"/>
  <c r="F507" i="12"/>
  <c r="O506" i="12"/>
  <c r="G506" i="12" s="1"/>
  <c r="K506" i="12"/>
  <c r="F506" i="12"/>
  <c r="O505" i="12"/>
  <c r="G505" i="12" s="1"/>
  <c r="K505" i="12"/>
  <c r="F505" i="12"/>
  <c r="O504" i="12"/>
  <c r="G504" i="12" s="1"/>
  <c r="K504" i="12"/>
  <c r="F504" i="12"/>
  <c r="O503" i="12"/>
  <c r="G503" i="12" s="1"/>
  <c r="K503" i="12"/>
  <c r="F503" i="12"/>
  <c r="O502" i="12"/>
  <c r="G502" i="12" s="1"/>
  <c r="K502" i="12"/>
  <c r="F502" i="12"/>
  <c r="O501" i="12"/>
  <c r="G501" i="12" s="1"/>
  <c r="K501" i="12"/>
  <c r="F501" i="12"/>
  <c r="O500" i="12"/>
  <c r="G500" i="12" s="1"/>
  <c r="K500" i="12"/>
  <c r="F500" i="12"/>
  <c r="O499" i="12"/>
  <c r="G499" i="12" s="1"/>
  <c r="K499" i="12"/>
  <c r="F499" i="12"/>
  <c r="O498" i="12"/>
  <c r="G498" i="12" s="1"/>
  <c r="K498" i="12"/>
  <c r="F498" i="12"/>
  <c r="O497" i="12"/>
  <c r="G497" i="12" s="1"/>
  <c r="K497" i="12"/>
  <c r="F497" i="12"/>
  <c r="O496" i="12"/>
  <c r="G496" i="12" s="1"/>
  <c r="K496" i="12"/>
  <c r="F496" i="12"/>
  <c r="O495" i="12"/>
  <c r="G495" i="12" s="1"/>
  <c r="K495" i="12"/>
  <c r="F495" i="12"/>
  <c r="O494" i="12"/>
  <c r="G494" i="12" s="1"/>
  <c r="K494" i="12"/>
  <c r="F494" i="12"/>
  <c r="O493" i="12"/>
  <c r="G493" i="12" s="1"/>
  <c r="K493" i="12"/>
  <c r="F493" i="12"/>
  <c r="O492" i="12"/>
  <c r="G492" i="12" s="1"/>
  <c r="K492" i="12"/>
  <c r="C492" i="12"/>
  <c r="F492" i="12" s="1"/>
  <c r="B492" i="12"/>
  <c r="O491" i="12"/>
  <c r="G491" i="12" s="1"/>
  <c r="K491" i="12"/>
  <c r="C491" i="12"/>
  <c r="F491" i="12" s="1"/>
  <c r="B491" i="12"/>
  <c r="O490" i="12"/>
  <c r="G490" i="12" s="1"/>
  <c r="K490" i="12"/>
  <c r="C490" i="12"/>
  <c r="F490" i="12" s="1"/>
  <c r="B490" i="12"/>
  <c r="O489" i="12"/>
  <c r="G489" i="12" s="1"/>
  <c r="K489" i="12"/>
  <c r="C489" i="12"/>
  <c r="F489" i="12" s="1"/>
  <c r="O488" i="12"/>
  <c r="G488" i="12" s="1"/>
  <c r="K488" i="12"/>
  <c r="C488" i="12"/>
  <c r="F488" i="12" s="1"/>
  <c r="O487" i="12"/>
  <c r="G487" i="12" s="1"/>
  <c r="K487" i="12"/>
  <c r="C487" i="12"/>
  <c r="F487" i="12" s="1"/>
  <c r="O486" i="12"/>
  <c r="G486" i="12" s="1"/>
  <c r="K486" i="12"/>
  <c r="C486" i="12"/>
  <c r="F486" i="12" s="1"/>
  <c r="O485" i="12"/>
  <c r="G485" i="12" s="1"/>
  <c r="K485" i="12"/>
  <c r="C485" i="12"/>
  <c r="F485" i="12" s="1"/>
  <c r="O484" i="12"/>
  <c r="G484" i="12" s="1"/>
  <c r="K484" i="12"/>
  <c r="C484" i="12"/>
  <c r="F484" i="12" s="1"/>
  <c r="O483" i="12"/>
  <c r="G483" i="12" s="1"/>
  <c r="K483" i="12"/>
  <c r="C483" i="12"/>
  <c r="F483" i="12" s="1"/>
  <c r="O482" i="12"/>
  <c r="G482" i="12" s="1"/>
  <c r="K482" i="12"/>
  <c r="C482" i="12"/>
  <c r="F482" i="12" s="1"/>
  <c r="O481" i="12"/>
  <c r="G481" i="12" s="1"/>
  <c r="K481" i="12"/>
  <c r="C481" i="12"/>
  <c r="F481" i="12" s="1"/>
  <c r="O480" i="12"/>
  <c r="G480" i="12" s="1"/>
  <c r="K480" i="12"/>
  <c r="C480" i="12"/>
  <c r="F480" i="12" s="1"/>
  <c r="O479" i="12"/>
  <c r="G479" i="12" s="1"/>
  <c r="K479" i="12"/>
  <c r="C479" i="12"/>
  <c r="F479" i="12" s="1"/>
  <c r="O478" i="12"/>
  <c r="G478" i="12" s="1"/>
  <c r="K478" i="12"/>
  <c r="C478" i="12"/>
  <c r="F478" i="12" s="1"/>
  <c r="O477" i="12"/>
  <c r="G477" i="12" s="1"/>
  <c r="K477" i="12"/>
  <c r="C477" i="12"/>
  <c r="F477" i="12" s="1"/>
  <c r="O476" i="12"/>
  <c r="G476" i="12" s="1"/>
  <c r="K476" i="12"/>
  <c r="C476" i="12"/>
  <c r="F476" i="12" s="1"/>
  <c r="O475" i="12"/>
  <c r="G475" i="12" s="1"/>
  <c r="K475" i="12"/>
  <c r="C475" i="12"/>
  <c r="F475" i="12" s="1"/>
  <c r="O474" i="12"/>
  <c r="G474" i="12" s="1"/>
  <c r="K474" i="12"/>
  <c r="C474" i="12"/>
  <c r="F474" i="12" s="1"/>
  <c r="O473" i="12"/>
  <c r="G473" i="12" s="1"/>
  <c r="K473" i="12"/>
  <c r="C473" i="12"/>
  <c r="F473" i="12" s="1"/>
  <c r="O472" i="12"/>
  <c r="G472" i="12" s="1"/>
  <c r="K472" i="12"/>
  <c r="F472" i="12"/>
  <c r="O471" i="12"/>
  <c r="G471" i="12" s="1"/>
  <c r="K471" i="12"/>
  <c r="F471" i="12"/>
  <c r="O470" i="12"/>
  <c r="G470" i="12" s="1"/>
  <c r="K470" i="12"/>
  <c r="F470" i="12"/>
  <c r="O469" i="12"/>
  <c r="G469" i="12" s="1"/>
  <c r="K469" i="12"/>
  <c r="F469" i="12"/>
  <c r="O468" i="12"/>
  <c r="G468" i="12" s="1"/>
  <c r="K468" i="12"/>
  <c r="C468" i="12"/>
  <c r="F468" i="12" s="1"/>
  <c r="O467" i="12"/>
  <c r="G467" i="12" s="1"/>
  <c r="K467" i="12"/>
  <c r="C467" i="12"/>
  <c r="F467" i="12" s="1"/>
  <c r="O466" i="12"/>
  <c r="G466" i="12" s="1"/>
  <c r="K466" i="12"/>
  <c r="C466" i="12"/>
  <c r="F466" i="12" s="1"/>
  <c r="O465" i="12"/>
  <c r="G465" i="12" s="1"/>
  <c r="K465" i="12"/>
  <c r="F465" i="12"/>
  <c r="O464" i="12"/>
  <c r="G464" i="12" s="1"/>
  <c r="K464" i="12"/>
  <c r="F464" i="12"/>
  <c r="O463" i="12"/>
  <c r="G463" i="12" s="1"/>
  <c r="K463" i="12"/>
  <c r="F463" i="12"/>
  <c r="O462" i="12"/>
  <c r="G462" i="12" s="1"/>
  <c r="K462" i="12"/>
  <c r="F462" i="12"/>
  <c r="O461" i="12"/>
  <c r="G461" i="12" s="1"/>
  <c r="K461" i="12"/>
  <c r="F461" i="12"/>
  <c r="O460" i="12"/>
  <c r="G460" i="12" s="1"/>
  <c r="K460" i="12"/>
  <c r="F460" i="12"/>
  <c r="O459" i="12"/>
  <c r="G459" i="12" s="1"/>
  <c r="K459" i="12"/>
  <c r="F459" i="12"/>
  <c r="O458" i="12"/>
  <c r="G458" i="12" s="1"/>
  <c r="K458" i="12"/>
  <c r="F458" i="12"/>
  <c r="O457" i="12"/>
  <c r="G457" i="12" s="1"/>
  <c r="K457" i="12"/>
  <c r="F457" i="12"/>
  <c r="O456" i="12"/>
  <c r="G456" i="12" s="1"/>
  <c r="K456" i="12"/>
  <c r="F456" i="12"/>
  <c r="O455" i="12"/>
  <c r="G455" i="12" s="1"/>
  <c r="K455" i="12"/>
  <c r="C455" i="12"/>
  <c r="F455" i="12" s="1"/>
  <c r="O454" i="12"/>
  <c r="G454" i="12" s="1"/>
  <c r="K454" i="12"/>
  <c r="C454" i="12"/>
  <c r="F454" i="12" s="1"/>
  <c r="O453" i="12"/>
  <c r="G453" i="12" s="1"/>
  <c r="K453" i="12"/>
  <c r="C453" i="12"/>
  <c r="F453" i="12" s="1"/>
  <c r="O452" i="12"/>
  <c r="G452" i="12" s="1"/>
  <c r="K452" i="12"/>
  <c r="C452" i="12"/>
  <c r="F452" i="12" s="1"/>
  <c r="O451" i="12"/>
  <c r="G451" i="12" s="1"/>
  <c r="K451" i="12"/>
  <c r="C451" i="12"/>
  <c r="F451" i="12" s="1"/>
  <c r="O450" i="12"/>
  <c r="G450" i="12" s="1"/>
  <c r="K450" i="12"/>
  <c r="C450" i="12"/>
  <c r="F450" i="12" s="1"/>
  <c r="O449" i="12"/>
  <c r="G449" i="12" s="1"/>
  <c r="K449" i="12"/>
  <c r="C449" i="12"/>
  <c r="F449" i="12" s="1"/>
  <c r="O448" i="12"/>
  <c r="G448" i="12" s="1"/>
  <c r="K448" i="12"/>
  <c r="C448" i="12"/>
  <c r="F448" i="12" s="1"/>
  <c r="O447" i="12"/>
  <c r="G447" i="12" s="1"/>
  <c r="K447" i="12"/>
  <c r="C447" i="12"/>
  <c r="F447" i="12" s="1"/>
  <c r="O446" i="12"/>
  <c r="G446" i="12" s="1"/>
  <c r="K446" i="12"/>
  <c r="C446" i="12"/>
  <c r="F446" i="12" s="1"/>
  <c r="O445" i="12"/>
  <c r="G445" i="12" s="1"/>
  <c r="K445" i="12"/>
  <c r="C445" i="12"/>
  <c r="F445" i="12" s="1"/>
  <c r="O444" i="12"/>
  <c r="G444" i="12" s="1"/>
  <c r="K444" i="12"/>
  <c r="C444" i="12"/>
  <c r="F444" i="12" s="1"/>
  <c r="O443" i="12"/>
  <c r="G443" i="12" s="1"/>
  <c r="K443" i="12"/>
  <c r="C443" i="12"/>
  <c r="F443" i="12" s="1"/>
  <c r="O442" i="12"/>
  <c r="G442" i="12" s="1"/>
  <c r="K442" i="12"/>
  <c r="C442" i="12"/>
  <c r="F442" i="12" s="1"/>
  <c r="O441" i="12"/>
  <c r="G441" i="12" s="1"/>
  <c r="K441" i="12"/>
  <c r="C441" i="12"/>
  <c r="F441" i="12" s="1"/>
  <c r="B441" i="12"/>
  <c r="O440" i="12"/>
  <c r="G440" i="12" s="1"/>
  <c r="K440" i="12"/>
  <c r="C440" i="12"/>
  <c r="F440" i="12" s="1"/>
  <c r="O439" i="12"/>
  <c r="G439" i="12" s="1"/>
  <c r="K439" i="12"/>
  <c r="C439" i="12"/>
  <c r="F439" i="12" s="1"/>
  <c r="O438" i="12"/>
  <c r="G438" i="12" s="1"/>
  <c r="K438" i="12"/>
  <c r="C438" i="12"/>
  <c r="F438" i="12" s="1"/>
  <c r="O437" i="12"/>
  <c r="G437" i="12" s="1"/>
  <c r="K437" i="12"/>
  <c r="C437" i="12"/>
  <c r="F437" i="12" s="1"/>
  <c r="O436" i="12"/>
  <c r="G436" i="12" s="1"/>
  <c r="K436" i="12"/>
  <c r="C436" i="12"/>
  <c r="F436" i="12" s="1"/>
  <c r="O435" i="12"/>
  <c r="G435" i="12" s="1"/>
  <c r="K435" i="12"/>
  <c r="C435" i="12"/>
  <c r="F435" i="12" s="1"/>
  <c r="O434" i="12"/>
  <c r="G434" i="12" s="1"/>
  <c r="K434" i="12"/>
  <c r="C434" i="12"/>
  <c r="F434" i="12" s="1"/>
  <c r="O433" i="12"/>
  <c r="G433" i="12" s="1"/>
  <c r="K433" i="12"/>
  <c r="O432" i="12"/>
  <c r="G432" i="12" s="1"/>
  <c r="K432" i="12"/>
  <c r="O431" i="12"/>
  <c r="G431" i="12" s="1"/>
  <c r="K431" i="12"/>
  <c r="O430" i="12"/>
  <c r="G430" i="12" s="1"/>
  <c r="K430" i="12"/>
  <c r="O429" i="12"/>
  <c r="G429" i="12" s="1"/>
  <c r="K429" i="12"/>
  <c r="O428" i="12"/>
  <c r="G428" i="12" s="1"/>
  <c r="K428" i="12"/>
  <c r="O427" i="12"/>
  <c r="G427" i="12" s="1"/>
  <c r="K427" i="12"/>
  <c r="O426" i="12"/>
  <c r="G426" i="12" s="1"/>
  <c r="K426" i="12"/>
  <c r="O425" i="12"/>
  <c r="G425" i="12" s="1"/>
  <c r="K425" i="12"/>
  <c r="O424" i="12"/>
  <c r="G424" i="12" s="1"/>
  <c r="K424" i="12"/>
  <c r="O423" i="12"/>
  <c r="G423" i="12" s="1"/>
  <c r="K423" i="12"/>
  <c r="O422" i="12"/>
  <c r="G422" i="12" s="1"/>
  <c r="K422" i="12"/>
  <c r="O421" i="12"/>
  <c r="G421" i="12" s="1"/>
  <c r="K421" i="12"/>
  <c r="O420" i="12"/>
  <c r="G420" i="12" s="1"/>
  <c r="K420" i="12"/>
  <c r="O419" i="12"/>
  <c r="G419" i="12" s="1"/>
  <c r="K419" i="12"/>
  <c r="O418" i="12"/>
  <c r="G418" i="12" s="1"/>
  <c r="K418" i="12"/>
  <c r="O417" i="12"/>
  <c r="G417" i="12" s="1"/>
  <c r="K417" i="12"/>
  <c r="O416" i="12"/>
  <c r="G416" i="12" s="1"/>
  <c r="K416" i="12"/>
  <c r="O415" i="12"/>
  <c r="G415" i="12" s="1"/>
  <c r="K415" i="12"/>
  <c r="O414" i="12"/>
  <c r="G414" i="12" s="1"/>
  <c r="K414" i="12"/>
  <c r="O413" i="12"/>
  <c r="G413" i="12" s="1"/>
  <c r="K413" i="12"/>
  <c r="O412" i="12"/>
  <c r="G412" i="12" s="1"/>
  <c r="K412" i="12"/>
  <c r="O411" i="12"/>
  <c r="G411" i="12" s="1"/>
  <c r="K411" i="12"/>
  <c r="O410" i="12"/>
  <c r="G410" i="12" s="1"/>
  <c r="K410" i="12"/>
  <c r="O409" i="12"/>
  <c r="G409" i="12" s="1"/>
  <c r="K409" i="12"/>
  <c r="O408" i="12"/>
  <c r="G408" i="12" s="1"/>
  <c r="K408" i="12"/>
  <c r="O407" i="12"/>
  <c r="G407" i="12" s="1"/>
  <c r="K407" i="12"/>
  <c r="O406" i="12"/>
  <c r="G406" i="12" s="1"/>
  <c r="K406" i="12"/>
  <c r="O405" i="12"/>
  <c r="G405" i="12" s="1"/>
  <c r="K405" i="12"/>
  <c r="O404" i="12"/>
  <c r="G404" i="12" s="1"/>
  <c r="K404" i="12"/>
  <c r="O403" i="12"/>
  <c r="G403" i="12" s="1"/>
  <c r="K403" i="12"/>
  <c r="O402" i="12"/>
  <c r="G402" i="12" s="1"/>
  <c r="K402" i="12"/>
  <c r="O401" i="12"/>
  <c r="G401" i="12" s="1"/>
  <c r="K401" i="12"/>
  <c r="O400" i="12"/>
  <c r="G400" i="12" s="1"/>
  <c r="K400" i="12"/>
  <c r="O399" i="12"/>
  <c r="G399" i="12" s="1"/>
  <c r="K399" i="12"/>
  <c r="O398" i="12"/>
  <c r="G398" i="12" s="1"/>
  <c r="K398" i="12"/>
  <c r="O397" i="12"/>
  <c r="G397" i="12" s="1"/>
  <c r="K397" i="12"/>
  <c r="O396" i="12"/>
  <c r="G396" i="12" s="1"/>
  <c r="K396" i="12"/>
  <c r="O395" i="12"/>
  <c r="G395" i="12" s="1"/>
  <c r="K395" i="12"/>
  <c r="O394" i="12"/>
  <c r="G394" i="12" s="1"/>
  <c r="K394" i="12"/>
  <c r="O393" i="12"/>
  <c r="G393" i="12" s="1"/>
  <c r="K393" i="12"/>
  <c r="O392" i="12"/>
  <c r="G392" i="12" s="1"/>
  <c r="K392" i="12"/>
  <c r="O391" i="12"/>
  <c r="G391" i="12" s="1"/>
  <c r="K391" i="12"/>
  <c r="C391" i="12"/>
  <c r="F391" i="12" s="1"/>
  <c r="O390" i="12"/>
  <c r="G390" i="12" s="1"/>
  <c r="K390" i="12"/>
  <c r="C390" i="12"/>
  <c r="F390" i="12" s="1"/>
  <c r="O389" i="12"/>
  <c r="G389" i="12" s="1"/>
  <c r="K389" i="12"/>
  <c r="C389" i="12"/>
  <c r="F389" i="12" s="1"/>
  <c r="O388" i="12"/>
  <c r="G388" i="12" s="1"/>
  <c r="K388" i="12"/>
  <c r="C388" i="12"/>
  <c r="F388" i="12" s="1"/>
  <c r="O387" i="12"/>
  <c r="G387" i="12" s="1"/>
  <c r="K387" i="12"/>
  <c r="O386" i="12"/>
  <c r="G386" i="12" s="1"/>
  <c r="K386" i="12"/>
  <c r="O385" i="12"/>
  <c r="G385" i="12" s="1"/>
  <c r="K385" i="12"/>
  <c r="O384" i="12"/>
  <c r="G384" i="12" s="1"/>
  <c r="K384" i="12"/>
  <c r="O383" i="12"/>
  <c r="G383" i="12" s="1"/>
  <c r="K383" i="12"/>
  <c r="O382" i="12"/>
  <c r="G382" i="12" s="1"/>
  <c r="K382" i="12"/>
  <c r="O381" i="12"/>
  <c r="G381" i="12" s="1"/>
  <c r="K381" i="12"/>
  <c r="O380" i="12"/>
  <c r="G380" i="12" s="1"/>
  <c r="K380" i="12"/>
  <c r="O379" i="12"/>
  <c r="G379" i="12" s="1"/>
  <c r="K379" i="12"/>
  <c r="O378" i="12"/>
  <c r="G378" i="12" s="1"/>
  <c r="K378" i="12"/>
  <c r="O377" i="12"/>
  <c r="G377" i="12" s="1"/>
  <c r="K377" i="12"/>
  <c r="O376" i="12"/>
  <c r="G376" i="12" s="1"/>
  <c r="K376" i="12"/>
  <c r="O375" i="12"/>
  <c r="G375" i="12" s="1"/>
  <c r="K375" i="12"/>
  <c r="O374" i="12"/>
  <c r="G374" i="12" s="1"/>
  <c r="K374" i="12"/>
  <c r="O373" i="12"/>
  <c r="G373" i="12" s="1"/>
  <c r="K373" i="12"/>
  <c r="O372" i="12"/>
  <c r="G372" i="12" s="1"/>
  <c r="K372" i="12"/>
  <c r="O371" i="12"/>
  <c r="G371" i="12" s="1"/>
  <c r="K371" i="12"/>
  <c r="O370" i="12"/>
  <c r="G370" i="12" s="1"/>
  <c r="K370" i="12"/>
  <c r="O369" i="12"/>
  <c r="G369" i="12" s="1"/>
  <c r="K369" i="12"/>
  <c r="O368" i="12"/>
  <c r="G368" i="12" s="1"/>
  <c r="K368" i="12"/>
  <c r="O367" i="12"/>
  <c r="G367" i="12" s="1"/>
  <c r="K367" i="12"/>
  <c r="O366" i="12"/>
  <c r="G366" i="12" s="1"/>
  <c r="K366" i="12"/>
  <c r="O365" i="12"/>
  <c r="G365" i="12" s="1"/>
  <c r="K365" i="12"/>
  <c r="C365" i="12"/>
  <c r="F365" i="12" s="1"/>
  <c r="O364" i="12"/>
  <c r="G364" i="12" s="1"/>
  <c r="K364" i="12"/>
  <c r="C364" i="12"/>
  <c r="F364" i="12" s="1"/>
  <c r="O363" i="12"/>
  <c r="G363" i="12" s="1"/>
  <c r="K363" i="12"/>
  <c r="C363" i="12"/>
  <c r="F363" i="12" s="1"/>
  <c r="O362" i="12"/>
  <c r="G362" i="12" s="1"/>
  <c r="K362" i="12"/>
  <c r="C362" i="12"/>
  <c r="F362" i="12" s="1"/>
  <c r="O361" i="12"/>
  <c r="G361" i="12" s="1"/>
  <c r="K361" i="12"/>
  <c r="C361" i="12"/>
  <c r="F361" i="12" s="1"/>
  <c r="O360" i="12"/>
  <c r="G360" i="12" s="1"/>
  <c r="K360" i="12"/>
  <c r="C360" i="12"/>
  <c r="F360" i="12" s="1"/>
  <c r="O359" i="12"/>
  <c r="G359" i="12" s="1"/>
  <c r="K359" i="12"/>
  <c r="C359" i="12"/>
  <c r="F359" i="12" s="1"/>
  <c r="O358" i="12"/>
  <c r="G358" i="12" s="1"/>
  <c r="K358" i="12"/>
  <c r="O357" i="12"/>
  <c r="G357" i="12" s="1"/>
  <c r="K357" i="12"/>
  <c r="O356" i="12"/>
  <c r="G356" i="12" s="1"/>
  <c r="K356" i="12"/>
  <c r="O355" i="12"/>
  <c r="G355" i="12" s="1"/>
  <c r="K355" i="12"/>
  <c r="O354" i="12"/>
  <c r="G354" i="12" s="1"/>
  <c r="K354" i="12"/>
  <c r="O353" i="12"/>
  <c r="G353" i="12" s="1"/>
  <c r="K353" i="12"/>
  <c r="O352" i="12"/>
  <c r="G352" i="12" s="1"/>
  <c r="K352" i="12"/>
  <c r="O351" i="12"/>
  <c r="G351" i="12" s="1"/>
  <c r="K351" i="12"/>
  <c r="O350" i="12"/>
  <c r="G350" i="12" s="1"/>
  <c r="K350" i="12"/>
  <c r="O349" i="12"/>
  <c r="G349" i="12" s="1"/>
  <c r="K349" i="12"/>
  <c r="O348" i="12"/>
  <c r="G348" i="12" s="1"/>
  <c r="K348" i="12"/>
  <c r="O347" i="12"/>
  <c r="G347" i="12" s="1"/>
  <c r="K347" i="12"/>
  <c r="O346" i="12"/>
  <c r="G346" i="12" s="1"/>
  <c r="K346" i="12"/>
  <c r="O345" i="12"/>
  <c r="G345" i="12" s="1"/>
  <c r="K345" i="12"/>
  <c r="O344" i="12"/>
  <c r="G344" i="12" s="1"/>
  <c r="K344" i="12"/>
  <c r="O343" i="12"/>
  <c r="G343" i="12" s="1"/>
  <c r="K343" i="12"/>
  <c r="O342" i="12"/>
  <c r="G342" i="12" s="1"/>
  <c r="K342" i="12"/>
  <c r="O341" i="12"/>
  <c r="G341" i="12" s="1"/>
  <c r="K341" i="12"/>
  <c r="O340" i="12"/>
  <c r="G340" i="12" s="1"/>
  <c r="K340" i="12"/>
  <c r="O339" i="12"/>
  <c r="G339" i="12" s="1"/>
  <c r="K339" i="12"/>
  <c r="O338" i="12"/>
  <c r="G338" i="12" s="1"/>
  <c r="K338" i="12"/>
  <c r="O337" i="12"/>
  <c r="G337" i="12" s="1"/>
  <c r="K337" i="12"/>
  <c r="O336" i="12"/>
  <c r="G336" i="12" s="1"/>
  <c r="K336" i="12"/>
  <c r="O335" i="12"/>
  <c r="G335" i="12" s="1"/>
  <c r="K335" i="12"/>
  <c r="O334" i="12"/>
  <c r="G334" i="12" s="1"/>
  <c r="K334" i="12"/>
  <c r="O333" i="12"/>
  <c r="G333" i="12" s="1"/>
  <c r="K333" i="12"/>
  <c r="O332" i="12"/>
  <c r="G332" i="12" s="1"/>
  <c r="K332" i="12"/>
  <c r="O331" i="12"/>
  <c r="G331" i="12" s="1"/>
  <c r="K331" i="12"/>
  <c r="O330" i="12"/>
  <c r="G330" i="12" s="1"/>
  <c r="K330" i="12"/>
  <c r="O329" i="12"/>
  <c r="G329" i="12" s="1"/>
  <c r="K329" i="12"/>
  <c r="O328" i="12"/>
  <c r="G328" i="12" s="1"/>
  <c r="K328" i="12"/>
  <c r="O327" i="12"/>
  <c r="G327" i="12" s="1"/>
  <c r="K327" i="12"/>
  <c r="O326" i="12"/>
  <c r="G326" i="12" s="1"/>
  <c r="K326" i="12"/>
  <c r="O325" i="12"/>
  <c r="G325" i="12" s="1"/>
  <c r="K325" i="12"/>
  <c r="O324" i="12"/>
  <c r="G324" i="12" s="1"/>
  <c r="K324" i="12"/>
  <c r="O323" i="12"/>
  <c r="G323" i="12" s="1"/>
  <c r="K323" i="12"/>
  <c r="O322" i="12"/>
  <c r="G322" i="12" s="1"/>
  <c r="K322" i="12"/>
  <c r="O321" i="12"/>
  <c r="G321" i="12" s="1"/>
  <c r="K321" i="12"/>
  <c r="C321" i="12"/>
  <c r="F321" i="12" s="1"/>
  <c r="O320" i="12"/>
  <c r="G320" i="12" s="1"/>
  <c r="K320" i="12"/>
  <c r="C320" i="12"/>
  <c r="F320" i="12" s="1"/>
  <c r="O319" i="12"/>
  <c r="G319" i="12" s="1"/>
  <c r="K319" i="12"/>
  <c r="C319" i="12"/>
  <c r="F319" i="12" s="1"/>
  <c r="O318" i="12"/>
  <c r="G318" i="12" s="1"/>
  <c r="K318" i="12"/>
  <c r="C318" i="12"/>
  <c r="F318" i="12" s="1"/>
  <c r="O317" i="12"/>
  <c r="G317" i="12" s="1"/>
  <c r="K317" i="12"/>
  <c r="C317" i="12"/>
  <c r="F317" i="12" s="1"/>
  <c r="O316" i="12"/>
  <c r="G316" i="12" s="1"/>
  <c r="K316" i="12"/>
  <c r="C316" i="12"/>
  <c r="F316" i="12" s="1"/>
  <c r="O315" i="12"/>
  <c r="G315" i="12" s="1"/>
  <c r="K315" i="12"/>
  <c r="O314" i="12"/>
  <c r="G314" i="12" s="1"/>
  <c r="K314" i="12"/>
  <c r="O313" i="12"/>
  <c r="G313" i="12" s="1"/>
  <c r="K313" i="12"/>
  <c r="O312" i="12"/>
  <c r="G312" i="12" s="1"/>
  <c r="K312" i="12"/>
  <c r="O311" i="12"/>
  <c r="G311" i="12" s="1"/>
  <c r="K311" i="12"/>
  <c r="O310" i="12"/>
  <c r="G310" i="12" s="1"/>
  <c r="K310" i="12"/>
  <c r="O309" i="12"/>
  <c r="G309" i="12" s="1"/>
  <c r="K309" i="12"/>
  <c r="O308" i="12"/>
  <c r="G308" i="12" s="1"/>
  <c r="K308" i="12"/>
  <c r="O307" i="12"/>
  <c r="G307" i="12" s="1"/>
  <c r="K307" i="12"/>
  <c r="O306" i="12"/>
  <c r="G306" i="12" s="1"/>
  <c r="K306" i="12"/>
  <c r="O305" i="12"/>
  <c r="G305" i="12" s="1"/>
  <c r="K305" i="12"/>
  <c r="O304" i="12"/>
  <c r="G304" i="12" s="1"/>
  <c r="K304" i="12"/>
  <c r="O303" i="12"/>
  <c r="G303" i="12" s="1"/>
  <c r="K303" i="12"/>
  <c r="O302" i="12"/>
  <c r="G302" i="12" s="1"/>
  <c r="K302" i="12"/>
  <c r="O301" i="12"/>
  <c r="G301" i="12" s="1"/>
  <c r="K301" i="12"/>
  <c r="O300" i="12"/>
  <c r="G300" i="12" s="1"/>
  <c r="K300" i="12"/>
  <c r="O299" i="12"/>
  <c r="G299" i="12" s="1"/>
  <c r="K299" i="12"/>
  <c r="O298" i="12"/>
  <c r="G298" i="12" s="1"/>
  <c r="K298" i="12"/>
  <c r="O297" i="12"/>
  <c r="G297" i="12" s="1"/>
  <c r="K297" i="12"/>
  <c r="O296" i="12"/>
  <c r="G296" i="12" s="1"/>
  <c r="K296" i="12"/>
  <c r="O295" i="12"/>
  <c r="G295" i="12" s="1"/>
  <c r="K295" i="12"/>
  <c r="O294" i="12"/>
  <c r="G294" i="12" s="1"/>
  <c r="K294" i="12"/>
  <c r="O293" i="12"/>
  <c r="G293" i="12" s="1"/>
  <c r="K293" i="12"/>
  <c r="O292" i="12"/>
  <c r="G292" i="12" s="1"/>
  <c r="K292" i="12"/>
  <c r="C292" i="12"/>
  <c r="F292" i="12" s="1"/>
  <c r="O291" i="12"/>
  <c r="G291" i="12" s="1"/>
  <c r="K291" i="12"/>
  <c r="C291" i="12"/>
  <c r="F291" i="12" s="1"/>
  <c r="O290" i="12"/>
  <c r="G290" i="12" s="1"/>
  <c r="K290" i="12"/>
  <c r="C290" i="12"/>
  <c r="F290" i="12" s="1"/>
  <c r="O289" i="12"/>
  <c r="G289" i="12" s="1"/>
  <c r="K289" i="12"/>
  <c r="C289" i="12"/>
  <c r="F289" i="12" s="1"/>
  <c r="O288" i="12"/>
  <c r="G288" i="12" s="1"/>
  <c r="K288" i="12"/>
  <c r="C288" i="12"/>
  <c r="F288" i="12" s="1"/>
  <c r="O287" i="12"/>
  <c r="G287" i="12" s="1"/>
  <c r="K287" i="12"/>
  <c r="C287" i="12"/>
  <c r="F287" i="12" s="1"/>
  <c r="O286" i="12"/>
  <c r="G286" i="12" s="1"/>
  <c r="K286" i="12"/>
  <c r="C286" i="12"/>
  <c r="F286" i="12" s="1"/>
  <c r="O285" i="12"/>
  <c r="G285" i="12" s="1"/>
  <c r="K285" i="12"/>
  <c r="C285" i="12"/>
  <c r="F285" i="12" s="1"/>
  <c r="O284" i="12"/>
  <c r="G284" i="12" s="1"/>
  <c r="K284" i="12"/>
  <c r="C284" i="12"/>
  <c r="F284" i="12" s="1"/>
  <c r="O283" i="12"/>
  <c r="G283" i="12" s="1"/>
  <c r="K283" i="12"/>
  <c r="C283" i="12"/>
  <c r="F283" i="12" s="1"/>
  <c r="O282" i="12"/>
  <c r="G282" i="12" s="1"/>
  <c r="K282" i="12"/>
  <c r="C282" i="12"/>
  <c r="F282" i="12" s="1"/>
  <c r="O281" i="12"/>
  <c r="G281" i="12" s="1"/>
  <c r="K281" i="12"/>
  <c r="C281" i="12"/>
  <c r="F281" i="12" s="1"/>
  <c r="O280" i="12"/>
  <c r="G280" i="12" s="1"/>
  <c r="K280" i="12"/>
  <c r="O279" i="12"/>
  <c r="G279" i="12" s="1"/>
  <c r="K279" i="12"/>
  <c r="O278" i="12"/>
  <c r="G278" i="12" s="1"/>
  <c r="K278" i="12"/>
  <c r="O277" i="12"/>
  <c r="G277" i="12" s="1"/>
  <c r="K277" i="12"/>
  <c r="O276" i="12"/>
  <c r="G276" i="12" s="1"/>
  <c r="K276" i="12"/>
  <c r="O275" i="12"/>
  <c r="G275" i="12" s="1"/>
  <c r="K275" i="12"/>
  <c r="O274" i="12"/>
  <c r="G274" i="12" s="1"/>
  <c r="K274" i="12"/>
  <c r="O273" i="12"/>
  <c r="G273" i="12" s="1"/>
  <c r="K273" i="12"/>
  <c r="O272" i="12"/>
  <c r="G272" i="12" s="1"/>
  <c r="K272" i="12"/>
  <c r="O271" i="12"/>
  <c r="G271" i="12" s="1"/>
  <c r="K271" i="12"/>
  <c r="O270" i="12"/>
  <c r="G270" i="12" s="1"/>
  <c r="K270" i="12"/>
  <c r="O269" i="12"/>
  <c r="G269" i="12" s="1"/>
  <c r="K269" i="12"/>
  <c r="O268" i="12"/>
  <c r="G268" i="12" s="1"/>
  <c r="K268" i="12"/>
  <c r="O267" i="12"/>
  <c r="G267" i="12" s="1"/>
  <c r="K267" i="12"/>
  <c r="O266" i="12"/>
  <c r="G266" i="12" s="1"/>
  <c r="K266" i="12"/>
  <c r="O265" i="12"/>
  <c r="G265" i="12" s="1"/>
  <c r="K265" i="12"/>
  <c r="O264" i="12"/>
  <c r="G264" i="12" s="1"/>
  <c r="K264" i="12"/>
  <c r="O263" i="12"/>
  <c r="G263" i="12" s="1"/>
  <c r="K263" i="12"/>
  <c r="O262" i="12"/>
  <c r="G262" i="12" s="1"/>
  <c r="K262" i="12"/>
  <c r="O261" i="12"/>
  <c r="G261" i="12" s="1"/>
  <c r="K261" i="12"/>
  <c r="O260" i="12"/>
  <c r="G260" i="12" s="1"/>
  <c r="K260" i="12"/>
  <c r="C260" i="12"/>
  <c r="F260" i="12" s="1"/>
  <c r="O259" i="12"/>
  <c r="G259" i="12" s="1"/>
  <c r="K259" i="12"/>
  <c r="C259" i="12"/>
  <c r="F259" i="12" s="1"/>
  <c r="O258" i="12"/>
  <c r="G258" i="12" s="1"/>
  <c r="K258" i="12"/>
  <c r="C258" i="12"/>
  <c r="F258" i="12" s="1"/>
  <c r="O257" i="12"/>
  <c r="G257" i="12" s="1"/>
  <c r="K257" i="12"/>
  <c r="C257" i="12"/>
  <c r="F257" i="12" s="1"/>
  <c r="O256" i="12"/>
  <c r="G256" i="12" s="1"/>
  <c r="K256" i="12"/>
  <c r="C256" i="12"/>
  <c r="F256" i="12" s="1"/>
  <c r="O255" i="12"/>
  <c r="G255" i="12" s="1"/>
  <c r="K255" i="12"/>
  <c r="C255" i="12"/>
  <c r="F255" i="12" s="1"/>
  <c r="O254" i="12"/>
  <c r="G254" i="12" s="1"/>
  <c r="K254" i="12"/>
  <c r="C254" i="12"/>
  <c r="F254" i="12" s="1"/>
  <c r="O253" i="12"/>
  <c r="G253" i="12" s="1"/>
  <c r="K253" i="12"/>
  <c r="C253" i="12"/>
  <c r="F253" i="12" s="1"/>
  <c r="O252" i="12"/>
  <c r="G252" i="12" s="1"/>
  <c r="K252" i="12"/>
  <c r="C252" i="12"/>
  <c r="F252" i="12" s="1"/>
  <c r="O251" i="12"/>
  <c r="G251" i="12" s="1"/>
  <c r="K251" i="12"/>
  <c r="C251" i="12"/>
  <c r="F251" i="12" s="1"/>
  <c r="O250" i="12"/>
  <c r="G250" i="12" s="1"/>
  <c r="K250" i="12"/>
  <c r="O249" i="12"/>
  <c r="G249" i="12" s="1"/>
  <c r="K249" i="12"/>
  <c r="O248" i="12"/>
  <c r="G248" i="12" s="1"/>
  <c r="K248" i="12"/>
  <c r="O247" i="12"/>
  <c r="G247" i="12" s="1"/>
  <c r="K247" i="12"/>
  <c r="O246" i="12"/>
  <c r="G246" i="12" s="1"/>
  <c r="K246" i="12"/>
  <c r="O245" i="12"/>
  <c r="G245" i="12" s="1"/>
  <c r="K245" i="12"/>
  <c r="O244" i="12"/>
  <c r="G244" i="12" s="1"/>
  <c r="K244" i="12"/>
  <c r="O243" i="12"/>
  <c r="G243" i="12" s="1"/>
  <c r="K243" i="12"/>
  <c r="O242" i="12"/>
  <c r="G242" i="12" s="1"/>
  <c r="K242" i="12"/>
  <c r="O241" i="12"/>
  <c r="G241" i="12" s="1"/>
  <c r="K241" i="12"/>
  <c r="O240" i="12"/>
  <c r="G240" i="12" s="1"/>
  <c r="K240" i="12"/>
  <c r="O239" i="12"/>
  <c r="G239" i="12" s="1"/>
  <c r="K239" i="12"/>
  <c r="O238" i="12"/>
  <c r="G238" i="12" s="1"/>
  <c r="K238" i="12"/>
  <c r="O237" i="12"/>
  <c r="G237" i="12" s="1"/>
  <c r="K237" i="12"/>
  <c r="O236" i="12"/>
  <c r="G236" i="12" s="1"/>
  <c r="K236" i="12"/>
  <c r="O235" i="12"/>
  <c r="G235" i="12" s="1"/>
  <c r="K235" i="12"/>
  <c r="O234" i="12"/>
  <c r="G234" i="12" s="1"/>
  <c r="K234" i="12"/>
  <c r="O233" i="12"/>
  <c r="G233" i="12" s="1"/>
  <c r="K233" i="12"/>
  <c r="O232" i="12"/>
  <c r="G232" i="12" s="1"/>
  <c r="K232" i="12"/>
  <c r="O231" i="12"/>
  <c r="G231" i="12" s="1"/>
  <c r="K231" i="12"/>
  <c r="O230" i="12"/>
  <c r="G230" i="12" s="1"/>
  <c r="K230" i="12"/>
  <c r="O229" i="12"/>
  <c r="G229" i="12" s="1"/>
  <c r="K229" i="12"/>
  <c r="O228" i="12"/>
  <c r="G228" i="12" s="1"/>
  <c r="K228" i="12"/>
  <c r="O227" i="12"/>
  <c r="G227" i="12" s="1"/>
  <c r="K227" i="12"/>
  <c r="O226" i="12"/>
  <c r="G226" i="12" s="1"/>
  <c r="K226" i="12"/>
  <c r="O225" i="12"/>
  <c r="G225" i="12" s="1"/>
  <c r="K225" i="12"/>
  <c r="O224" i="12"/>
  <c r="G224" i="12" s="1"/>
  <c r="K224" i="12"/>
  <c r="O223" i="12"/>
  <c r="G223" i="12" s="1"/>
  <c r="K223" i="12"/>
  <c r="O222" i="12"/>
  <c r="G222" i="12" s="1"/>
  <c r="K222" i="12"/>
  <c r="O221" i="12"/>
  <c r="G221" i="12" s="1"/>
  <c r="K221" i="12"/>
  <c r="O220" i="12"/>
  <c r="G220" i="12" s="1"/>
  <c r="K220" i="12"/>
  <c r="C220" i="12"/>
  <c r="F220" i="12" s="1"/>
  <c r="O219" i="12"/>
  <c r="G219" i="12" s="1"/>
  <c r="K219" i="12"/>
  <c r="C219" i="12"/>
  <c r="F219" i="12" s="1"/>
  <c r="O218" i="12"/>
  <c r="G218" i="12" s="1"/>
  <c r="K218" i="12"/>
  <c r="C218" i="12"/>
  <c r="F218" i="12" s="1"/>
  <c r="O217" i="12"/>
  <c r="G217" i="12" s="1"/>
  <c r="K217" i="12"/>
  <c r="C217" i="12"/>
  <c r="F217" i="12" s="1"/>
  <c r="O216" i="12"/>
  <c r="G216" i="12" s="1"/>
  <c r="K216" i="12"/>
  <c r="O215" i="12"/>
  <c r="G215" i="12" s="1"/>
  <c r="K215" i="12"/>
  <c r="O214" i="12"/>
  <c r="G214" i="12" s="1"/>
  <c r="K214" i="12"/>
  <c r="O213" i="12"/>
  <c r="G213" i="12" s="1"/>
  <c r="K213" i="12"/>
  <c r="O212" i="12"/>
  <c r="G212" i="12" s="1"/>
  <c r="K212" i="12"/>
  <c r="O211" i="12"/>
  <c r="G211" i="12" s="1"/>
  <c r="K211" i="12"/>
  <c r="O210" i="12"/>
  <c r="G210" i="12" s="1"/>
  <c r="K210" i="12"/>
  <c r="O209" i="12"/>
  <c r="G209" i="12" s="1"/>
  <c r="K209" i="12"/>
  <c r="O208" i="12"/>
  <c r="G208" i="12" s="1"/>
  <c r="K208" i="12"/>
  <c r="O207" i="12"/>
  <c r="G207" i="12" s="1"/>
  <c r="K207" i="12"/>
  <c r="O206" i="12"/>
  <c r="G206" i="12" s="1"/>
  <c r="K206" i="12"/>
  <c r="O205" i="12"/>
  <c r="G205" i="12" s="1"/>
  <c r="K205" i="12"/>
  <c r="O204" i="12"/>
  <c r="G204" i="12" s="1"/>
  <c r="K204" i="12"/>
  <c r="O203" i="12"/>
  <c r="G203" i="12" s="1"/>
  <c r="K203" i="12"/>
  <c r="O202" i="12"/>
  <c r="G202" i="12" s="1"/>
  <c r="K202" i="12"/>
  <c r="O201" i="12"/>
  <c r="G201" i="12" s="1"/>
  <c r="K201" i="12"/>
  <c r="O200" i="12"/>
  <c r="G200" i="12" s="1"/>
  <c r="K200" i="12"/>
  <c r="O199" i="12"/>
  <c r="G199" i="12" s="1"/>
  <c r="K199" i="12"/>
  <c r="O198" i="12"/>
  <c r="G198" i="12" s="1"/>
  <c r="K198" i="12"/>
  <c r="O197" i="12"/>
  <c r="G197" i="12" s="1"/>
  <c r="K197" i="12"/>
  <c r="O196" i="12"/>
  <c r="G196" i="12" s="1"/>
  <c r="K196" i="12"/>
  <c r="O195" i="12"/>
  <c r="G195" i="12" s="1"/>
  <c r="K195" i="12"/>
  <c r="O194" i="12"/>
  <c r="G194" i="12" s="1"/>
  <c r="K194" i="12"/>
  <c r="O193" i="12"/>
  <c r="G193" i="12" s="1"/>
  <c r="K193" i="12"/>
  <c r="O192" i="12"/>
  <c r="G192" i="12" s="1"/>
  <c r="K192" i="12"/>
  <c r="O191" i="12"/>
  <c r="G191" i="12" s="1"/>
  <c r="K191" i="12"/>
  <c r="O190" i="12"/>
  <c r="G190" i="12" s="1"/>
  <c r="K190" i="12"/>
  <c r="O189" i="12"/>
  <c r="G189" i="12" s="1"/>
  <c r="K189" i="12"/>
  <c r="O188" i="12"/>
  <c r="G188" i="12" s="1"/>
  <c r="K188" i="12"/>
  <c r="O187" i="12"/>
  <c r="G187" i="12" s="1"/>
  <c r="K187" i="12"/>
  <c r="O186" i="12"/>
  <c r="G186" i="12" s="1"/>
  <c r="K186" i="12"/>
  <c r="O185" i="12"/>
  <c r="G185" i="12" s="1"/>
  <c r="K185" i="12"/>
  <c r="O184" i="12"/>
  <c r="G184" i="12" s="1"/>
  <c r="K184" i="12"/>
  <c r="O183" i="12"/>
  <c r="G183" i="12" s="1"/>
  <c r="K183" i="12"/>
  <c r="O182" i="12"/>
  <c r="G182" i="12" s="1"/>
  <c r="K182" i="12"/>
  <c r="O181" i="12"/>
  <c r="G181" i="12" s="1"/>
  <c r="K181" i="12"/>
  <c r="O180" i="12"/>
  <c r="G180" i="12" s="1"/>
  <c r="K180" i="12"/>
  <c r="C180" i="12"/>
  <c r="F180" i="12" s="1"/>
  <c r="O179" i="12"/>
  <c r="G179" i="12" s="1"/>
  <c r="K179" i="12"/>
  <c r="C179" i="12"/>
  <c r="F179" i="12" s="1"/>
  <c r="O178" i="12"/>
  <c r="G178" i="12" s="1"/>
  <c r="K178" i="12"/>
  <c r="C178" i="12"/>
  <c r="F178" i="12" s="1"/>
  <c r="O177" i="12"/>
  <c r="G177" i="12" s="1"/>
  <c r="K177" i="12"/>
  <c r="C177" i="12"/>
  <c r="F177" i="12" s="1"/>
  <c r="O176" i="12"/>
  <c r="G176" i="12" s="1"/>
  <c r="K176" i="12"/>
  <c r="O175" i="12"/>
  <c r="G175" i="12" s="1"/>
  <c r="K175" i="12"/>
  <c r="O174" i="12"/>
  <c r="G174" i="12" s="1"/>
  <c r="K174" i="12"/>
  <c r="O173" i="12"/>
  <c r="G173" i="12" s="1"/>
  <c r="K173" i="12"/>
  <c r="O172" i="12"/>
  <c r="G172" i="12" s="1"/>
  <c r="K172" i="12"/>
  <c r="O171" i="12"/>
  <c r="G171" i="12" s="1"/>
  <c r="K171" i="12"/>
  <c r="O170" i="12"/>
  <c r="G170" i="12" s="1"/>
  <c r="K170" i="12"/>
  <c r="O169" i="12"/>
  <c r="G169" i="12" s="1"/>
  <c r="K169" i="12"/>
  <c r="O168" i="12"/>
  <c r="G168" i="12" s="1"/>
  <c r="K168" i="12"/>
  <c r="O167" i="12"/>
  <c r="G167" i="12" s="1"/>
  <c r="K167" i="12"/>
  <c r="O166" i="12"/>
  <c r="G166" i="12" s="1"/>
  <c r="K166" i="12"/>
  <c r="O165" i="12"/>
  <c r="G165" i="12" s="1"/>
  <c r="K165" i="12"/>
  <c r="O164" i="12"/>
  <c r="G164" i="12" s="1"/>
  <c r="K164" i="12"/>
  <c r="O163" i="12"/>
  <c r="G163" i="12" s="1"/>
  <c r="K163" i="12"/>
  <c r="O162" i="12"/>
  <c r="G162" i="12" s="1"/>
  <c r="K162" i="12"/>
  <c r="O161" i="12"/>
  <c r="G161" i="12" s="1"/>
  <c r="K161" i="12"/>
  <c r="C161" i="12"/>
  <c r="F161" i="12" s="1"/>
  <c r="O160" i="12"/>
  <c r="G160" i="12" s="1"/>
  <c r="K160" i="12"/>
  <c r="C160" i="12"/>
  <c r="F160" i="12" s="1"/>
  <c r="O159" i="12"/>
  <c r="G159" i="12" s="1"/>
  <c r="K159" i="12"/>
  <c r="C159" i="12"/>
  <c r="F159" i="12" s="1"/>
  <c r="O158" i="12"/>
  <c r="G158" i="12" s="1"/>
  <c r="K158" i="12"/>
  <c r="O157" i="12"/>
  <c r="G157" i="12" s="1"/>
  <c r="K157" i="12"/>
  <c r="O156" i="12"/>
  <c r="G156" i="12" s="1"/>
  <c r="K156" i="12"/>
  <c r="O155" i="12"/>
  <c r="G155" i="12" s="1"/>
  <c r="K155" i="12"/>
  <c r="O154" i="12"/>
  <c r="G154" i="12" s="1"/>
  <c r="K154" i="12"/>
  <c r="O153" i="12"/>
  <c r="G153" i="12" s="1"/>
  <c r="K153" i="12"/>
  <c r="O152" i="12"/>
  <c r="G152" i="12" s="1"/>
  <c r="K152" i="12"/>
  <c r="O151" i="12"/>
  <c r="G151" i="12" s="1"/>
  <c r="K151" i="12"/>
  <c r="O150" i="12"/>
  <c r="G150" i="12" s="1"/>
  <c r="K150" i="12"/>
  <c r="O149" i="12"/>
  <c r="G149" i="12" s="1"/>
  <c r="K149" i="12"/>
  <c r="O148" i="12"/>
  <c r="G148" i="12" s="1"/>
  <c r="K148" i="12"/>
  <c r="O147" i="12"/>
  <c r="G147" i="12" s="1"/>
  <c r="K147" i="12"/>
  <c r="O146" i="12"/>
  <c r="G146" i="12" s="1"/>
  <c r="K146" i="12"/>
  <c r="O145" i="12"/>
  <c r="G145" i="12" s="1"/>
  <c r="K145" i="12"/>
  <c r="O144" i="12"/>
  <c r="G144" i="12" s="1"/>
  <c r="K144" i="12"/>
  <c r="O143" i="12"/>
  <c r="G143" i="12" s="1"/>
  <c r="K143" i="12"/>
  <c r="O142" i="12"/>
  <c r="G142" i="12" s="1"/>
  <c r="K142" i="12"/>
  <c r="O141" i="12"/>
  <c r="G141" i="12" s="1"/>
  <c r="K141" i="12"/>
  <c r="O140" i="12"/>
  <c r="G140" i="12" s="1"/>
  <c r="K140" i="12"/>
  <c r="O139" i="12"/>
  <c r="G139" i="12" s="1"/>
  <c r="K139" i="12"/>
  <c r="O138" i="12"/>
  <c r="G138" i="12" s="1"/>
  <c r="K138" i="12"/>
  <c r="O137" i="12"/>
  <c r="G137" i="12" s="1"/>
  <c r="K137" i="12"/>
  <c r="O136" i="12"/>
  <c r="G136" i="12" s="1"/>
  <c r="K136" i="12"/>
  <c r="O135" i="12"/>
  <c r="G135" i="12" s="1"/>
  <c r="K135" i="12"/>
  <c r="O134" i="12"/>
  <c r="G134" i="12" s="1"/>
  <c r="K134" i="12"/>
  <c r="O133" i="12"/>
  <c r="G133" i="12" s="1"/>
  <c r="K133" i="12"/>
  <c r="O132" i="12"/>
  <c r="G132" i="12" s="1"/>
  <c r="K132" i="12"/>
  <c r="O131" i="12"/>
  <c r="G131" i="12" s="1"/>
  <c r="K131" i="12"/>
  <c r="O130" i="12"/>
  <c r="G130" i="12" s="1"/>
  <c r="K130" i="12"/>
  <c r="O129" i="12"/>
  <c r="G129" i="12" s="1"/>
  <c r="K129" i="12"/>
  <c r="O128" i="12"/>
  <c r="G128" i="12" s="1"/>
  <c r="K128" i="12"/>
  <c r="O127" i="12"/>
  <c r="G127" i="12" s="1"/>
  <c r="K127" i="12"/>
  <c r="O126" i="12"/>
  <c r="G126" i="12" s="1"/>
  <c r="K126" i="12"/>
  <c r="O125" i="12"/>
  <c r="G125" i="12" s="1"/>
  <c r="K125" i="12"/>
  <c r="O124" i="12"/>
  <c r="G124" i="12" s="1"/>
  <c r="K124" i="12"/>
  <c r="O123" i="12"/>
  <c r="G123" i="12" s="1"/>
  <c r="K123" i="12"/>
  <c r="O122" i="12"/>
  <c r="G122" i="12" s="1"/>
  <c r="K122" i="12"/>
  <c r="O121" i="12"/>
  <c r="G121" i="12" s="1"/>
  <c r="K121" i="12"/>
  <c r="O120" i="12"/>
  <c r="G120" i="12" s="1"/>
  <c r="K120" i="12"/>
  <c r="O119" i="12"/>
  <c r="G119" i="12" s="1"/>
  <c r="K119" i="12"/>
  <c r="O118" i="12"/>
  <c r="G118" i="12" s="1"/>
  <c r="K118" i="12"/>
  <c r="C118" i="12"/>
  <c r="O117" i="12"/>
  <c r="G117" i="12" s="1"/>
  <c r="K117" i="12"/>
  <c r="C117" i="12"/>
  <c r="F117" i="12" s="1"/>
  <c r="O116" i="12"/>
  <c r="G116" i="12" s="1"/>
  <c r="K116" i="12"/>
  <c r="C116" i="12"/>
  <c r="F116" i="12" s="1"/>
  <c r="O115" i="12"/>
  <c r="G115" i="12" s="1"/>
  <c r="K115" i="12"/>
  <c r="C115" i="12"/>
  <c r="F115" i="12" s="1"/>
  <c r="O114" i="12"/>
  <c r="G114" i="12" s="1"/>
  <c r="K114" i="12"/>
  <c r="O113" i="12"/>
  <c r="G113" i="12" s="1"/>
  <c r="K113" i="12"/>
  <c r="O112" i="12"/>
  <c r="G112" i="12" s="1"/>
  <c r="K112" i="12"/>
  <c r="O111" i="12"/>
  <c r="G111" i="12" s="1"/>
  <c r="K111" i="12"/>
  <c r="O110" i="12"/>
  <c r="G110" i="12" s="1"/>
  <c r="K110" i="12"/>
  <c r="O109" i="12"/>
  <c r="G109" i="12" s="1"/>
  <c r="K109" i="12"/>
  <c r="O108" i="12"/>
  <c r="G108" i="12" s="1"/>
  <c r="K108" i="12"/>
  <c r="O107" i="12"/>
  <c r="G107" i="12" s="1"/>
  <c r="K107" i="12"/>
  <c r="O106" i="12"/>
  <c r="G106" i="12" s="1"/>
  <c r="K106" i="12"/>
  <c r="O105" i="12"/>
  <c r="G105" i="12" s="1"/>
  <c r="K105" i="12"/>
  <c r="O104" i="12"/>
  <c r="G104" i="12" s="1"/>
  <c r="K104" i="12"/>
  <c r="O103" i="12"/>
  <c r="G103" i="12" s="1"/>
  <c r="K103" i="12"/>
  <c r="O102" i="12"/>
  <c r="G102" i="12" s="1"/>
  <c r="K102" i="12"/>
  <c r="O101" i="12"/>
  <c r="G101" i="12" s="1"/>
  <c r="K101" i="12"/>
  <c r="O100" i="12"/>
  <c r="G100" i="12" s="1"/>
  <c r="K100" i="12"/>
  <c r="O99" i="12"/>
  <c r="G99" i="12" s="1"/>
  <c r="K99" i="12"/>
  <c r="O98" i="12"/>
  <c r="G98" i="12" s="1"/>
  <c r="K98" i="12"/>
  <c r="O97" i="12"/>
  <c r="G97" i="12" s="1"/>
  <c r="K97" i="12"/>
  <c r="O96" i="12"/>
  <c r="G96" i="12" s="1"/>
  <c r="K96" i="12"/>
  <c r="O95" i="12"/>
  <c r="G95" i="12" s="1"/>
  <c r="K95" i="12"/>
  <c r="O94" i="12"/>
  <c r="G94" i="12" s="1"/>
  <c r="K94" i="12"/>
  <c r="O93" i="12"/>
  <c r="G93" i="12" s="1"/>
  <c r="K93" i="12"/>
  <c r="O92" i="12"/>
  <c r="G92" i="12" s="1"/>
  <c r="K92" i="12"/>
  <c r="O91" i="12"/>
  <c r="G91" i="12" s="1"/>
  <c r="K91" i="12"/>
  <c r="O90" i="12"/>
  <c r="G90" i="12" s="1"/>
  <c r="K90" i="12"/>
  <c r="O89" i="12"/>
  <c r="G89" i="12" s="1"/>
  <c r="K89" i="12"/>
  <c r="O88" i="12"/>
  <c r="G88" i="12" s="1"/>
  <c r="K88" i="12"/>
  <c r="O87" i="12"/>
  <c r="G87" i="12" s="1"/>
  <c r="K87" i="12"/>
  <c r="O86" i="12"/>
  <c r="G86" i="12" s="1"/>
  <c r="K86" i="12"/>
  <c r="O85" i="12"/>
  <c r="G85" i="12" s="1"/>
  <c r="K85" i="12"/>
  <c r="O84" i="12"/>
  <c r="G84" i="12" s="1"/>
  <c r="K84" i="12"/>
  <c r="O83" i="12"/>
  <c r="G83" i="12" s="1"/>
  <c r="K83" i="12"/>
  <c r="O82" i="12"/>
  <c r="G82" i="12" s="1"/>
  <c r="K82" i="12"/>
  <c r="O81" i="12"/>
  <c r="G81" i="12" s="1"/>
  <c r="K81" i="12"/>
  <c r="O80" i="12"/>
  <c r="G80" i="12" s="1"/>
  <c r="K80" i="12"/>
  <c r="O79" i="12"/>
  <c r="G79" i="12" s="1"/>
  <c r="K79" i="12"/>
  <c r="O78" i="12"/>
  <c r="G78" i="12" s="1"/>
  <c r="K78" i="12"/>
  <c r="O77" i="12"/>
  <c r="G77" i="12" s="1"/>
  <c r="K77" i="12"/>
  <c r="O76" i="12"/>
  <c r="G76" i="12" s="1"/>
  <c r="K76" i="12"/>
  <c r="O75" i="12"/>
  <c r="G75" i="12" s="1"/>
  <c r="K75" i="12"/>
  <c r="O74" i="12"/>
  <c r="G74" i="12" s="1"/>
  <c r="K74" i="12"/>
  <c r="O73" i="12"/>
  <c r="G73" i="12" s="1"/>
  <c r="K73" i="12"/>
  <c r="O72" i="12"/>
  <c r="G72" i="12" s="1"/>
  <c r="K72" i="12"/>
  <c r="F72" i="12"/>
  <c r="O71" i="12"/>
  <c r="G71" i="12" s="1"/>
  <c r="K71" i="12"/>
  <c r="C71" i="12"/>
  <c r="F71" i="12" s="1"/>
  <c r="O70" i="12"/>
  <c r="G70" i="12" s="1"/>
  <c r="K70" i="12"/>
  <c r="C70" i="12"/>
  <c r="F70" i="12" s="1"/>
  <c r="O69" i="12"/>
  <c r="G69" i="12" s="1"/>
  <c r="K69" i="12"/>
  <c r="O68" i="12"/>
  <c r="G68" i="12" s="1"/>
  <c r="K68" i="12"/>
  <c r="O67" i="12"/>
  <c r="G67" i="12" s="1"/>
  <c r="K67" i="12"/>
  <c r="O66" i="12"/>
  <c r="G66" i="12" s="1"/>
  <c r="K66" i="12"/>
  <c r="O65" i="12"/>
  <c r="G65" i="12" s="1"/>
  <c r="K65" i="12"/>
  <c r="O64" i="12"/>
  <c r="G64" i="12" s="1"/>
  <c r="K64" i="12"/>
  <c r="O63" i="12"/>
  <c r="G63" i="12" s="1"/>
  <c r="K63" i="12"/>
  <c r="O62" i="12"/>
  <c r="G62" i="12" s="1"/>
  <c r="K62" i="12"/>
  <c r="O61" i="12"/>
  <c r="G61" i="12" s="1"/>
  <c r="K61" i="12"/>
  <c r="O60" i="12"/>
  <c r="G60" i="12" s="1"/>
  <c r="K60" i="12"/>
  <c r="O59" i="12"/>
  <c r="G59" i="12" s="1"/>
  <c r="K59" i="12"/>
  <c r="O58" i="12"/>
  <c r="G58" i="12" s="1"/>
  <c r="K58" i="12"/>
  <c r="O57" i="12"/>
  <c r="G57" i="12" s="1"/>
  <c r="K57" i="12"/>
  <c r="O56" i="12"/>
  <c r="G56" i="12" s="1"/>
  <c r="K56" i="12"/>
  <c r="O55" i="12"/>
  <c r="G55" i="12" s="1"/>
  <c r="K55" i="12"/>
  <c r="O54" i="12"/>
  <c r="G54" i="12" s="1"/>
  <c r="K54" i="12"/>
  <c r="O53" i="12"/>
  <c r="G53" i="12" s="1"/>
  <c r="K53" i="12"/>
  <c r="O52" i="12"/>
  <c r="G52" i="12" s="1"/>
  <c r="K52" i="12"/>
  <c r="O51" i="12"/>
  <c r="G51" i="12" s="1"/>
  <c r="K51" i="12"/>
  <c r="O50" i="12"/>
  <c r="G50" i="12" s="1"/>
  <c r="K50" i="12"/>
  <c r="O49" i="12"/>
  <c r="G49" i="12" s="1"/>
  <c r="K49" i="12"/>
  <c r="O48" i="12"/>
  <c r="G48" i="12" s="1"/>
  <c r="K48" i="12"/>
  <c r="O47" i="12"/>
  <c r="G47" i="12" s="1"/>
  <c r="K47" i="12"/>
  <c r="O46" i="12"/>
  <c r="G46" i="12" s="1"/>
  <c r="K46" i="12"/>
  <c r="O45" i="12"/>
  <c r="G45" i="12" s="1"/>
  <c r="K45" i="12"/>
  <c r="O44" i="12"/>
  <c r="G44" i="12" s="1"/>
  <c r="K44" i="12"/>
  <c r="O43" i="12"/>
  <c r="G43" i="12" s="1"/>
  <c r="K43" i="12"/>
  <c r="O42" i="12"/>
  <c r="G42" i="12" s="1"/>
  <c r="K42" i="12"/>
  <c r="O41" i="12"/>
  <c r="G41" i="12" s="1"/>
  <c r="K41" i="12"/>
  <c r="O40" i="12"/>
  <c r="G40" i="12" s="1"/>
  <c r="K40" i="12"/>
  <c r="O39" i="12"/>
  <c r="G39" i="12" s="1"/>
  <c r="K39" i="12"/>
  <c r="O38" i="12"/>
  <c r="G38" i="12" s="1"/>
  <c r="K38" i="12"/>
  <c r="O37" i="12"/>
  <c r="G37" i="12" s="1"/>
  <c r="K37" i="12"/>
  <c r="O36" i="12"/>
  <c r="G36" i="12" s="1"/>
  <c r="K36" i="12"/>
  <c r="O35" i="12"/>
  <c r="G35" i="12" s="1"/>
  <c r="K35" i="12"/>
  <c r="O34" i="12"/>
  <c r="G34" i="12" s="1"/>
  <c r="K34" i="12"/>
  <c r="O33" i="12"/>
  <c r="G33" i="12" s="1"/>
  <c r="K33" i="12"/>
  <c r="O32" i="12"/>
  <c r="G32" i="12" s="1"/>
  <c r="K32" i="12"/>
  <c r="O31" i="12"/>
  <c r="G31" i="12" s="1"/>
  <c r="K31" i="12"/>
  <c r="O30" i="12"/>
  <c r="G30" i="12" s="1"/>
  <c r="K30" i="12"/>
  <c r="O29" i="12"/>
  <c r="G29" i="12" s="1"/>
  <c r="K29" i="12"/>
  <c r="O28" i="12"/>
  <c r="G28" i="12" s="1"/>
  <c r="K28" i="12"/>
  <c r="O27" i="12"/>
  <c r="G27" i="12" s="1"/>
  <c r="K27" i="12"/>
  <c r="O26" i="12"/>
  <c r="G26" i="12" s="1"/>
  <c r="K26" i="12"/>
  <c r="O25" i="12"/>
  <c r="G25" i="12" s="1"/>
  <c r="K25" i="12"/>
  <c r="O24" i="12"/>
  <c r="G24" i="12" s="1"/>
  <c r="K24" i="12"/>
  <c r="O23" i="12"/>
  <c r="G23" i="12" s="1"/>
  <c r="K23" i="12"/>
  <c r="O22" i="12"/>
  <c r="G22" i="12" s="1"/>
  <c r="K22" i="12"/>
  <c r="O21" i="12"/>
  <c r="G21" i="12" s="1"/>
  <c r="K21" i="12"/>
  <c r="O20" i="12"/>
  <c r="G20" i="12" s="1"/>
  <c r="K20" i="12"/>
  <c r="O19" i="12"/>
  <c r="K19" i="12"/>
  <c r="G18" i="12"/>
  <c r="G17" i="12"/>
  <c r="G16" i="12"/>
  <c r="M15" i="12"/>
  <c r="C14" i="12"/>
  <c r="D14" i="12" s="1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E24" i="11"/>
  <c r="D24" i="11"/>
  <c r="F13" i="11"/>
  <c r="P16" i="13" l="1"/>
  <c r="Q16" i="13" s="1"/>
  <c r="G19" i="12"/>
  <c r="O15" i="12"/>
  <c r="G15" i="12" s="1"/>
  <c r="L15" i="12"/>
</calcChain>
</file>

<file path=xl/sharedStrings.xml><?xml version="1.0" encoding="utf-8"?>
<sst xmlns="http://schemas.openxmlformats.org/spreadsheetml/2006/main" count="16571" uniqueCount="4524">
  <si>
    <t>14.</t>
  </si>
  <si>
    <t>филиал "Энергосеть г. Тайга  "</t>
  </si>
  <si>
    <t>Реконструкция РУ-6кВ и РУ-0,4кВ ТП№ 83 с заменой высоковольтного оборудования и установкой камер КСО</t>
  </si>
  <si>
    <t>Сооружение электротехническое: трансформаторная подстанция №1А (КТП №1А,2*400кВА), г.Тайга</t>
  </si>
  <si>
    <t>0,8МВА</t>
  </si>
  <si>
    <t>14.3.1.</t>
  </si>
  <si>
    <t>14.4.1.</t>
  </si>
  <si>
    <t>Сооружение электротехническое:  линия электропередач 6кВ (ВЛЗ-6кВ) от ТП№73Б Ф-605 ПС 35/6кВ "ЦПП" до Ф-701 Тяговая п/ст 110/35/6кВ "Тайга"</t>
  </si>
  <si>
    <t>Холодный склад по адресу: г. Тайга, ул.Советская 109б</t>
  </si>
  <si>
    <t>360м²</t>
  </si>
  <si>
    <t>16.</t>
  </si>
  <si>
    <t>филиал "Энергосеть Тисульского района""</t>
  </si>
  <si>
    <t>1.</t>
  </si>
  <si>
    <t>филиал "Энергосеть г. Анжеро-Судженск"</t>
  </si>
  <si>
    <t>1.1.</t>
  </si>
  <si>
    <t>№№</t>
  </si>
  <si>
    <t>Наименование объекта</t>
  </si>
  <si>
    <t>АИИСКУЭ</t>
  </si>
  <si>
    <t>0,1 МВА</t>
  </si>
  <si>
    <t>0,4 МВА</t>
  </si>
  <si>
    <t>Автотехника и станки</t>
  </si>
  <si>
    <t>Хозяйственные объекты</t>
  </si>
  <si>
    <t>Видеонаблюдение</t>
  </si>
  <si>
    <t>Пожаро-охранная сигнализация</t>
  </si>
  <si>
    <t>Мнемосхема</t>
  </si>
  <si>
    <t>Приборы</t>
  </si>
  <si>
    <t>Компьютерная техника</t>
  </si>
  <si>
    <t>2</t>
  </si>
  <si>
    <t>Проектирование будущих периодов</t>
  </si>
  <si>
    <t>Капитальное строительство</t>
  </si>
  <si>
    <t>1 шт</t>
  </si>
  <si>
    <t>Оформление документов</t>
  </si>
  <si>
    <t>3.</t>
  </si>
  <si>
    <t>4.</t>
  </si>
  <si>
    <t>филиал "Энергосеть г. Гурьевск"</t>
  </si>
  <si>
    <t>5.</t>
  </si>
  <si>
    <t>филиал "Энергосеть Ижморского района"</t>
  </si>
  <si>
    <t>6.</t>
  </si>
  <si>
    <t>филиал "Энергосеть г. Калтан"</t>
  </si>
  <si>
    <t>1.1</t>
  </si>
  <si>
    <t>Строительство трансформаторной подстанции  №144  в районе ул. Заречная,6 п. Малиновка" (МТП)</t>
  </si>
  <si>
    <t>Строительство отпайки ВЛЭП-6 кВ   от фидера "6-2-Л" до ТП-144 в районе ул. Заречная</t>
  </si>
  <si>
    <t>1.2</t>
  </si>
  <si>
    <t xml:space="preserve">Реконструкция </t>
  </si>
  <si>
    <t>3</t>
  </si>
  <si>
    <t>4</t>
  </si>
  <si>
    <t>5</t>
  </si>
  <si>
    <t>Холодный склад по адресу г. Калтан, ул. Совхозная,14</t>
  </si>
  <si>
    <t>6</t>
  </si>
  <si>
    <t>Видеонаблюдение филиал "Энергосеть г. Калтана" (Здание сетевого участка п. Малиновка )</t>
  </si>
  <si>
    <t>7</t>
  </si>
  <si>
    <t>8</t>
  </si>
  <si>
    <t>10</t>
  </si>
  <si>
    <t>6.10.1</t>
  </si>
  <si>
    <t>11</t>
  </si>
  <si>
    <t>12</t>
  </si>
  <si>
    <t>7.</t>
  </si>
  <si>
    <t>филиал "Энергосеть г. Киселевск</t>
  </si>
  <si>
    <t>8.</t>
  </si>
  <si>
    <t>филиал "Энергосеть Крапивинского района"</t>
  </si>
  <si>
    <t>0,16МВА</t>
  </si>
  <si>
    <t>1.2.</t>
  </si>
  <si>
    <t>0,1МВА</t>
  </si>
  <si>
    <t>Моечное оборудование</t>
  </si>
  <si>
    <t>1шт</t>
  </si>
  <si>
    <t>Сооружение электротехническое: установка реклоузера вакуумного серии PBA/TEL по Ф-10-7Л в сторону МТП-109п по ул.Котовского</t>
  </si>
  <si>
    <t>Сооружение электротехническое: установка реклоузера вакуумного серии PBA/TEL по Ф-10-7Л в сторону КТП-94п по ул.Дзержинского</t>
  </si>
  <si>
    <t>9.1.5</t>
  </si>
  <si>
    <t>0,5км</t>
  </si>
  <si>
    <t>9.1.7</t>
  </si>
  <si>
    <t>Реконструкция</t>
  </si>
  <si>
    <t>Реконструкция ТП-1-630кВА по ул.Рабочая (замена трансформатора)</t>
  </si>
  <si>
    <t>0,63МВА</t>
  </si>
  <si>
    <t>Реконструкция ТП-10-400кВА по ул.50лет Октября (замена трансформатора)</t>
  </si>
  <si>
    <t>0,4МВА</t>
  </si>
  <si>
    <t>Реконструкция КТП-38-250кВА по ул.Гагарина (замена трансформатора)</t>
  </si>
  <si>
    <t>Реконструкция КТП-120-250кВА по ул.Зеленая (замена трансформатора)</t>
  </si>
  <si>
    <t>9.2.1</t>
  </si>
  <si>
    <t>9.2.2</t>
  </si>
  <si>
    <t>9.2.3</t>
  </si>
  <si>
    <t>9.2.4</t>
  </si>
  <si>
    <t>9.2.5</t>
  </si>
  <si>
    <t>9.2.6</t>
  </si>
  <si>
    <t>9.2.7</t>
  </si>
  <si>
    <t>9.4.1</t>
  </si>
  <si>
    <t>9.4.2</t>
  </si>
  <si>
    <t>Маслоочистительная машина для очистки трансформаторного масла (ПСМ)</t>
  </si>
  <si>
    <t>Сервер</t>
  </si>
  <si>
    <t>9.</t>
  </si>
  <si>
    <t>филиал "Энергосеть г. Мариинск"</t>
  </si>
  <si>
    <t>10.</t>
  </si>
  <si>
    <t>филиал "Энергосеть  г. Осинники "</t>
  </si>
  <si>
    <t>Реконструкция оборудования распределительной подстанции ЦРП-6</t>
  </si>
  <si>
    <t>10.2.1</t>
  </si>
  <si>
    <t>Строительство ф.6-10-О до ф.6-4-С с установкой реклоузера</t>
  </si>
  <si>
    <t>0,8 км</t>
  </si>
  <si>
    <t>1 км</t>
  </si>
  <si>
    <t>0,63 МВА</t>
  </si>
  <si>
    <t>11.</t>
  </si>
  <si>
    <t>филиал "Энергосеть  г. Полысаево "</t>
  </si>
  <si>
    <t>Строительство: "Сооружение линейное электротехническое: отпайка ЛЭП-6 кВ Ф-6-4-Б до ТП №56"</t>
  </si>
  <si>
    <t>11.2.1</t>
  </si>
  <si>
    <t>11.2.2</t>
  </si>
  <si>
    <t xml:space="preserve">Реконструкция: трансформаторная подстанция -32 (ул.Космонавтов,1) №2165, инв.№00001268. </t>
  </si>
  <si>
    <t>11.3</t>
  </si>
  <si>
    <t>12.</t>
  </si>
  <si>
    <t>0,100 МВА</t>
  </si>
  <si>
    <t>филиал "Энергосеть р.п. Промышленная  "</t>
  </si>
  <si>
    <t>0,32км</t>
  </si>
  <si>
    <t>0,25МВА</t>
  </si>
  <si>
    <r>
      <t>Реконструкция воздушной линии электропередач 0,4кВ (ВЛИ-0,4кВ) от оп.№4 ф-0,4-10а от ТП№29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доопоры установленной на  границе земельного участка жилого дома по ул. Юбилейная, 28 а г. Мариинск.:монтаж дополнительной цепи» (договор №01-70/13 от 20.04.13)</t>
    </r>
  </si>
  <si>
    <t xml:space="preserve">Сервер </t>
  </si>
  <si>
    <t>МФУ</t>
  </si>
  <si>
    <t xml:space="preserve">Автомобиль УАЗ </t>
  </si>
  <si>
    <t>Автомобиль УАЗ</t>
  </si>
  <si>
    <t>БКМ-205Д на шасси МТЗ-82 (3 м.)</t>
  </si>
  <si>
    <t>Легковой автомобиль</t>
  </si>
  <si>
    <t>Экскаватор - погрузчик (имортного производства)</t>
  </si>
  <si>
    <t>Автомобиль бортовой "Газель"</t>
  </si>
  <si>
    <t>6.4.1</t>
  </si>
  <si>
    <t>6.12.1</t>
  </si>
  <si>
    <t>11.4.1</t>
  </si>
  <si>
    <t>18.</t>
  </si>
  <si>
    <t>филиал "Энергосеть п.г.т. Тяжинский"</t>
  </si>
  <si>
    <t>0,063 МВА</t>
  </si>
  <si>
    <t>19.</t>
  </si>
  <si>
    <t>филиал "Энергосеть Чебулинского района"</t>
  </si>
  <si>
    <t>20.</t>
  </si>
  <si>
    <t>филиал "Энергосеть г. Юрга"</t>
  </si>
  <si>
    <t>22.</t>
  </si>
  <si>
    <t>филиал "Энергосеть р.п. Яя"</t>
  </si>
  <si>
    <t>23.</t>
  </si>
  <si>
    <t>Головной офис</t>
  </si>
  <si>
    <t>13.</t>
  </si>
  <si>
    <t>0,1 км</t>
  </si>
  <si>
    <t>21.</t>
  </si>
  <si>
    <t>филиал "Энергосеть  г. Яшкино"</t>
  </si>
  <si>
    <t>2.</t>
  </si>
  <si>
    <t>филиал "Энергосеть г. Белово"</t>
  </si>
  <si>
    <t>15.</t>
  </si>
  <si>
    <t>филиал "Энергосеть г. Таштагол"</t>
  </si>
  <si>
    <t>Трансформаторная подстанция  МТП-72 (1*100кВА) по ул.Гагарина, в г.Мариинске»</t>
  </si>
  <si>
    <t>ЛЭП-10кВ от Ф-10-10Л до МТП-72</t>
  </si>
  <si>
    <t>Трансформаторная подстанция  МТП -90 (1*100кВА) по ул.Кийская, в г.Мариинске»</t>
  </si>
  <si>
    <t>(ЛЭП-10кВ) от Ф-10-10Л до МТП -90</t>
  </si>
  <si>
    <t>1,5 км</t>
  </si>
  <si>
    <t>1 шт.</t>
  </si>
  <si>
    <t>Реконструкция: ВКЛЭП-0,4кВ от РУ-0,4кВ ТП№8 до ВРУ-0,4кВ здания администрации Белогорского городского поселения</t>
  </si>
  <si>
    <t>Реконструкция: Сооружения линейного электротехнического: ВКЛЭП-0,4кВ от РУ-0,4кВ ТП№9:  монтаж ВЛИ-0,4кВ проводом СИП-2 от опоры №4 ВЛИ-0,4кВ ТП№9-6/0,4 кВ до опоры №2 ВЛИ-0,4кВ ТП№7</t>
  </si>
  <si>
    <t>0,46 км</t>
  </si>
  <si>
    <t>Реконструкция: ТП№7 инв.№1805: монтаж трансформатора 315 кВА</t>
  </si>
  <si>
    <t>0,315 МВА</t>
  </si>
  <si>
    <t>0,775 км</t>
  </si>
  <si>
    <t>Реконструкция  ТП-150 инв. №00001544: монтаж дополнительных ячеек КСО, панелей ЩО</t>
  </si>
  <si>
    <t>5/7 яч/пан</t>
  </si>
  <si>
    <t>Реконструкция ВЛ на деревянных опорах, инв. №00000369: монтаж дополнительной цепи</t>
  </si>
  <si>
    <t>0,232 км</t>
  </si>
  <si>
    <t>Реконструкция ТП-К-4, в 40м. на восток подстанции до, инв.№:0001348: монтаж панели ЩО-70</t>
  </si>
  <si>
    <t>0/2 яч/пан</t>
  </si>
  <si>
    <t>Реконструкция ВЛ на деревянных опорах, инв.№:00000369: монтаж до-полнительной цепи СИП от опоры от ТП-К-4 до опоры № 37 ВЛИ-0,4 кВ ТП-К-4</t>
  </si>
  <si>
    <t>0,044 км</t>
  </si>
  <si>
    <t>Реконструкция ВЛ на деревянных опорах, инв.№:00000369: монтаж до-полнительной цепи СИП от ТП-К-4 до опоры № 6 ВЛИ-0,4 кВ ТП-К-4</t>
  </si>
  <si>
    <t>0,230 км</t>
  </si>
  <si>
    <t>"Сооружение электротехническое: трансформаторная подстанция №Ш-13 (ТП № Ш-13) в районе ул.1-я Горького,2, г.Калтан"</t>
  </si>
  <si>
    <t>1 проект</t>
  </si>
  <si>
    <t xml:space="preserve"> "Сооружение линейное электротехническое: воздушная линия электропередач 6 кВ (ВЛЭП-6 кВ от фидера "6-9-Ж" до ТП №Ш-13) в г.Калтан" </t>
  </si>
  <si>
    <t>"Сооружение линейное электротехническое: ЛЭП-0,4 кВ от МТП-106 до д/сада №12 «Березка» п. Малиновка" *</t>
  </si>
  <si>
    <t>"Сооружение линейное электротехническое: линия электропередач 6 кВ (ЛЭП-6 кВ  фидер  "6-2-А" от РП-П-6 кВ)  п.Постоянный, г.Калтан" *</t>
  </si>
  <si>
    <t>ТП-К-1  в 40 м на восток от подстанции д, инв.№:00001345</t>
  </si>
  <si>
    <t>ТП-К-19 в 30м. на восток, инв.№:00001360</t>
  </si>
  <si>
    <t xml:space="preserve"> ТП-137 инв.№:00001542</t>
  </si>
  <si>
    <t>ТП-К-13, 2-этажный, лит. Б, в 30м. на северо-восток от подстанции до ж/д ул.Горького 36, кад.№42:37:0103002:0:117, площадь 45 кв.м</t>
  </si>
  <si>
    <t>370 м2</t>
  </si>
  <si>
    <t>630 м2</t>
  </si>
  <si>
    <t>Проектирование и строительство .  Сооружение электротехническое: трансформаторная подстанция КТП № 460 по  ул. Совхозная,17А  в  пгт. Крапивинский</t>
  </si>
  <si>
    <t>Проектирование и строительство Сооружение линейное электротехническое:  ЛЭП-10 кВ от  существующей ТП № 446 Ф10-11-ВП1  до ТП№ 460 в пгт Крапививинский, ул Совхозная,17А</t>
  </si>
  <si>
    <t>0,8км</t>
  </si>
  <si>
    <t xml:space="preserve"> Сооружение МТП № 163 Ф10-15-ИВ Крапивинский, инв. № 90062   (Реконструкция  МТП № 163 по ул Ломоносова) </t>
  </si>
  <si>
    <t xml:space="preserve">Сооружение  КТП № 382 Ф10-11-ИП1 пгт. Крапивинский, инв.№ 90070"    .  (Реконструкция ТП № 382) </t>
  </si>
  <si>
    <t>"Сооружение электротехническое: трансформаторная подстанция 10/0,4 кВ № ТП 449 инв №00000701": замена  двух трансформаторов 100 кВА в РУ-10 кВ на 160 кВА, пгт. Крапивинский.</t>
  </si>
  <si>
    <t>0,32МВА</t>
  </si>
  <si>
    <t>Сооружение КТП № 158 Ф10-11-ВП1 пгт. Крапивинский, инв № 90078</t>
  </si>
  <si>
    <t>8.2.1</t>
  </si>
  <si>
    <t>8.2.2</t>
  </si>
  <si>
    <t>8.2.3</t>
  </si>
  <si>
    <t>8.2.4</t>
  </si>
  <si>
    <t>8.4.1.</t>
  </si>
  <si>
    <t>9.1.1</t>
  </si>
  <si>
    <t>0,47км</t>
  </si>
  <si>
    <t>9.1.8</t>
  </si>
  <si>
    <t>9.1.2.1</t>
  </si>
  <si>
    <t>9.1.2.2</t>
  </si>
  <si>
    <t>9.1.2.3</t>
  </si>
  <si>
    <t>9.1.2.4</t>
  </si>
  <si>
    <t>9.1.2.5</t>
  </si>
  <si>
    <t>9.1.2.6</t>
  </si>
  <si>
    <t>0,09км</t>
  </si>
  <si>
    <t>Реконструкция «Сооружение линейное электротехническое: линия электропередач 0,4 кВ (ЛЭП-0,4 кВ) по ул. Уютной от ТП № 156 ул. Солнечная в г. Мариинске»: замена ж/б опор и монтаж дополнительной цепи ВЛЗ-10 кВ Ф-10-7Л на участке от ТП № 156 до опоры № 11 ВЛИ-0,4 кВ от ТП № 156 (договор №10-204/13 от 24.10.2013г.)</t>
  </si>
  <si>
    <t>0,223км</t>
  </si>
  <si>
    <t>9.1.2.7</t>
  </si>
  <si>
    <t>Реконструкция: "Сооружение линейное электротехническое:ВЛИ-0,4кВ от КТП№187 по ул.Терешковой и ул.Рослякова в г.Мариинске": монтаж дополнительной цепи СИП-0,4кВ по существующим опорам" (договор №10-25/14 от 27.02.2014г.)</t>
  </si>
  <si>
    <t>0,1км</t>
  </si>
  <si>
    <t>9.1.2.8</t>
  </si>
  <si>
    <t>Реконструкция: "Сооружения линейного электротехнического: линия электропередач 0,4кВ (ВЛИ-0,4кВ) от ТП№193 по ул.Кедровой, ул.Звездной, ул.Терешковой в г.Мариинске", монтаж дополнительной цепи СИП-0,4кВ по существующим опорам" (договор №10-60/14 от 29.04.2014г.)</t>
  </si>
  <si>
    <t>Сооружение электротехническое: трансформаторная подстанция КТП №191 (1*63кВА) по ул.Южной</t>
  </si>
  <si>
    <t>Сооружение линейное электротехническое: воздушная линия ЛЭП-10кВ от Ф-10-9-2Л до КТП №191 по ул. Южной</t>
  </si>
  <si>
    <t>КТП-7-320кВА, инв.№00000857</t>
  </si>
  <si>
    <t>КТП-4-160кВА, инв.№00000898</t>
  </si>
  <si>
    <t>ТП-88-400кВА,инв.№00000793</t>
  </si>
  <si>
    <t>ТП-131-400кВА+400кВА, инв.№00000847</t>
  </si>
  <si>
    <t>КТП-8-250кВА, инв.№00000895</t>
  </si>
  <si>
    <t>Система учета электроэнергии с возможностью дистанционного съема показаний, инв.№40000062</t>
  </si>
  <si>
    <t>Капитальное  строительство</t>
  </si>
  <si>
    <t>10.1.1.1</t>
  </si>
  <si>
    <t xml:space="preserve">1,9 км </t>
  </si>
  <si>
    <t>10.1.2.1</t>
  </si>
  <si>
    <t>10.1.2.2</t>
  </si>
  <si>
    <t>10.1.2.3</t>
  </si>
  <si>
    <t>Реконструкция ТП-89 замена трансформатора 63кВА для перевода сетей с 0,23кВ на 0,4 кВ</t>
  </si>
  <si>
    <t>10.1.2.4</t>
  </si>
  <si>
    <t>Реконструкция ТП-99 замена трансформатора 100кВА  для перевода сетей с 0,23кВ на 0,4 кВ</t>
  </si>
  <si>
    <t>10.1.2.5</t>
  </si>
  <si>
    <t>Реконструкция ТП-168 замена трансформатора 63 кВА  для перевода сетей с 0,23кВ на 0,4 кВ</t>
  </si>
  <si>
    <t>10.1.2.6</t>
  </si>
  <si>
    <t>Реконструкция ТП-24 замена трансформатора 63 кВА  для перевода сетей с 0,23кВ на 0,4 кВ</t>
  </si>
  <si>
    <t>10.1.2.7</t>
  </si>
  <si>
    <t>10.2.2</t>
  </si>
  <si>
    <t>10.2.3</t>
  </si>
  <si>
    <t>10.2.4</t>
  </si>
  <si>
    <t>10.2.5</t>
  </si>
  <si>
    <t>10.2.6</t>
  </si>
  <si>
    <t>10.2.7</t>
  </si>
  <si>
    <t>10.4.1</t>
  </si>
  <si>
    <t>10.4.2</t>
  </si>
  <si>
    <t>10.1.12</t>
  </si>
  <si>
    <t>Прибор АИД-70Ц</t>
  </si>
  <si>
    <t>10.1.13</t>
  </si>
  <si>
    <t>Тепловизор Testo 876</t>
  </si>
  <si>
    <t>11.1.2.1</t>
  </si>
  <si>
    <t>11.1.2.2</t>
  </si>
  <si>
    <t>11.1.2.3</t>
  </si>
  <si>
    <t>11.1.2.4</t>
  </si>
  <si>
    <t>11.1.2.5</t>
  </si>
  <si>
    <t>11.1.2.6</t>
  </si>
  <si>
    <t>11.1.2.7</t>
  </si>
  <si>
    <t>11.1.2.8</t>
  </si>
  <si>
    <t>11.1.2.9</t>
  </si>
  <si>
    <t>11.1.2.10</t>
  </si>
  <si>
    <t>11.1.2.11</t>
  </si>
  <si>
    <t>11.1.2.12</t>
  </si>
  <si>
    <t>Реконструкция воздушной ЛЭП-0,4 от ТП-64: монтаж дополнительной цепи СИП от ТП-64 до опоры №1/4-6</t>
  </si>
  <si>
    <t>0,324км</t>
  </si>
  <si>
    <t>Реконструкция воздушной ЛЭП-0,4 кВ от ТП-6: монтаж дополнительной цепи СИП от ТП-6 до опоры №15</t>
  </si>
  <si>
    <t>0,463км</t>
  </si>
  <si>
    <t>14.1.1.1</t>
  </si>
  <si>
    <t>14.1.1.2</t>
  </si>
  <si>
    <t>14.1.1.3</t>
  </si>
  <si>
    <t>14.1.2.1</t>
  </si>
  <si>
    <t>7 КСО 4 панели ЩО</t>
  </si>
  <si>
    <t>14.1.2.2</t>
  </si>
  <si>
    <t>14.1.2.3</t>
  </si>
  <si>
    <t>Сооружение линейное электротехническое:  линия электропередач 6кВ (ВЛ-6кВ) от Ф-602 ЦПП 35/6  до ТП- № 27, п.Кедровый.</t>
  </si>
  <si>
    <t>5,4 км</t>
  </si>
  <si>
    <t>14.1.2.4</t>
  </si>
  <si>
    <t>14.1.2.5</t>
  </si>
  <si>
    <t>14.1.2.6</t>
  </si>
  <si>
    <t>14.1.2.7</t>
  </si>
  <si>
    <t>14.1.2.8</t>
  </si>
  <si>
    <t>14.1.2.9</t>
  </si>
  <si>
    <t xml:space="preserve">Рек-я низковльтной линии,инв.№100138:подвеска цепи 0,4кВ от РУ-0,4кВ МТП №54 до ВРУ-0,4кВ ж/д по ул.Советская,234 </t>
  </si>
  <si>
    <t>0,393 км</t>
  </si>
  <si>
    <t>Рек-я низковльтной линии,инв.№100138:монтаж одной цепи ВЛИ-0,4 по сущ.опорам №7,8,9,9/1 ВЛ-0,22 от оп.№6ВЛ-0,4(Ф-ул.Кузнецова,41,гаражи КТП №96 6/0,4кВ) до ВУ-0,4кВ гаража №18,ул.Чкалова г.Тайга</t>
  </si>
  <si>
    <t>0,212 км</t>
  </si>
  <si>
    <t>ТП№ 13 инв. №100024</t>
  </si>
  <si>
    <t>14.3.2.</t>
  </si>
  <si>
    <t>Сооружение линейное электротехническое:  воздушная линия электропередач 10кВ (ВЛ-10кВ) Ф-6 от Тяговой п/ст 110/10кВ «Сураново» до ТП-п.Таежный</t>
  </si>
  <si>
    <t>филиал "Энергосеть пгт. Белогорск"</t>
  </si>
  <si>
    <t>филиал "Энергосеть г.Топки"</t>
  </si>
  <si>
    <t>21.1.1.1</t>
  </si>
  <si>
    <t xml:space="preserve">Сооружение линейное электротехническое: ВЛ-6кВ от Ф 6-10-0 до ТП №10-2 протяженностью 0,32км </t>
  </si>
  <si>
    <t>0,34км</t>
  </si>
  <si>
    <t>21.1.1.2</t>
  </si>
  <si>
    <t xml:space="preserve">Сооружение линейное электротехническое:  ВЛ-6кВ от Ф 6-0-0 до ТП №26 протяженностью 0,05км </t>
  </si>
  <si>
    <t>0,032км</t>
  </si>
  <si>
    <t>21.1.1.3</t>
  </si>
  <si>
    <t>Сооружение электротехническое: строительство КТП-10/2 160кВА</t>
  </si>
  <si>
    <t>0,160 МВА</t>
  </si>
  <si>
    <t>21.1.2.1</t>
  </si>
  <si>
    <t>Сооружение  электротехническое: строительство КТП №14(160кВА) .</t>
  </si>
  <si>
    <t>21.1.2.2</t>
  </si>
  <si>
    <t>Реконструкция  МТП № 10(315кВА) замена на  две  КТПН -160кВА .</t>
  </si>
  <si>
    <t>21.1.2.3</t>
  </si>
  <si>
    <t>Реконструкция ТП №26 (200кВА)замена на КТПН, ул.Сибирская</t>
  </si>
  <si>
    <t>21.1.2.4</t>
  </si>
  <si>
    <t>Реконструкция ТП №21 замена КТПП.</t>
  </si>
  <si>
    <t>0,400 МВА</t>
  </si>
  <si>
    <t>21.1.2.5</t>
  </si>
  <si>
    <t>21.1.2.6</t>
  </si>
  <si>
    <t>0,250 МВА</t>
  </si>
  <si>
    <t>21.1.2.7</t>
  </si>
  <si>
    <t>21.1.2.8</t>
  </si>
  <si>
    <t>21.1.2.9</t>
  </si>
  <si>
    <t xml:space="preserve"> Реконструкция ТП-3 180кВА инв.№00001142: монтаж 2КТПН-6/0,4 с трансформаторами 400кВА</t>
  </si>
  <si>
    <t>0,800 МВА</t>
  </si>
  <si>
    <t xml:space="preserve"> Реконструкция ВЛ-6кВ Ф-6-10-0: монтаж двкух цепей ВЗЛ-6кВ от опоры №14 до РУ-6кВ КТП №3-6/0,4кВ</t>
  </si>
  <si>
    <t>0,087км</t>
  </si>
  <si>
    <t>Реконструкция ВЛ-6кВ Ф-6-12-8: монтаж  ВЗЛ-6кВ от опоры №19 до опоры №14 ВЛ-6кВ Ф 6-10-0</t>
  </si>
  <si>
    <t>0,02км</t>
  </si>
  <si>
    <t>21.2.1</t>
  </si>
  <si>
    <t>21.2.2</t>
  </si>
  <si>
    <t>21.2.3</t>
  </si>
  <si>
    <t>21.2.4</t>
  </si>
  <si>
    <t>21.2.5</t>
  </si>
  <si>
    <t>21.2.6</t>
  </si>
  <si>
    <t>21.4.1.</t>
  </si>
  <si>
    <t>Реконструкция теплотрассы базы филиала</t>
  </si>
  <si>
    <t>Асфальтирование территории филиала</t>
  </si>
  <si>
    <t>Устройство забора базы по адресу ул. Больничная, 16</t>
  </si>
  <si>
    <t>21.9.1.</t>
  </si>
  <si>
    <t>Прибор СЕ-602</t>
  </si>
  <si>
    <t>22.1.2.1</t>
  </si>
  <si>
    <t>Реконструкция: воздушная линия электропередачи ЛЭП 10 кВ ф 10-9 ЗЛМ от ПС "Украинская" пгт.Яя"</t>
  </si>
  <si>
    <t>Реконструкция оборудования:  Замена силового трансформатора ТМ 10/0,4 Y/Y 160кВА на ТМГ 10/0,4 Y/Zн 160кВА в ТП №16.</t>
  </si>
  <si>
    <t>Реконструкция оборудования:  Замена силового трансформатора ТМ 10/0,4 Y/Y 160кВА на ТМГ 10/0,4 Y/Zн 160кВА в ТП №18.</t>
  </si>
  <si>
    <t>Автомобиль Вахтовый</t>
  </si>
  <si>
    <t>22.10.1</t>
  </si>
  <si>
    <t>Многофункциональное устройство"Kyasera"</t>
  </si>
  <si>
    <t>0,16 МВА</t>
  </si>
  <si>
    <t>0,92км</t>
  </si>
  <si>
    <t>Строительство ВЛ-10 кВ от ТП-9 до ТП-4 в пгт. Промышленная</t>
  </si>
  <si>
    <t>13.1.2</t>
  </si>
  <si>
    <t>13.2.1</t>
  </si>
  <si>
    <t>13.2.2</t>
  </si>
  <si>
    <t>13.2.3</t>
  </si>
  <si>
    <t>13.2.4</t>
  </si>
  <si>
    <t>13.2.5</t>
  </si>
  <si>
    <t>13.2.6</t>
  </si>
  <si>
    <t>13.2.7</t>
  </si>
  <si>
    <t>ВЛ на деревянных опорах, инв.№ 00000378: монтаж разъединителя РЛНД на ВЛ-10 кВ Ф-10-7РП, пгт. Промышленная</t>
  </si>
  <si>
    <t>13.2.8</t>
  </si>
  <si>
    <t>Воздушно-кабельная ЛЭП-10 кВ, инв.№ 1-013483: монтаж разъединителя РЛНД на ВЛ-10 кВ Ф-10-13К, пгт. Промышленная</t>
  </si>
  <si>
    <t>13.3.1</t>
  </si>
  <si>
    <t>Сооружение линейное электротехническое: ВЛ-10 кВ от п/с "Заринская" до опоры №33 Ф-10-1КБ</t>
  </si>
  <si>
    <t>13.3.2</t>
  </si>
  <si>
    <t>Сооружение линейное электротехническое: ВЛ-10 кВ от ТП-334 до ТП-474, ТП-560, ТП-551 в п. Плотниково</t>
  </si>
  <si>
    <t>Сооружение линейное электротехническое: воздушная линия электропередач 10 кВ от опоры №28 Ф-10-13РП до ТП-58 в пгт. Промышленная</t>
  </si>
  <si>
    <t>ВЛ на деревянных опорах, инв.№ 00000378 (Ф-10-7РП, вынос ВЛ из жилой зоны)\</t>
  </si>
  <si>
    <t>13.4.1</t>
  </si>
  <si>
    <t>13.4.2</t>
  </si>
  <si>
    <t>Строительство гаража с помещением для размещения персонала в Падунском мастерском участке</t>
  </si>
  <si>
    <t>Асфальтирование площадки перед зданием АБК, подъезды и выезды на территорию филиала "Энергосеть пгт. Промышленная"</t>
  </si>
  <si>
    <t>0,5 МВА</t>
  </si>
  <si>
    <t>0,25 МВА</t>
  </si>
  <si>
    <t>"Сооружение электротехническое: ТП № 1-3 по ул. Коммунистическая, п.г.т. Ижморский"</t>
  </si>
  <si>
    <t>"Сооружение линейное электротехническое: КЛ-0,4 кВ от ТП № 4-16, ТП № 1-25 до жилого дома по ул. Микрорайон, 16, п.г.т. Ижморский"</t>
  </si>
  <si>
    <t>0,12 км.</t>
  </si>
  <si>
    <t>Реконструкция ВЛ-10 кВ от Ф 4-10 кВ, ПС 110/35/10 кВ, КТПН(160) Цех по переработки 1/хоз продукции инв. № ИЖМ45: монтаж ВЛИ-0,4 по опорам № 4,5,6,7</t>
  </si>
  <si>
    <t>Реконструкция ВЛ, на деревянных опорах, инв. № 00000372 (Ф-0,4-1): монтаж дополнительной цепи ВЛИ-0,4 кВ от РУ-0,4 кВ КТП 1-12-10/0,4 кВ до опоры № 4, п.г.т. Ижморский</t>
  </si>
  <si>
    <t>0,063 км.</t>
  </si>
  <si>
    <t>Реконструкция ВЛ-10 кВ отпайка от опоры № 4 Ф-10-4 на "РДК" инв. № ИЖМ 42: монтаж ВЛИ-0,4 кВ Ф-10-1-ИЖ1, до наконечников ВЛИ-0,4 кВ на фасаде объекта, ул. Коммунистическая, д. 4, п.г.т. Ижморский</t>
  </si>
  <si>
    <t>0,119 км.</t>
  </si>
  <si>
    <t>17.1.1.1</t>
  </si>
  <si>
    <t>Воздушная линия электропередач 10кВ (ЛЭП -10кВ) от ПС 110/10 "Мехзаводская" до ТП-69</t>
  </si>
  <si>
    <t>0,6 км</t>
  </si>
  <si>
    <t>0,746 км</t>
  </si>
  <si>
    <t>17.1.1.2</t>
  </si>
  <si>
    <t xml:space="preserve"> Воздушная линия электропередач 10кВ (ЛЭП -10кВ) Ф. 10-22 ОС от опоры  №39 до КТП-83</t>
  </si>
  <si>
    <t>4 км</t>
  </si>
  <si>
    <t>17.1.1.3</t>
  </si>
  <si>
    <t>Кабельная линия электропередач 10кВ (ЛЭП -10кВ) от ПС 110/10 "Мехзаводская" до РП 1</t>
  </si>
  <si>
    <t>1,3 км</t>
  </si>
  <si>
    <t>0,415 км</t>
  </si>
  <si>
    <t>Реклоузер вакуумный PBA/TEL-10-12.5/630 Ф. 10-22 ОС</t>
  </si>
  <si>
    <t>17.1.2.1</t>
  </si>
  <si>
    <t>17.1.2.2</t>
  </si>
  <si>
    <t>Комплектная трансформаторная подстанция КТПН №46-10/0,4 кВ киоскового типа  мощностью 250 кВА по ул. Топкинская в г. Топки</t>
  </si>
  <si>
    <t>17.1.2.3</t>
  </si>
  <si>
    <t>Капитальная трансформаторная подстанция ТП №50-10/0,4 кВ кирпичного типа мощностью2х400 кВА по ул. Чехова в г. Топки</t>
  </si>
  <si>
    <t>0,8 МВА</t>
  </si>
  <si>
    <t>17.1.2.4</t>
  </si>
  <si>
    <t>Комплектная трансформаторная подстанция КТПН №6-10/0,4 кВ киоскового типа  мощностью 250 кВА по ул. Южная в г. Топки</t>
  </si>
  <si>
    <t>17.1.2.5</t>
  </si>
  <si>
    <t>Реконструкция электрооборудования ТП №16-10/0,4 с заменой камер КСО и панелей ЩО на новые</t>
  </si>
  <si>
    <t>17.1.2.6</t>
  </si>
  <si>
    <t>Реконструкция электрооборудования ТП №34-10/0,4 с установкой дополнительной камеры КСО</t>
  </si>
  <si>
    <t>Реконструкция  оборудования ТП-14 замена трансформатора 250 кВА на новый</t>
  </si>
  <si>
    <t>Реконструкция КТП на 100кВА:замена трансформатора ТМ 100-10/0,4 У1инв.№80323 на силовой трансформатор мощностью 250кВА</t>
  </si>
  <si>
    <t>«Реконструкция оборудования ТП № 35 инв. № 40020: РУ-10 кВ- установка камер КСО-10кВ» г. Топки,</t>
  </si>
  <si>
    <t>«Реконструкция ВЛ-10 кВ ТП-33,35, инв. № 30100: монтаж КЛ-10 кВ от РУ-10 кВ (Ф-10-15 «Ф») ТП № 35 10/0,4 кВ до опоры № 12-1 Ф-10-16 в сторону ТП № 33 10/0,4 кВ» г. Топки</t>
  </si>
  <si>
    <t>0,085 км</t>
  </si>
  <si>
    <t xml:space="preserve">«Реконструкция: ВЛ-0,4 кВ ТП-20 инв. № 30022 (фидер «Рынок» от РУ-0,4 кВ ТП № 33): монтаж 2 ВЛИ-0,4 кВ по существующим опорам», г. Топки </t>
  </si>
  <si>
    <t>0,7 км</t>
  </si>
  <si>
    <t>17.2.1</t>
  </si>
  <si>
    <t xml:space="preserve">КТП-59 100 (мачтовая) инв. № 80143,трансформатор силовой ТМ-100/10 инв. № 40082. </t>
  </si>
  <si>
    <t>17.2.2</t>
  </si>
  <si>
    <t>17.2.3</t>
  </si>
  <si>
    <t xml:space="preserve">ТП-75 оборудование ТП-75 инв. № 40166, трансформатор силовой ТМ-250/10 инв. № 40098,трансформатор силовой ТМ-250 инв. № 40058.   </t>
  </si>
  <si>
    <t>17.2.4</t>
  </si>
  <si>
    <t>17.2.5</t>
  </si>
  <si>
    <t>17.2.6</t>
  </si>
  <si>
    <t>17.4.1</t>
  </si>
  <si>
    <t>17.4.2</t>
  </si>
  <si>
    <t>17.5.1</t>
  </si>
  <si>
    <t>Аппарат испытания диэлектриков цифровой-АИД 70Ц</t>
  </si>
  <si>
    <t xml:space="preserve"> Монтаж реклоузера на ВЛ-6кВ 6-19-СГ</t>
  </si>
  <si>
    <t>1 рекл.</t>
  </si>
  <si>
    <t>Реконструкция ТП 133</t>
  </si>
  <si>
    <t>1 КСО</t>
  </si>
  <si>
    <t>РП-4</t>
  </si>
  <si>
    <t>16 КСО</t>
  </si>
  <si>
    <t xml:space="preserve">Реконструкция: кабельная ЛЭП 10кВ 10-6-ПЯ </t>
  </si>
  <si>
    <t>0,53 км</t>
  </si>
  <si>
    <t xml:space="preserve">Реконструкция: кабельная ЛЭП 10кВ 10-7-ПЯ </t>
  </si>
  <si>
    <t>0,35 км</t>
  </si>
  <si>
    <t>Реконструкция оборудования: трансформаторная, ТП 262, замена ячеек ВВ и НВ, по ул.Гайдара</t>
  </si>
  <si>
    <t>0,32 МВА</t>
  </si>
  <si>
    <t>1.2.1</t>
  </si>
  <si>
    <t xml:space="preserve">Сооружение электротехническое:  трансформаторная подстанция №261(КТП №261 6/0,4) г. Анжеро-Судженск </t>
  </si>
  <si>
    <t>1.2.2</t>
  </si>
  <si>
    <t xml:space="preserve">Сооружение электротехническое:  трансформаторная подстанция №260 (ТП №260 6/0,4) г. Анжеро-Судженск  </t>
  </si>
  <si>
    <t>1.2.3</t>
  </si>
  <si>
    <t>1.2.4</t>
  </si>
  <si>
    <t>1.2.5</t>
  </si>
  <si>
    <t xml:space="preserve">Сооружение электротехническое:  трансформаторная подстанция №264 (КТП №264 6/0,4/250) г. Анжеро-Судженск </t>
  </si>
  <si>
    <t>1.2.6</t>
  </si>
  <si>
    <t>Сооружение линейное электротехническое воздушная линия электропередач 6 кВ (ВЛ-6кВ) от отпайки ф.52  на ТП-4 до КТП№260 ул. Кирпичная, г. Анжеро-Судженск</t>
  </si>
  <si>
    <t>1.2.7</t>
  </si>
  <si>
    <t>Сооружение линейное электротехническое воздушная линия электропередач 6 кВ (ВЛ-6кВ) от ф.6-7-РТС до КТП№261 ул. Павлодарского, г. Анжеро-Судженск</t>
  </si>
  <si>
    <t>1.2.8</t>
  </si>
  <si>
    <t>Сооружение линейное электротехническое кабельная линия электропередач 6 кВ (КЛ-6 кВ) ф.16  до КТП№264 ул. Шахтовая, г. Анжеро-Судженск</t>
  </si>
  <si>
    <t>1.2.9</t>
  </si>
  <si>
    <t>1.2.10</t>
  </si>
  <si>
    <t>Ф.6-29-ГЭС инв № 00000939 (от п/ст 35/6кВ  "Анжерская"  до  опоры №1 ф. 6-6-МГ)</t>
  </si>
  <si>
    <t>1.2.11</t>
  </si>
  <si>
    <t>1.2.12</t>
  </si>
  <si>
    <t>ТП/ст-020 инв.№ 00001579 (диспетчерское наименование ТП-20)</t>
  </si>
  <si>
    <t>1.2.13</t>
  </si>
  <si>
    <t>ТП/ст-029 инв.№ 00001402 (диспетчерское наименование ТП-29)</t>
  </si>
  <si>
    <t>1.2.14</t>
  </si>
  <si>
    <t>ТП\ст-040 инв.№ 00001409 (диспетчерское наименование ТП-40)</t>
  </si>
  <si>
    <t>1.2.15</t>
  </si>
  <si>
    <t>ТП/ст-171 инв.№ 00001504 (диспетчерское наименование ТП-171)</t>
  </si>
  <si>
    <t>1.2.16</t>
  </si>
  <si>
    <t>ТП-209 инв.№ 000011630 (диспетчерское наименование ТП-209)</t>
  </si>
  <si>
    <t>1.2.17</t>
  </si>
  <si>
    <t>ТП-235 инв.№ 000000772 (диспетчерское наименование ТП-235)</t>
  </si>
  <si>
    <t>1.2.18</t>
  </si>
  <si>
    <t>Ф. 6-10-ГЭС инв.№ 0000044 (отпайка на ТП-48 через территорию школы-интерната № 37)</t>
  </si>
  <si>
    <t xml:space="preserve"> Ф. 76 инв.№ 00000864 (отпайка на ТП-70 через территорию д/сад № 33 Малинка)</t>
  </si>
  <si>
    <t>Ф. 323 инв.№ 00000871  (отпайка на ТП-99 через территорию педагогического училища)</t>
  </si>
  <si>
    <t xml:space="preserve"> ТП-70 инв.№ 00001152 </t>
  </si>
  <si>
    <t xml:space="preserve"> ТМГ-400 инв.№ 00001923 (КТП-4)</t>
  </si>
  <si>
    <t>ТМ-400/3204  инв.№ 00001285 (ТП-35)</t>
  </si>
  <si>
    <t>ТМ-250/3171 инв.№00001686 (ТП-126)</t>
  </si>
  <si>
    <t>ТМ-630/3342  инв№ 00001363; ТМ-630/3341 инв.№ 00001362 (ТП-188)</t>
  </si>
  <si>
    <t>ТМ-250/3218  инв.№ 00001221 (ТП-50)</t>
  </si>
  <si>
    <t>ТМ-400/3189  инв№ 00001280; ТМ-400/3283 инв.№ 00001307 (ТП-176)</t>
  </si>
  <si>
    <t>ТМ-400/3273 инв.№ 00001302 (ТП-63)</t>
  </si>
  <si>
    <t xml:space="preserve">ТМ-315/3109 инв.№ 00001249 (ТП-38) </t>
  </si>
  <si>
    <t xml:space="preserve">ТМ-180/3097 инв.№ 00001513  (ТП-41)   </t>
  </si>
  <si>
    <t xml:space="preserve">ТМШ-180/3173 инв.№ 00001552  (ТП-47)   </t>
  </si>
  <si>
    <t>ТМШ-100/3218 инв.№ 00001547 (ТП-51 )</t>
  </si>
  <si>
    <t>ТМ-320/3052 инв.№ 00001251 (ТП-52 )</t>
  </si>
  <si>
    <t>ТМШ- 75/3026 инв.№ 00001560 (ТП-54 )</t>
  </si>
  <si>
    <t>ТМШ- 75/3025  инв.№ 00001559 (ТП-60)</t>
  </si>
  <si>
    <t xml:space="preserve">TM-400 кВА ул. Тельмана инв.№ 00000147 (РП-1) </t>
  </si>
  <si>
    <t xml:space="preserve"> РП-5 инв.№ 00000981; ТМ-400/3359 инв.№ 00001342 (РП-5)</t>
  </si>
  <si>
    <t xml:space="preserve"> РП-6 инв. № 00000978; ТМ-560/3356  инв. № 00001352 (РП-6) </t>
  </si>
  <si>
    <t>1.4.1</t>
  </si>
  <si>
    <t>1.4.2</t>
  </si>
  <si>
    <t>Барово-грунторезная машина на МТЗ 82</t>
  </si>
  <si>
    <t>1.4.3</t>
  </si>
  <si>
    <t>1.4.4</t>
  </si>
  <si>
    <t>Автомобиль УАЗ -220069</t>
  </si>
  <si>
    <t>1.4.5</t>
  </si>
  <si>
    <t>Передвижная мастерская с дополнительным оборудованием</t>
  </si>
  <si>
    <t>9</t>
  </si>
  <si>
    <t xml:space="preserve">Реконструкция ТП-208: установка силового трансформатора </t>
  </si>
  <si>
    <t xml:space="preserve">Реконструкция ТП-183: замена силовых трансформаторов </t>
  </si>
  <si>
    <t xml:space="preserve">Реконструкция оборудования ТП-186: установка силового трансформатора, монтаж ЩО-70 </t>
  </si>
  <si>
    <t xml:space="preserve">Реконструкция ТП-254:  монтаж ЩО-70 </t>
  </si>
  <si>
    <t>Реконструкция ТП-195: замена трансформатора  180 кВА на 400 кВА</t>
  </si>
  <si>
    <t>1.11.1</t>
  </si>
  <si>
    <t>Источник бесперебойного питания АРС Smart UPS RT 2000VA RM</t>
  </si>
  <si>
    <t>Новое строительство</t>
  </si>
  <si>
    <t>20.1.1.1</t>
  </si>
  <si>
    <t>20.1.1.2</t>
  </si>
  <si>
    <t>Оптимизация схемы электроснабжения  Строительство КЛ- 6 кВ: от РП -5 до ТП 25</t>
  </si>
  <si>
    <t xml:space="preserve">Оптимизация схемы электроснабжения  Строительство КЛ- 6 кВ: от ТП 25 до ТП 154 </t>
  </si>
  <si>
    <t>0,52 км</t>
  </si>
  <si>
    <t>20.1.2.1</t>
  </si>
  <si>
    <t>Реконструкция секционирующего пункта СП-1 фидер 10-12-к</t>
  </si>
  <si>
    <t>1 ед.</t>
  </si>
  <si>
    <t>20.1.2.2</t>
  </si>
  <si>
    <t>20.1.2.3</t>
  </si>
  <si>
    <t>20.1.2.4</t>
  </si>
  <si>
    <t>20.1.2.5</t>
  </si>
  <si>
    <t>20.1.2.6</t>
  </si>
  <si>
    <t>Реконструкция РП-9</t>
  </si>
  <si>
    <t>17 яч.</t>
  </si>
  <si>
    <t>20 яч.</t>
  </si>
  <si>
    <t>20.1.2.7</t>
  </si>
  <si>
    <t>Оптимизация схемы электроснабжения  Реконструкция ТП 154</t>
  </si>
  <si>
    <t>Реконструкция ТП№131: замена трансформатора 400 кВА на 630 кВА</t>
  </si>
  <si>
    <t>0,19 км</t>
  </si>
  <si>
    <t>Д 21-8/14 28.02.14 Реконструкция "Низковольтные возд. линии, инв.№55001": монтаж одной цепи ВЛИ-0,4кВ по существующим опорам от опоры №21 до опоры №23 Ф-0,4-2КТП №187</t>
  </si>
  <si>
    <t>0,062 км</t>
  </si>
  <si>
    <t>Д 21-81/13 05.12.13 Реконструкция "Низковольтные возд.линии, инв.№55001": монтаж одной цепи ВЛИ-0,4кВ от опоры №4 Ф-0,4-4 КТП №160 до опоры №11 в г.Юрге с использованием существующих опор</t>
  </si>
  <si>
    <t>0,094 км</t>
  </si>
  <si>
    <t>ЮРГ Д 01-186/13 23.09.13 Р 103/14 Рек-я"Низковольт.возд.линии,инв.№55001":монтаж одной цепи ВЛИ-0,4кВ от РУ-0,4 МТП №144 до маг.по ул.Осенняя,2а с использованием существующих опор"</t>
  </si>
  <si>
    <t>0,286 км</t>
  </si>
  <si>
    <t>ЮРГ Д 01-288/13 06.03.14 Р50/14"Рек-яоборудования ТП 106 ,инв.№61107":монаж ячейки КСО"</t>
  </si>
  <si>
    <t>1 яч.</t>
  </si>
  <si>
    <t>ЮРГ Д 609/11 14.06.11  Р141/11" Установка в  РП12 двух  силовых трансформаторов"</t>
  </si>
  <si>
    <t>0,2 МВА</t>
  </si>
  <si>
    <t>ЮРГ Д 609/11 14.06.11  Р141/11" Установка в  РУ 10 кв РП12 высоковольтного коммутиционно-защитного оборудования для присоединения   силовых трансформаторов"</t>
  </si>
  <si>
    <t>20.2.1</t>
  </si>
  <si>
    <t>20.2.2</t>
  </si>
  <si>
    <t>20.4.1</t>
  </si>
  <si>
    <t>20.4.2</t>
  </si>
  <si>
    <t>Установка на тепловой узел  погодного регулирования    (АБК ГПП)</t>
  </si>
  <si>
    <t>20.8.1</t>
  </si>
  <si>
    <t>Сооружение линейное электротехническое: ВЛ-0,4кВ ТП-125</t>
  </si>
  <si>
    <t>3 км</t>
  </si>
  <si>
    <t>2,545км</t>
  </si>
  <si>
    <t>Сооружение линейное электротехническое: ВЛ-0,4кВ ТП-115</t>
  </si>
  <si>
    <t>0,9 км</t>
  </si>
  <si>
    <t>перевод отпайки ЛЭП-6кВ КРУН с ф.6-17-К на ф.6-15С</t>
  </si>
  <si>
    <t>Реконструкция ТП-15, инв.№0000664: замена силового трансформатора 250кВА на 400 кВА"</t>
  </si>
  <si>
    <t xml:space="preserve"> «Реконструкция ВЛ на деревянных опорах, инв.№ 00000367, г.Гурьевск,г.Салаир: монтаж дополнительной цепи СИП на участке Ф-0,4-2-Аэродромная МТП № 37</t>
  </si>
  <si>
    <t>0,18км</t>
  </si>
  <si>
    <t>Реконструкция ВЛ на деревянных опорах, инв.№ 00000367, г.Гурьевск,г.Салаир: монтаж дополнительной цепи СИП на участке Ф-0,4-6-ШРМ ТП №64 с заменой деревянных опор на железобетонные»</t>
  </si>
  <si>
    <t>0,082км</t>
  </si>
  <si>
    <t>«Реконструкция ЛЭП-0,4кВ от РУ-0,4 ТП-63: замена провода СИП 4 4х16 на СИП 2 3х50+1х54,6»</t>
  </si>
  <si>
    <t>0,2км</t>
  </si>
  <si>
    <t>4.2.1</t>
  </si>
  <si>
    <t>Реклоузер № 13Г-1  оп. №1 ВЛ-10кВ ф.10-13-Г</t>
  </si>
  <si>
    <t>Реклоузер №13Г-2  оп. №70  (отпайка ТП №58) ВЛ.10кВ ф.10-13-Г</t>
  </si>
  <si>
    <t>Реклоузер №5П-1 оп. №1 ВЛ-10кВ ф.10-5-П</t>
  </si>
  <si>
    <t>4.8.1</t>
  </si>
  <si>
    <t>Реконструкция системы учета электроэнергии с возможностью дистанционного снятия показаний</t>
  </si>
  <si>
    <t>2,3 км</t>
  </si>
  <si>
    <t xml:space="preserve"> Реконструкция  КТП-21 (1х250) замена комплектной трансформаторной подстанции по пер.Почтовому на новую</t>
  </si>
  <si>
    <t xml:space="preserve"> Реконструкция  КТП-296 (1х630) замена комплектной трансформаторной подстанции в 4 МКР на новую</t>
  </si>
  <si>
    <t>Реконструкция ТП-44(1х250)по ул.Фрунзе : замена трансфоматора с группой соединения У/У-0 на трансформатор с симметрирующей катушкой</t>
  </si>
  <si>
    <t>Реконструкция ТП-218 (1х320)по пер.В.Волошиной : замена трансфоматора с группой соединения У/У-0 на Z/Z-0</t>
  </si>
  <si>
    <t>Реконструкция РП-4 замена ячеек</t>
  </si>
  <si>
    <t>Реконструкция РП-1 замена ячеек</t>
  </si>
  <si>
    <t>18 КСО</t>
  </si>
  <si>
    <t>Реконструкция РП-2 замена ячеек</t>
  </si>
  <si>
    <t>18КСО</t>
  </si>
  <si>
    <t>Реконструкция ВЛ-0,4 кВ ж/б о (0,66 км) КТП № 22: переустройство участка от опоры № 2 Ф-0,4-1/2 в ВЛИ-10 кВ с совместной подвеской ВЛИ-0,4 кВ до МТП-97, г. Белово</t>
  </si>
  <si>
    <t>0,388 км</t>
  </si>
  <si>
    <t>Реконструкция ТП № 273: установка дополнительной ячейки 10 кВ</t>
  </si>
  <si>
    <t>Реконструкция КТП-582 (1х400) замена комплектной  трансформаторной подстанции на новую ул.Дальняя</t>
  </si>
  <si>
    <t>Реконструкция ТП-693 ул.Жданова  замена оборудования РУ-6, тр-ра</t>
  </si>
  <si>
    <t>3,8 км</t>
  </si>
  <si>
    <t>0,38км</t>
  </si>
  <si>
    <t>0,35км</t>
  </si>
  <si>
    <t>Реконструкция  ТП 780: замена оборудования РУ-6,0,4, монтаж тр-ров 2х250</t>
  </si>
  <si>
    <t>Реконструкция ВЛ-0,4 кВ ж/б о (0,6 км) ТП № 770: монтаж дополнительной цепи 0,4 кВ</t>
  </si>
  <si>
    <t>0,084км</t>
  </si>
  <si>
    <t>Реконстукция ВЛ-0,4 кВ ж/б о(0,03 км) ТП № 764: монтаж дополнительной цепи 0,4 кВ</t>
  </si>
  <si>
    <t>0,255км</t>
  </si>
  <si>
    <t>Реконструкция ВЛ-0,4 кВ д/о ж/б прист (2,37 км) ТП-620 монтаж двух цепей СИП-2 от РУ-0,4 кВ ТП-620 до опоры № 8</t>
  </si>
  <si>
    <t>0,47 км</t>
  </si>
  <si>
    <t>Реконструкция ТП-620 г.Белово</t>
  </si>
  <si>
    <t>Реконструкция МТП-638 по ул.Доватора,7 замена оборудования РУ-6,0,4, тр-ров</t>
  </si>
  <si>
    <t>0,5МВА</t>
  </si>
  <si>
    <t xml:space="preserve">Строительство«Сооружение линейное электротехническое: линия электропередач 0,4 кВ (ЛЭП-0,4 кВ) от КТП-370 в п. Финский» </t>
  </si>
  <si>
    <t xml:space="preserve">Строительство «Сооружение линейное электротехническое: линия электропередач 0,4 кВ (ЛЭП-0,4 кВ) от КТП-372 в п. Финский» </t>
  </si>
  <si>
    <t>Реконструкция ТП-295 замена тров 2х250 кВа на 2х400 кВа ,монтаж ЩО-70</t>
  </si>
  <si>
    <t>Реконструкция ТП-234 замена  тр-ров 400 и 250 на 2х400 кВа</t>
  </si>
  <si>
    <t>Реконструкция ТП-361 замена на КТП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</si>
  <si>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</si>
  <si>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</si>
  <si>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</si>
  <si>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</si>
  <si>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</si>
  <si>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</si>
  <si>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</si>
  <si>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</si>
  <si>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</si>
  <si>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</si>
  <si>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</si>
  <si>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</si>
  <si>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</si>
  <si>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</si>
  <si>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</si>
  <si>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</si>
  <si>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2.8.1</t>
  </si>
  <si>
    <t>2.11.1</t>
  </si>
  <si>
    <t>Сервер, платформа НР</t>
  </si>
  <si>
    <t>1</t>
  </si>
  <si>
    <t>Сооружение линейное электротехническое: ЛЭП-10 кВ от ПС 110/35/10 "Тисульская" до РП-1, пгт. Тисуль</t>
  </si>
  <si>
    <t>2 км</t>
  </si>
  <si>
    <t>Сооружение линейное электротехническое: ВЛ-6 кВ от Ф-6-11-Б до ТП-8 п. Берикульский</t>
  </si>
  <si>
    <t>0,05 км</t>
  </si>
  <si>
    <t>Сооружение электротехническое: трансформаторная подстанция №8 (ТП №8) п. Берикульский</t>
  </si>
  <si>
    <t>16.1.2.1</t>
  </si>
  <si>
    <t>Распределительный пункт в пгт. Тисуль ул. Сметанина.</t>
  </si>
  <si>
    <t>14 яч</t>
  </si>
  <si>
    <t>16.1.2.2</t>
  </si>
  <si>
    <t>16.1.2.3</t>
  </si>
  <si>
    <t>16.1.2.4</t>
  </si>
  <si>
    <t>16.1.2.5</t>
  </si>
  <si>
    <t>16.1.2.6</t>
  </si>
  <si>
    <t>16.1.2.8</t>
  </si>
  <si>
    <t>Реконструкция  П/с Берикульская 35/6 кВ ЛЭП 6 кВ, инв.№:00001419</t>
  </si>
  <si>
    <t>16.1.2.7</t>
  </si>
  <si>
    <t>Д01-199/13 от 02.10.2013 Р 407/13 Реконструкция ВЛ на деревянных опорах, инв.№:00000380: монтаж одной цепи ВЛИ-0,4 кВ от опоры №3 Ф-0,4-8 ТП№3 до опоры №3/3 установленной на границе земельного участка здания СДК по ул. Ленина, 5, п. Макаракский, с использованием существующих опор</t>
  </si>
  <si>
    <t>0,18 км</t>
  </si>
  <si>
    <t>Реконструкция оборудования ТП-1, 100 кВА ЛЭП-6 кВ, п. Новый Бе, инв.№:00001421(ТП №1 мощностью 160 кВА  п. Берикульский)</t>
  </si>
  <si>
    <t>Реконструкция оборудования ТП-6, 63 кВА ЛЭП-6 кВ, п. Берикульс, инв.№:00001425 (ТП №6 мощностью 100 кВА п. Берикульский)</t>
  </si>
  <si>
    <t>Д01-230/13 от 29.10.13 Р444/13 Реконструкция ТП-2, 100 кВА ЛЭП 6 кВ, п. Новый Берикуль, инв.№:00001420: замена силового трансформатора 25 кВА на силовой трасформатор 63 кВА</t>
  </si>
  <si>
    <t>Реконструкция ТП 320/400 кВА Ф-10-13А, ВЛ-10 кВ, инв.№:00001392 (ТП К-34 пгт. Тисуль)</t>
  </si>
  <si>
    <t>Д01-208/13 от 08.10.2013 Р408/13 Реконструкция ВЛ на деревянных опорах, инв.№:00000380: монтаж одной цепи ВЛИ-0,4 кВ от РУ-0,4 кВ ТП № К-3 до опоры № 8/1 установленной на границе земельного участка жилого дома по ул. Галины Поповой, 7а в пгт. Тисуль, с использованием существующих опор</t>
  </si>
  <si>
    <t>0,236 км</t>
  </si>
  <si>
    <t>Д01-208/13 от 08.10.2013 Р408/13 Реконструкция ВЛ на деревянных опорах, инв.№:00000380: монтаж одной цепи ВЛИ-0,4 кВ от РУ-0,4 кВ ТП № К-39 до опоры № 8/1 установленной на границе земельного участка жилого дома по ул. Галины Поповой, 7а в пгт. Тисуль, с использованием существующих опор</t>
  </si>
  <si>
    <t>0,219 км</t>
  </si>
  <si>
    <t>Д01-67/14 от 18.03.2014 Р118/14 Реконструкция ВЛ на деревянных опорах, инв.№:00000380: монтаж одной цепи от РУ-0,4 кВ Ф-0,4-3 ТП № К-4 10/0,4 до опоры № 5</t>
  </si>
  <si>
    <t>0,240 км</t>
  </si>
  <si>
    <t>ТП 35/6 кВ ЛЭП-6 кВ, пгт. Комсомольск, инв.№:00001404 (ПС "Комсомольская 35/6 кВ")</t>
  </si>
  <si>
    <t>Сооружение электротехническое: трансформаторная подстанция комплектная № К-19 (ТП № К-19, 1х250 кВА) по ул. Ленина в пгт. Тисуль</t>
  </si>
  <si>
    <t xml:space="preserve">Сооружение линейное электротехническое: ЛЭП-10кВ от РП1 до ТП К-85,  пгт. Тисуль </t>
  </si>
  <si>
    <t>16.4.1</t>
  </si>
  <si>
    <t xml:space="preserve">Мнемосхема </t>
  </si>
  <si>
    <t xml:space="preserve">Приборы </t>
  </si>
  <si>
    <t>Стенд СВС-50</t>
  </si>
  <si>
    <t>18.1.1.</t>
  </si>
  <si>
    <t>"Сооружение электротехническое: трансформаторная подстанция ТП № 166 (ТП № 166, 1х250 кВа) по ул.Маслозаводская, 1 в в пгт.Итатский"</t>
  </si>
  <si>
    <t>"Здание нежилое производственное (для подготовки деревянных опор) по ул. Радищева, 99, пгт. Тяжинский"</t>
  </si>
  <si>
    <t>18.1.2.1</t>
  </si>
  <si>
    <t>"Сооружение линейное электротехническое: воздушная линия электропередач 0,4 кВ (ВЛ-0,4 кВ) от ТП № 301 по ул.Сенная в пгт.Тяжинский"</t>
  </si>
  <si>
    <t>18.1.2.2</t>
  </si>
  <si>
    <t>"Сооружение линейное электротехническое: воздушная линия электропередач 0,4 кВ (ВЛ-0,4 кВ) от ТП № 309 по ул.Зеленая, ул.Весенняя, ул.Мира в пгт.Тяжинский"</t>
  </si>
  <si>
    <t>18.1.2.3</t>
  </si>
  <si>
    <t>"Сооружение линейное электротехническое: воздушная линия электропередач 0,4 кВ (ВЛ-0,4 кВ) от ТП № 8 по пер.Коммунальный, ул.Молодежная, ул.Спортивная, ул.Юбилейная, ул.Коммунальная в пгт.Тяжинский"</t>
  </si>
  <si>
    <t>18.1.2.4</t>
  </si>
  <si>
    <t>"Сооружение линейное электротехническое: воздушная линия электропередач 0,4 кВ (ВЛ-0,4 кВ) от ТП № 310 по ул.Радищева, ул.Толстого в пгт.Тяжинский"</t>
  </si>
  <si>
    <t>18.1.2.5</t>
  </si>
  <si>
    <t>"Сооружение линейное электротехническое: воздушная линия электропередач 0,4 кВ (ВЛ-0,4 кВ) от ТП № 17 по ул.Калинина, пер.Калинина в пгт.Тяжинский"</t>
  </si>
  <si>
    <t>18.1.2.6</t>
  </si>
  <si>
    <t>"Сооружение линейное электротехническое: воздушная линия электропередач 0,4 кВ (ВЛ-0,4 кВ) от ТП № 38 по ул.Восточная в пгт.Тяжинский"</t>
  </si>
  <si>
    <t>18.1.2.7</t>
  </si>
  <si>
    <t>"Сооружение линейное электротехническое: воздушная линия электропередач 0,4 кВ (ВЛ-0,4 кВ) от ТП № 11 по ул.Западная, ул.Кооперативная, ул.Ленина в пгт.Тяжинский"</t>
  </si>
  <si>
    <t>18.1.2.8</t>
  </si>
  <si>
    <t>"Сооружение линейное электротехническое: кабельная  линия электропередач 10,0 кВ (КЛ-10,0 кВ) от оп. № 19 до оп. № 20 Ф-10-26-к в пгт.Тяжинский"</t>
  </si>
  <si>
    <t>18.1.2.9</t>
  </si>
  <si>
    <t>"Сооружение линейное электротехническое: воздушная линия электропередач 0,4 кВ (ВЛ-0,4 кВ) от ТП № 3 по ул.Кирова, ул.Ленина, ул.Дубинкина, ул.Вологодская, пер.Кирова в пгт.Итатский"</t>
  </si>
  <si>
    <t>18.1.2.10</t>
  </si>
  <si>
    <t>"Сооружение линейное электротехническое: воздушная линия электропередач 0,4 кВ (ВЛ-0,4 кВ) от ТП № 13 по ул.Рябиновая, ул.Заводская в пгт.Итатский"</t>
  </si>
  <si>
    <t>18.1.2.11</t>
  </si>
  <si>
    <t>"Сооружение линейное электротехническое: воздушная линия электропередач 0,4 кВ (ВЛ-0,4 кВ) от ТП № 16 по ул.Мелиораторов, ул.Гагарина в  пгт.Итатский"</t>
  </si>
  <si>
    <t>"Сооружение линейное электротехническое: воздушная линия электропередач 0,4 кВ (ВЛ-0,4 кВ) от ТП №  201 по ул.Кирова, ул.Ленина в пгт.Итатский»</t>
  </si>
  <si>
    <t>"Здание  трансформаторной подстанции № 205 (ТП № 205, 1*400кВа)" в пгт.Тяжинский</t>
  </si>
  <si>
    <t>КСО-309 -2,   ЩО-70 - 4, ШМР- 1</t>
  </si>
  <si>
    <t>"Здание трансформаторной подстанции № 6 (ТП № 6, 2х250 кВа) по ул.Ленина, 63 е в пгт.Тяжинский"</t>
  </si>
  <si>
    <t>0,5;                 КСО-309 - 4, ЩО-70 - 7, ШМР- 1</t>
  </si>
  <si>
    <t>"Реконструкция: "Сооружение линеное электротехническое: воздушная линия электропередач 0,4 кВ (ВЛ-0,4 кВ) от ТП № 37 по ул.Столярная, пгт.Тяжинский" монтаж двух цепей ВЛИ-0,4 кВ от РУ-0,4 кВ ТП № 37 до опоры № 4/3 Ф-0,4-3 в пгт.Тяжинский, с использованием существующих опор".</t>
  </si>
  <si>
    <t>"Реконструкция: "Сооружение линеное электротехническое: воздушная линия электропередач 0,4 кВ (ВЛ-0,4 кВ) от ТП № 37 по ул.Столярная, пгт.Тяжинский" монтаж одной цепи ВЛЗ-10 кВ от опоры № 16/14 Ф-10-10-С до РУ-10 кВ ТП № 37 в пгт.Тяжинский, с использованием существующих опор".</t>
  </si>
  <si>
    <t>"Реконструкция: "Комиплектная трансформаторная подстанция КТП № 37/400кВА в  пгт.Тяжинский"  замена 2КТПН 10/0,4 кВ с установкой трансформаторов 2х250 кВА в пгт.Тяжинский"</t>
  </si>
  <si>
    <t>Реконструкция "Здание трансформаторной подстанции №207 (ТП №207, 1*160кВа)" в пгт.Тяжинский</t>
  </si>
  <si>
    <t>18.2.1</t>
  </si>
  <si>
    <t>"Сооружение линейное электротехническое: воздушная линия электропередач 0,4 кВ (ВЛ-0,4 кВ) от ТП № 14 по ул.Рябиновая, пер.Заводской в пгт.Итатский"</t>
  </si>
  <si>
    <t>18.2.2</t>
  </si>
  <si>
    <t>"Сооружение линейное электротехническое: воздушная линия электропередач 0,4 кВ (ВЛ-0,4 кВ) от ТП № 101 по ул.Гагарина, ул.Углеразведчиков в пгт.Итатский"</t>
  </si>
  <si>
    <t>18.2.3</t>
  </si>
  <si>
    <t>"Сооружение линейное электротехническое: воздушная линия электропередач 0,4 кВ (ВЛ-0,4 кВ) от ТП № 167 по  ул.Советская  в пгт.Итатский"</t>
  </si>
  <si>
    <t>18.2.4</t>
  </si>
  <si>
    <t>"Сооружение линейное электротехническое: воздушная линия электропередач 0,4 кВ (ВЛ-0,4 кВ) от ТП № 5 (ф-1,2) по ул.Школьная в пгт. Итатский"</t>
  </si>
  <si>
    <t>18.2.5</t>
  </si>
  <si>
    <t>"Сооружение линейное электротехническое: воздушная линия электропередач 0,4кВ (ВЛ-0,4 кВ) от ТП № 10 по ул. Пушкина в пгт. Итатский"</t>
  </si>
  <si>
    <t>18.2.6</t>
  </si>
  <si>
    <t>"Сооружение линейное электротехническое: воздушная линия электропередач 0,4 кВ (ВЛ-0,4 кВ) от ТП № 12 по ул.Рябиновая в пгт. Итатский"</t>
  </si>
  <si>
    <t>18.2.7</t>
  </si>
  <si>
    <t>"Сооружение линейное электротехническое: воздушная линия электропередач 0,4 кВ (ВЛ-0,4 кВ) от ТП № 105 по ул.Изупова, ул.Советская, ул.Кирова, ул.Покрышкина в пгт.Итатский"</t>
  </si>
  <si>
    <t>18.2.8</t>
  </si>
  <si>
    <t>"Сооружение линейное электротехническое: воздушная линия электропередач 0,4 кВ (ВЛ-0,4 кВ) от ТП № 106 по ул. Кирова, ул. Покрышкина, ул.Советская, пер.Элеваторный,  пер. Ленина  в пгт. Итатский"</t>
  </si>
  <si>
    <t>18.2.9</t>
  </si>
  <si>
    <r>
      <t xml:space="preserve">"Сооружение линейное электротехническое: воздушная линия электропередач 0,4 кВ (ВЛ-0,4 кВ) от ТП № 108 </t>
    </r>
    <r>
      <rPr>
        <sz val="11"/>
        <rFont val="Times New Roman"/>
        <family val="1"/>
        <charset val="204"/>
      </rPr>
      <t>(ф</t>
    </r>
    <r>
      <rPr>
        <sz val="12"/>
        <rFont val="Times New Roman"/>
        <family val="1"/>
        <charset val="204"/>
      </rPr>
      <t>-3) по  ул. Школьная, ул. Кирова, ул. Нетесова в пгт.Итатский"</t>
    </r>
  </si>
  <si>
    <t>18.2.10</t>
  </si>
  <si>
    <t>"Сооружение линейное электротехническое: воздушная линия электропередач 0,4 кВ (ВЛ-0,4 кВ) от ТП № 109 по ул.Советская в пгт.Итатский"</t>
  </si>
  <si>
    <t>18.2.11</t>
  </si>
  <si>
    <t>Сооружение линейное электротехническое: воздушная линия электропередач 0,4 кВ (ВЛ-0,4 кВ) от ТП № 166 по ул.Маслозаводская в пгт. Итатский"</t>
  </si>
  <si>
    <t>18.2.12</t>
  </si>
  <si>
    <t>"Сооружение линейное электротехническое: воздушная линия электропередач 0,4 кВ (ВЛ-0,4 кВ) от ТП № 168 по ул.Советская в пгт.Итатский"</t>
  </si>
  <si>
    <t>18.2.13</t>
  </si>
  <si>
    <t>"Сооружение линейное электротехническое: воздушная линия электропередач 0,4 кВ (ВЛ-0,4 кВ) от ТП № 202 (ф-1) по ул.Советская в пгт. Тяжинский"</t>
  </si>
  <si>
    <t>18.2.14</t>
  </si>
  <si>
    <t>"Сооружение линейное электротехническое: воздушная линия электропередач 0,4 кВ (ВЛ-0,4 кВ) от ТП № 204 (ф-4) по ул.Советская в пгт.Тяжинский"</t>
  </si>
  <si>
    <t>18.2.15</t>
  </si>
  <si>
    <t>"Сооружение линейное электротехническое: воздушная линия электропередач 0,4 кВ (ВЛ-0,4 кВ) от ТП № 211 (ф-2) по ул.Коммунистическая в пгт.Тяжинский"</t>
  </si>
  <si>
    <t>18.2.16</t>
  </si>
  <si>
    <t>"Сооружение линейное электротехническое: воздушная линия электропередач 0,4 кВ (ВЛ-0,4 кВ) от ТП № 19 по ул.Инициативная, ул.Чехова, ул.Луговая, пер. Чехова,  в пгт.Тяжинский"</t>
  </si>
  <si>
    <t>18.2.17</t>
  </si>
  <si>
    <t>Сооружение линейное электротехническое: воздушная линия электропередач 0,4 кВ (ВЛ-0,4 кВ) от ТП № 20 по ул.Красноармейская, ул.Островского, ул.Луговая,  пер.Красноармейский в пгт.Тяжинский"</t>
  </si>
  <si>
    <t>18.2.18</t>
  </si>
  <si>
    <t>"Сооружение линейное электротехническое: воздушная линия электропередач 0,4 кВ (ВЛ-0,4 кВ) от ТП № 25 по ул.Юбилейная, ул.Таежная, ул.Дорожная, ул.Заречная, ул.Некрасова в пгт.Тяжинский"</t>
  </si>
  <si>
    <t>"Сооружение линейное электротехническое: воздушная линия электропередач 0,4 кВ (ВЛ-0,4 кВ) от ТП № 35 по ул.Профилакторий в пгт.Тяжинский"</t>
  </si>
  <si>
    <t>«Сооружение линейное электротехническое: воздушная линия электропередач 0,4 кВ (ВЛ-0,4 кВ) от ТП № 107 по ул.Советская  в пгт.Итатский"</t>
  </si>
  <si>
    <t xml:space="preserve">:«Здание  трансформаторной подстанции ТП № 16 (ТП №16, 2*160 кВа, 1*400 кВа)» в пгт. Тяжинский </t>
  </si>
  <si>
    <t xml:space="preserve">«Мачтовая трансформаторная подстанция МТП № 108/ 250 Ф 10-5-Х» в пгт. Итатский </t>
  </si>
  <si>
    <t>18.4.1</t>
  </si>
  <si>
    <t>Стенд балансировочный</t>
  </si>
  <si>
    <t>18.4.2</t>
  </si>
  <si>
    <t>Гагаанализатор Инфракар автомобильный 4-х компонентный</t>
  </si>
  <si>
    <t>19.1.2.1</t>
  </si>
  <si>
    <t>Сооружение электротехническое: мачтовая трансформаторная подстанция № 161 (МТП № 161, 1х63 кВА), ул. Калинина, 52 "А" в п.г.т. Верх-Чебула</t>
  </si>
  <si>
    <t>Сооружение линейное электротехническое: воздушная линия электропередач (ВЛ-0,4 кВ) от МТП № 161 по ул. Кирова, Калинина в п.г.т. Верх-Чебула</t>
  </si>
  <si>
    <t>1,6 км.</t>
  </si>
  <si>
    <t>0,4 км</t>
  </si>
  <si>
    <t>0,4 км.</t>
  </si>
  <si>
    <t>4,5 км</t>
  </si>
  <si>
    <t>Реконструкция КТП 10/0,4 кВ. Кемеровская область, Чебулинский район, пгт. Верх-Чебула, ул. Советская, д. 134А"</t>
  </si>
  <si>
    <t>19.2.1</t>
  </si>
  <si>
    <t>19.2.2</t>
  </si>
  <si>
    <t>19.2.3</t>
  </si>
  <si>
    <t>19.4.1</t>
  </si>
  <si>
    <t xml:space="preserve">«Сооружение электротехническое: трансформаторная подстанция №297 (МТП-297 1х100 кВА) </t>
  </si>
  <si>
    <t>«Сооружение линейное электротехническое: воздушная линия  электропередач 0,4 кВ от МТП-297</t>
  </si>
  <si>
    <t>«Сооружение линейное электротехническое: воздушная линия  электропередач 6 кВ от опоры №35  Ф-6-23-Б до  МТП-297</t>
  </si>
  <si>
    <t>Оптимизация: Схемы электроснабжения  5 микрорайона Красный камень. ( КЛ-10 кВ от ЦРП-7)</t>
  </si>
  <si>
    <t>7.1.2.1</t>
  </si>
  <si>
    <t>Реконструкция: ЛЭП-10 кВ от ПС 110/35/10 "Краснокаменская" до ЦРП-7 (участок  ВЛ-10 кВ, реклоузер)</t>
  </si>
  <si>
    <t>7.1.2.2</t>
  </si>
  <si>
    <t>Реконструкция: Монтаж оборудования в ЦРП-7 (ячейки КСО-212 с ВВ)</t>
  </si>
  <si>
    <t>7.1.2.3</t>
  </si>
  <si>
    <t>Реконструкция оборудования ТП-94</t>
  </si>
  <si>
    <t>7.1.2.4</t>
  </si>
  <si>
    <t>7.1.2.5</t>
  </si>
  <si>
    <t>Реконструкция оборудования ТП-209</t>
  </si>
  <si>
    <t>7.1.2.6</t>
  </si>
  <si>
    <t>Реконструкция оборудования ТП-210</t>
  </si>
  <si>
    <t>7.1.2.7</t>
  </si>
  <si>
    <t>Реконструкция оборудования ТП-10</t>
  </si>
  <si>
    <t>7.1.2.8</t>
  </si>
  <si>
    <t>7.1.2.9</t>
  </si>
  <si>
    <t xml:space="preserve">Реконструкция оборудования ТП-132 </t>
  </si>
  <si>
    <t>7.1.2.10</t>
  </si>
  <si>
    <t>Реконструкция оборудования ТП-134</t>
  </si>
  <si>
    <t>7.1.2.11</t>
  </si>
  <si>
    <t>Реконструкция оборудования ТП-169</t>
  </si>
  <si>
    <t>7.1.2.12</t>
  </si>
  <si>
    <t>Реконструкция оборудования ТП-4</t>
  </si>
  <si>
    <t>7.1.2.13</t>
  </si>
  <si>
    <t xml:space="preserve">Реконструкция оборудования ТП-49 </t>
  </si>
  <si>
    <t>7.1.2.14</t>
  </si>
  <si>
    <t>Реконструкция оборудования ТП-5</t>
  </si>
  <si>
    <t>7.1.2.15</t>
  </si>
  <si>
    <t>Реконструкция оборудования ТП-61</t>
  </si>
  <si>
    <t>Реконструкция оборудования ТП-7</t>
  </si>
  <si>
    <t>Реконструкция оборудования ТП-8</t>
  </si>
  <si>
    <t>Реконструкция  ТП-81</t>
  </si>
  <si>
    <t>Сооружение электротехническое: трансформаторная подстанция  6/0,4 кВ ТП-494, ул.Попова, г.Киселевск</t>
  </si>
  <si>
    <t>Сооружение электротехническое: трансформаторная подстанция  6/0,4 кВ ТП-426, г.Киселевск</t>
  </si>
  <si>
    <t>Сооружение электротехническое: трансформаторная подстанция  6/0,4 кВ ТП-443, ул.Садовая,15, г.Киселевск</t>
  </si>
  <si>
    <t>Реконструкция ВЛ на ж/б опорах, инв.№:00000007 (ВЛ-0,4 кВ: монтаж двух дополнительных цепей от ТП-22 до опоры №3/1</t>
  </si>
  <si>
    <t xml:space="preserve">Реконструкция ТП-22 литера А, ул. Прямая, д 15 т, инв.№: 00001314 (установка трансформатора) </t>
  </si>
  <si>
    <t xml:space="preserve">Реконструкция ТП-184 литера А,  инв.№: 00000611 (монтаж трансформаторов 400кВА) </t>
  </si>
  <si>
    <t>Реконструкция ТП-120 литера А, инв.№00000613, г.Киселевск</t>
  </si>
  <si>
    <t>«Сооружение электротехническое:кабельная линия  электропередач 6 кВ (КЛ-6кВ), от ПС ш. Киселевская до трансформаторной подстанции №8 (ТП-8) по ул.Советская в г.Киселевске"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</si>
  <si>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</si>
  <si>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</si>
  <si>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</si>
  <si>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</si>
  <si>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</si>
  <si>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</si>
  <si>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</si>
  <si>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</si>
  <si>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</si>
  <si>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</si>
  <si>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</si>
  <si>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</si>
  <si>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</si>
  <si>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</si>
  <si>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</si>
  <si>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Сооружение электротехническое: трансформаторная подстанция ТП-89</t>
  </si>
  <si>
    <t>7.2.16</t>
  </si>
  <si>
    <t>«Здание трансформаторной подстанции № 99 (ТП-99), г. Киселевск».</t>
  </si>
  <si>
    <t>7.2.17</t>
  </si>
  <si>
    <t>Здание трансформаторной подстанции № 109 (ТП-109), г. Киселевск</t>
  </si>
  <si>
    <t>7.2.18</t>
  </si>
  <si>
    <t>Здание трансформаторной подстанции № 167 (ТП-167), г. Киселевск</t>
  </si>
  <si>
    <t>7.2.19</t>
  </si>
  <si>
    <t>Здание трансформаторной подстанции № 170 (ТП-170), г. Киселевск</t>
  </si>
  <si>
    <t>7.2.20</t>
  </si>
  <si>
    <t>Сооружение электротехническое: трансформаторная подстанция № 190 (ТП-190), г. Киселевск</t>
  </si>
  <si>
    <t>7.2.21</t>
  </si>
  <si>
    <t>Здание трансформаторной подстанции № 191 (ТП-191), г. Киселевск</t>
  </si>
  <si>
    <t>7.2.22</t>
  </si>
  <si>
    <t>Здание трансформаторной подстанции № 219 (ТП-219), г. Киселевск</t>
  </si>
  <si>
    <t>7.2.23</t>
  </si>
  <si>
    <t>Здание трансформаторной подстанции № 244 (ТП-244), г. Киселевск</t>
  </si>
  <si>
    <t>7.2.24</t>
  </si>
  <si>
    <t>Здание трансформаторной подстанции № 248 (ТП-248), г. Киселевск</t>
  </si>
  <si>
    <t>Сооружение электротехническое: трансформаторная подстанция № 249 (ТП-249), г. Киселевск</t>
  </si>
  <si>
    <t>Сооружение электротехническое: трансформаторная подстанция № 250 (ТП-250), г. Киселевск</t>
  </si>
  <si>
    <t>Здание трансформаторной подстанции № 251 (ТП-251), г. Киселевск</t>
  </si>
  <si>
    <t>Сооружение электротехническое: трансформаторная подстанция № 252 (ТП-252), г. Киселевск</t>
  </si>
  <si>
    <t>Сооружение электротехническое: трансформаторная подстанция № 255 (ТП-255), г. Киселевск</t>
  </si>
  <si>
    <t>Сооружение электротехническое: трансформаторная подстанция № 277 (ТП-277), г. Киселевск</t>
  </si>
  <si>
    <t>Сооружение электротехническое: трансформаторная подстанция № 278 (ТП-278), г. Киселевск</t>
  </si>
  <si>
    <t>Сооружение электротехническое: трансформаторная подстанция № 279 (ТП-279), г. Киселевск</t>
  </si>
  <si>
    <t>Сооружение электротехническое: трансформаторная подстанция № 78 (ТП-78), г. Киселевск</t>
  </si>
  <si>
    <t>Здание трансформаторной подстанции № 183 (ТП-183), г. Киселевск</t>
  </si>
  <si>
    <t>Сооружение электротехническое: трансформаторная подстанция № 195 (ТП-195), г. Киселевск</t>
  </si>
  <si>
    <t>Сооружение электротехническое: трансформаторная подстанция ТП-299</t>
  </si>
  <si>
    <t>Сооружение  линейное электротехническое: воздушная линия ВЛ-6 кВ Ф-6-9-Г до ТП-299</t>
  </si>
  <si>
    <t>Сооружение электротехническое: трансформаторная подстанция ТП-199</t>
  </si>
  <si>
    <t>7.4.1</t>
  </si>
  <si>
    <t xml:space="preserve">Передвижная мастерская  </t>
  </si>
  <si>
    <t>7.4.2</t>
  </si>
  <si>
    <t>7.4.3</t>
  </si>
  <si>
    <t>Круглопильный станок Ц6-2</t>
  </si>
  <si>
    <t>Рейсмусовый станок СР-4 (К)</t>
  </si>
  <si>
    <t>7.5.1</t>
  </si>
  <si>
    <t>Теплотрасса Ленина, 59, г.Киселевск</t>
  </si>
  <si>
    <t>7.8.1</t>
  </si>
  <si>
    <t>Реконструкция системы учета электроэнергии с возможностью дистанционного снятия показаний (АИИСКУЭ)</t>
  </si>
  <si>
    <t>7.10.1</t>
  </si>
  <si>
    <t>Приобретение измерительного прибора ВИТОК</t>
  </si>
  <si>
    <t>7.11.2</t>
  </si>
  <si>
    <t>Копир Taskfa 181</t>
  </si>
  <si>
    <t>23.4.2</t>
  </si>
  <si>
    <t>Фен-сушка "Vildis FSE-4c Direct Dryers"</t>
  </si>
  <si>
    <t>23.5.1</t>
  </si>
  <si>
    <t>23.5.2</t>
  </si>
  <si>
    <t>23.5.3</t>
  </si>
  <si>
    <t>Асфальтирование территории базы ул. Терешковой 55</t>
  </si>
  <si>
    <t>23.5.4</t>
  </si>
  <si>
    <t>Реконструкция "Бокса ЛМК, лит. Г. ул. Терешковой, 53 Б (холодный склад)</t>
  </si>
  <si>
    <t>23.5.5</t>
  </si>
  <si>
    <t>Реконструкция "Бокса ЛМК, лит. Г. ул. Терешковой, 53 Б (мех. цех)</t>
  </si>
  <si>
    <t>15.1.1.1</t>
  </si>
  <si>
    <t>2,5 км</t>
  </si>
  <si>
    <t>15.1.1.2</t>
  </si>
  <si>
    <t>15.1.1.3</t>
  </si>
  <si>
    <t>Сооружение электротехническое: реклоузер  вакуумный на опоре №82Л-6 кВ ф. №6-46-"Ключевой", г.Таштагол.</t>
  </si>
  <si>
    <t>1шт.</t>
  </si>
  <si>
    <t>15.1.2.1</t>
  </si>
  <si>
    <t>Реконструкция  ЦРП-ТП 216 КАЗ</t>
  </si>
  <si>
    <t xml:space="preserve"> </t>
  </si>
  <si>
    <t>15.1.2.2</t>
  </si>
  <si>
    <t>10 МВА</t>
  </si>
  <si>
    <t>15.1.2.3</t>
  </si>
  <si>
    <t>15.1.2.4</t>
  </si>
  <si>
    <t>Реконструкция  Сооружение электротехническое ТП- 112, 250 кВА, в г. Таштаголе (мкр. Шалым).</t>
  </si>
  <si>
    <t>15.1.2.5</t>
  </si>
  <si>
    <t>0,3 км</t>
  </si>
  <si>
    <t>15.1.2.6</t>
  </si>
  <si>
    <t>Реконструкция   КМТП- 133 100 кВА по ул. 40 лет Октября пгт. Шерегеш.</t>
  </si>
  <si>
    <t>15.1.2.7</t>
  </si>
  <si>
    <t>Реконструкция    МТП- 134 160кВА по ул. Центральная пгт. Шерегеш.</t>
  </si>
  <si>
    <t>15.1.2.8</t>
  </si>
  <si>
    <t>Реконструкция  ТП -122, 250кВА по ул. Зелёная пгт. Шерегеш.</t>
  </si>
  <si>
    <t>15.1.2.9</t>
  </si>
  <si>
    <t>Реконструкция  МТП - 137   " ВГСЧ" пгт. Шерегеш.  2х250 кВА (Д. № 01-61/13 от 01.04.2013)</t>
  </si>
  <si>
    <t>15.1.2.10</t>
  </si>
  <si>
    <t>Реконструкция  ТП - 121 400кВА по ул. Кирова пгт. Шерегеш.</t>
  </si>
  <si>
    <t>15.1.2.11</t>
  </si>
  <si>
    <t>Реконструкция  Сооружение линейное электротехническое:  ВЛ -0,4 кВ по ул. Рабочая, Советская, от ТП - 409, пгт. Мундыбаш.</t>
  </si>
  <si>
    <t>1,2 км</t>
  </si>
  <si>
    <t>15.1.2.12</t>
  </si>
  <si>
    <t>Реконструкция  Сооружение  электротехническое: ТП-501 "Больничная", с тр-ром 100 кВА, п. Спасск.</t>
  </si>
  <si>
    <t>15.1.2.13</t>
  </si>
  <si>
    <t>Реконструкция  Сооружение  электротехническое: ТП-507 "Логовая", с тр-ром 100 кВА, п. Спасск.</t>
  </si>
  <si>
    <t>15.1.2.14</t>
  </si>
  <si>
    <t>Реконструкция  Сооружение  электротехническое: ТП-503 "Молодежная",  п. Спасск.</t>
  </si>
  <si>
    <t>15.1.2.15</t>
  </si>
  <si>
    <t>Реконструкция  Сооружение  электротехническое: ТП-504 "Котельная", п. Спасск.</t>
  </si>
  <si>
    <t>15.1.2.16</t>
  </si>
  <si>
    <t xml:space="preserve">Реконструкция  Сооружение электротехническое:  ТП-404Н- "Лесная", с тр-ром 40 кВА,   пгт. Мундыбаш. </t>
  </si>
  <si>
    <t>0,04 МВА</t>
  </si>
  <si>
    <t>15.1.2.17</t>
  </si>
  <si>
    <t xml:space="preserve">Реконструкция  Сооружение электротехническое:  ТП-415Н "Буденного", с тр-ром 100 кВА, пгт. Мундыбаш. </t>
  </si>
  <si>
    <t>15.1.2.18</t>
  </si>
  <si>
    <t xml:space="preserve">Реконструкция  Сооружение электротехническое: ТП-421Н "Тельбес-1", с тр-ром 160 кВА,  пгт. Мундыбаш, (п. Тельбес). </t>
  </si>
  <si>
    <t>15.1.2.19</t>
  </si>
  <si>
    <t xml:space="preserve">Реконструкция   Сооружение электротехническое: ТП- 423Н "Телевышка-2", с тр-ром 100 кВа,   пгт. Мундыбаш.  </t>
  </si>
  <si>
    <t>15.1.2.20</t>
  </si>
  <si>
    <t>Проектирование и  реконструкция.  Соору-жение  электротехническое: ТП-425Н "Советская-2"  с тр-ром 160 кВа, пгт. Мундыбаш.</t>
  </si>
  <si>
    <t>15.1.2.21</t>
  </si>
  <si>
    <t>Реконструкция   Сооружение электротехническое: ТП-426Н "Сады" с тр-ром 100 кВа , пгт. Мундыбаш.</t>
  </si>
  <si>
    <t>15.1.2.22</t>
  </si>
  <si>
    <t xml:space="preserve">Реконструкция  Сооружение электротехническое: ТП-305 "Мичурина" с тр-ром 160 кВа, пгт. Темиртау. </t>
  </si>
  <si>
    <t>15.1.2.23</t>
  </si>
  <si>
    <t xml:space="preserve">Реконструкция  электротехническое: ТП-304 "Филатова", с тр-ром 250 кВА,  пгт. Темиртау. </t>
  </si>
  <si>
    <t>0,25 МВа</t>
  </si>
  <si>
    <t>15.1.2.24</t>
  </si>
  <si>
    <t>Реконструкция   Сооружение электротехническое: ТП-308 "Центральная", с тр-ром 160 кВа, пгт. Темиртау.</t>
  </si>
  <si>
    <t>15.1.2.25</t>
  </si>
  <si>
    <t>Реконструкция  Сооружение электротехническое: ТП-320 "Телевышка",с тр-ром 100 кВа, пгт. Темиртау.</t>
  </si>
  <si>
    <t>15.1.2.26</t>
  </si>
  <si>
    <t xml:space="preserve">Реконструкция  Сооружение электротехническое: ТП-211 "Горького" с тр-ром 100 кВа, пгт.Каз. </t>
  </si>
  <si>
    <t>15.1.2.27</t>
  </si>
  <si>
    <t>15.1.2.28</t>
  </si>
  <si>
    <t>15.1.2.29</t>
  </si>
  <si>
    <t>15.1.2.30</t>
  </si>
  <si>
    <t>15.1.2.31</t>
  </si>
  <si>
    <t>15.1.2.32</t>
  </si>
  <si>
    <t>Сооружение линейное электротехническое: реконструкция, кабельные ЛЭП-0,4 кВ от ТП-3-"18-п/съезд" до жилых домов по ул. Ленина: 48; 50, 52,54 и ВЛ-0,4 кВ ул. 18-й партсъед, г. Таштагол.</t>
  </si>
  <si>
    <t>1,51 км</t>
  </si>
  <si>
    <t>15.1.2.33</t>
  </si>
  <si>
    <t>15.1.2.34</t>
  </si>
  <si>
    <t>15.1.2.35</t>
  </si>
  <si>
    <t>Строительство.   Сооружение линейное электротехническое:  ВЛ- 0,4 кВ по ул. Строителей,  от ТП - 417, пгт. Мундыбаш.</t>
  </si>
  <si>
    <t>0,23 км</t>
  </si>
  <si>
    <t>15.1.2.36</t>
  </si>
  <si>
    <t xml:space="preserve">Строительство.   Сооружение линейное электротехническое:  ВЛ- 0,4 кВ по ул. Коммунистической, от ТП-406, пгт. Мундыбаш. </t>
  </si>
  <si>
    <t>2,7 км</t>
  </si>
  <si>
    <t>15.1.2.37</t>
  </si>
  <si>
    <t>Строительство.    Сооружение  линейное электротехническое:  ВЛ-0,4 кВ по ул. Советская, Пионерская, от ТП-412, пгт. Мундыбаш.</t>
  </si>
  <si>
    <t>1,9 км</t>
  </si>
  <si>
    <t>15.1.2.38</t>
  </si>
  <si>
    <t>Строительство.    Сооружение линейное электротехническое: ВЛ-0,4 кВ по ул. Буденного, Восточная, Трактовая, от ТП-425, пгт. Мундыбаш.</t>
  </si>
  <si>
    <t>15.1.2.39</t>
  </si>
  <si>
    <t>Строительство.   Сооружение линейное электрготехническое: ВЛ-0,4 кВ по ул. Суворова, от ТП-315 "Школа", пгт. Темиртау.</t>
  </si>
  <si>
    <t>15.1.2.40</t>
  </si>
  <si>
    <t>Строительство.    Сооружение  линейное  электротех-ническое: ВЛ-0,4 кВ по ул. Калинина, от ТП-1, г.Таштагол.</t>
  </si>
  <si>
    <t>1,8 км</t>
  </si>
  <si>
    <t>15.1.2.41</t>
  </si>
  <si>
    <t>Строительство.   Сооружение  линейное  электротехническое: ВЛ-0,4 кВ по ул. Нагорная, от ТП-1, г.Таштагол.</t>
  </si>
  <si>
    <t>1,1 км</t>
  </si>
  <si>
    <t>15.1.2.42</t>
  </si>
  <si>
    <t>Строительство.   Сооружение  линейное  электротехническое: ВЛ-0,4 кВ по ул. Гастелло, от ТП-1, г. Таштагол.</t>
  </si>
  <si>
    <t>15.1.2.43</t>
  </si>
  <si>
    <t>Строительство.   Сооружение  линейное  электротехническое: ВЛ-0,4 кВ по ул. Волошиной, от ТП-1, г. Таштагол.</t>
  </si>
  <si>
    <t>15.1.2.44</t>
  </si>
  <si>
    <t>Строительство.   Сооружение линейное  электротехническое: ВЛ-0,4 кВ по ул. Геологическая, от ТП-23, г. Таштагол.</t>
  </si>
  <si>
    <t>1,6 км</t>
  </si>
  <si>
    <t>15.1.2.45</t>
  </si>
  <si>
    <t>Строительство.   Сооружение линейное  электротехническое: ВЛ-0,4 кВ по ул. Куйбышева, от ТП-23, г. Таштагол.</t>
  </si>
  <si>
    <t>1,4 км</t>
  </si>
  <si>
    <t>15.1.2.46</t>
  </si>
  <si>
    <t>Строительство.   Сооружение линейное  электротехническое: ВЛ-0,4 кВ по ул. Куйбышева, от МТП-9, г. Таштагол.</t>
  </si>
  <si>
    <t>15.1.2.47</t>
  </si>
  <si>
    <t>Строительство.   Сооружение линейное  электротехническое: ВЛ-0,4 кВ по ул. Ульянова,  от МТП-53, г. Таштагол.</t>
  </si>
  <si>
    <t>1,75 км</t>
  </si>
  <si>
    <t>15.1.2.48</t>
  </si>
  <si>
    <t>Строительство.   Сооружение линейное  электротехническое: ВЛ-0,4 кВ по ул. Партизанская, от ТП-53, г. Таштагол.</t>
  </si>
  <si>
    <t>15.1.2.49</t>
  </si>
  <si>
    <t>Строительство.   Сооружение линейное электротехническое: ВЛ-0,4 кВ  по ул. Суворова, от КТП-62, п. Чугунаш.</t>
  </si>
  <si>
    <t>2,0 км</t>
  </si>
  <si>
    <t>15.1.2.50</t>
  </si>
  <si>
    <t>Строительство.    Сооружение  линейное  электротехническое: ВЛ-0,4 кВ по ул. Станционная, от КТП-63, п.Чугунаш.</t>
  </si>
  <si>
    <t>15.1.2.51</t>
  </si>
  <si>
    <t>Строительство.   Сооружение  линейное  электротехниченское: ВЛ-0,4 кВ по ул. Водозаборная, от КТП-68, г. Таштагол.</t>
  </si>
  <si>
    <t>2,9 км</t>
  </si>
  <si>
    <t>15.1.2.52</t>
  </si>
  <si>
    <t>Строительство.   Сооружениние  линейное  электротехническое: ВЛ-0,4 кВ по ул. Ст. Разина, от МТП-109, г. Таштагол.</t>
  </si>
  <si>
    <t>1,7 км</t>
  </si>
  <si>
    <t>15.1.2.53</t>
  </si>
  <si>
    <t>Строительство.   Сооружение  линейное  электротехническое: ВЛ-0,4 кВ по ул. Луначарского, от КТП-"Калары-1", п.Калары.</t>
  </si>
  <si>
    <t>15.1.2.54</t>
  </si>
  <si>
    <t>Строительство.   Сооружение  линейное  электротехническое:  ВЛ-0,4 кВ по ул. Спортивная,  от МТП-105, г. Таштагол.</t>
  </si>
  <si>
    <t>15.1.2.55</t>
  </si>
  <si>
    <t>15.1.2.56</t>
  </si>
  <si>
    <t>15.1.2.57</t>
  </si>
  <si>
    <t>Строительство.   Сооружение линейное электртехническое: ЛЭП-6 кВ (двухцепная), от проектируемого ЦРП-6 кВ "Весенняя" до ТП-"4-ключ".</t>
  </si>
  <si>
    <t>3,4 км</t>
  </si>
  <si>
    <t>15.1.2.58</t>
  </si>
  <si>
    <t>Строительство.   Сооружение линейное  электротехническое: одноцепная ЛЭП-6 кВ от проектируемого  ЦРП-6 кВ "Весенняя" до проектируемых ТП-6/0,4 кВ по ул. Весенней, пгт. Шерегеш.</t>
  </si>
  <si>
    <t>Строительство.   Сооружение  линейное  электротехническое: кабельная ЛЭП-6 кВ (два кабеля) ф. 6-34-"П" от ЗРУ-6 кВ ПС-6/6 кВ "Фидерная" до опоры №1  ВЛ-6 кВ.</t>
  </si>
  <si>
    <t>0,05  км</t>
  </si>
  <si>
    <t xml:space="preserve">Строительство. Сооружение линейное  электротехническое:  ЛЭП-6 кВ,ф. №6-32-"Телевышка-1", пгт. Мундыбаш. </t>
  </si>
  <si>
    <t>Строительство.   Сооружение линейное  электротехническое: ЛЭП-6 кВ, ф. №6-33-"Телевышка-2", пгт. Мундыбаш.</t>
  </si>
  <si>
    <t>3,0 км</t>
  </si>
  <si>
    <t xml:space="preserve"> Реконструкция "Сооружение электротехническое: ТП-141 "2й бугельный подъемник", пгт. Шерегеш</t>
  </si>
  <si>
    <t>Проектирование и реконструкция внешнего электроснабжения комплекса (линия электропередач воздушная 35 кВ от ПС 110/35/6 кВ "Шерегеш 1" до ПС 35/6 кВ "Каритшал"</t>
  </si>
  <si>
    <t>Проектирование  и  реконструкция внешнего электроснабжения комплекса (линия электропередач воздушная 6 кВ от ПС-Каритшал до ТС 6/0,4 кВ "МТП-170 "Сектор Е", перевод в класс напряжения 35 кВ).</t>
  </si>
  <si>
    <t>4,1 км</t>
  </si>
  <si>
    <t>12,6 МВА</t>
  </si>
  <si>
    <t>ВЛ-6 кВ фидера №6-9-"База торга" от опоры №1 до МТП-134 "Центральная", п. Шерегеш : "монтаж одной цепи  ВЛИ-0,4 кВ(ВЛ-0,4 кВ по существующим опорам №12 и №11 ВЛЗ-6 кВ".</t>
  </si>
  <si>
    <t>0,04 км</t>
  </si>
  <si>
    <t>6,3 МВА</t>
  </si>
  <si>
    <t xml:space="preserve">Кабельная ЛЭП-0,4 кВ по ул. Набережная, п. Калары </t>
  </si>
  <si>
    <t>Проектирование. Реконструкция кабельных ЛЭП-0,4 кВ от ТП-130 до жилых домов по ул. Дзержинского, пгт. Шерегеш.</t>
  </si>
  <si>
    <t>15.2.2</t>
  </si>
  <si>
    <t xml:space="preserve">Сооружение электротехническое: комплектная трансформаторная подстанция 10/0,4 кВ №85-А  "Комарова-2" (КТП-№85-А "Комарова-2"), п. Базанча, Таштагольский  район. </t>
  </si>
  <si>
    <t>15.2.3</t>
  </si>
  <si>
    <t>Сооружение электротехническое: комплектная трансформаторная подстанция мачтовая 6/0,4 кВ "Северная" (КТП-"Северная"), пгт. Шерегеш.</t>
  </si>
  <si>
    <t>15.2.4</t>
  </si>
  <si>
    <t>Сооружение электротехническое: комплектная трансформаторная подствнция 6/0,4 кВ "Фурманова" (КТП- "Фурманова"), г. Таштагол.</t>
  </si>
  <si>
    <t>15.2.5</t>
  </si>
  <si>
    <t>15.2.6</t>
  </si>
  <si>
    <t>Сооружение электротехническое: столбовая трансформаторная подствнция  6/0,4 кВ "Тургенева" (СТП-"Тургенева"), пгт. Мундыбаш.</t>
  </si>
  <si>
    <t>15.2.7</t>
  </si>
  <si>
    <t>Сооружение электротехническое:  столбовая трансформаторная подствнция 6/0,4 кВ "Ульянова-2" (СТП-"Ульянова-2"), г. Таштагол.</t>
  </si>
  <si>
    <t>15.2.8</t>
  </si>
  <si>
    <t>Сооружение электротехничское: столбовая трансформаторная  подствнция 6/0,4 кВ "Алтайская" (СТП-6/0,4 кВ "Алтайская") г. Таштагол.</t>
  </si>
  <si>
    <t>15.2.9</t>
  </si>
  <si>
    <t>Сооружение электротехническое: столбовая трансформаторная  подствнция 10/0,4 кВ "Луговая" (СТП-"Луговая") п. Чугунаш.</t>
  </si>
  <si>
    <t>15.2.10</t>
  </si>
  <si>
    <t>15.2.11</t>
  </si>
  <si>
    <t>Сооружение линейное электротехническое: воздушная линия электропередач 6 кВ (ВЛ-6 кВ) от КТП-402 до СТП- "Тургенева", пгт. Мундыбаш.</t>
  </si>
  <si>
    <t>15.2.12</t>
  </si>
  <si>
    <t>Сооружение линейное электротехническое: воздушнаяэлектропередач 6 кВ (ВЛ-6 кВ)  от  КТП-133 "40 лет Октября до КТП-"Северная", пгт. Шерегеш.</t>
  </si>
  <si>
    <t>15.2.13</t>
  </si>
  <si>
    <t>Сооружение линейное электротехническое: воздушная линия электтропередач 6 кВ (ВЛ-6 кВ) ф. №6-5- "Алчок",  от оп. № 8 (у КТП-15) до  оп. 31 ф. №6-41-"Ключевой" по ул. Солнечная,  г. Таштагол.</t>
  </si>
  <si>
    <t>15.2.14</t>
  </si>
  <si>
    <t>Сооружение линейное электротехническое: воздушно-кабельная  ЛЭП-10 кВ от КТП-61 до СТП-"Луговая", п. Чугунаш, Таштагольский  район.</t>
  </si>
  <si>
    <t>15.2.15</t>
  </si>
  <si>
    <t>Сооружение линейное электотехническое:   воздушное линия электропередач 6 кВ (ВЛ-6 кВ) ф. №6-3-"ЦРП-1" участок от ТП-202  до ТП-211 "Горького",  пгт. Каз.</t>
  </si>
  <si>
    <t>15.2.16</t>
  </si>
  <si>
    <t>Сооружение линейное электротехническое: воздушная линия электропередач 6 кВ (ВЛ-6 кВ) ф. №6-3-"В", от оп. №92 до КТП-"Фурманова", г. Таштагол.</t>
  </si>
  <si>
    <t>15.2.17</t>
  </si>
  <si>
    <t>Сооружение линейное электротехническое: линия электропередач 10 кВ  (ВЛ-10 кВ) от МТП-39 "Школа " до КТПМ-"Трактовая", п. Чугунаш, Таштагольский  район.</t>
  </si>
  <si>
    <t>15.2.18</t>
  </si>
  <si>
    <t>Сооружение электротехническое: вакуумный реклоузер 6 кВ на опоре №1 ВЛ-6 кВ ф. №6-19-"Одрабаш", пгт. Мундыбаш.</t>
  </si>
  <si>
    <t>15.2.19</t>
  </si>
  <si>
    <t>15.2.20</t>
  </si>
  <si>
    <t xml:space="preserve">Сооружение  электротехническое:  КТП-15 "Тракто-вая",  комплектная, один трансформатор, по ул. Трактовая в г. Таштагол.  </t>
  </si>
  <si>
    <t>15.2.21</t>
  </si>
  <si>
    <t xml:space="preserve">КТП-8 "Лермонтова", комплектная, один трансформатор, ул. Лермонтова, г. Таштагол. </t>
  </si>
  <si>
    <t>15.2.22</t>
  </si>
  <si>
    <t>Сооружение электротехническое: МТП-120 "Первомайская", мачтовая , один трансформаторп, ул. Кирова, в пгт.  Шерегеш.</t>
  </si>
  <si>
    <t>15.2.23</t>
  </si>
  <si>
    <t>15.2.24</t>
  </si>
  <si>
    <t>15.2.25</t>
  </si>
  <si>
    <t xml:space="preserve">Сооружение электротехничкое: КТП-6/0,4 кВ №413 "Больница", (КТП-413 "Больница", пгт. Мундыбаш.  </t>
  </si>
  <si>
    <t>15.2.26</t>
  </si>
  <si>
    <t>Сооружение электротехническое: МТП-33 "Баляева", мачтовая, один трансформатор, по ул. Баляева, в г.  Таштагол.</t>
  </si>
  <si>
    <t>Сооружение линейное электротехническое:  ВЛ-6 кВ  фид. 6-3 "Водозабор", от  ПС-35/6 кВ "Шалым" до  ТП-"Черничный ключ", г. Таштагол.</t>
  </si>
  <si>
    <t>Сооружение линейное  электротехническое:  воздушная линия электропередач  6 кВ (ВЛ-6 кВ) от  ЦРТП-8 "Юбилейная" до СТП-"Алтайская",  г. Таштагол.</t>
  </si>
  <si>
    <t xml:space="preserve">Сооружение электротехническое: ТП-6/0,4 кВ №414 "Ленина,17", пгт. Мундыбаш, (ТП-414 "Ленина,17").  </t>
  </si>
  <si>
    <t xml:space="preserve">Сооружение электротехническое: ТП-6/0,4 кВ №417 "Ленина, 19", пгт. Мундыбаш, (ТП-417 "Ленина,19").   </t>
  </si>
  <si>
    <t xml:space="preserve">Сооружение электротехническое: ТП-6/0,4 кВ №418 "Ленина, 23", пгт. Мундыбаш, (ТП-418 "Ленина,23").   </t>
  </si>
  <si>
    <t xml:space="preserve">Сооружение электротехническое: ТП-6/0,4 кВ №424 "Ленина, 29", пгт. Мундыбаш, (ТП-424 "Ленина,29").   </t>
  </si>
  <si>
    <t>ТП-32 "Поспелова", закрытая, два трансформатора, г. Таштагол, ул. Поспелова.</t>
  </si>
  <si>
    <t xml:space="preserve">ТП, пгт. Шерегеш, ул. Вокзальная, район дома №51-А, строение №2, (ТП-119 "БРУ",пгт. Шерегеш).  </t>
  </si>
  <si>
    <t>Сооружение электротехническое: ЦРТП-6 кВ №8 "Юбилейная", г. Таштагол.</t>
  </si>
  <si>
    <t>КТП-10 "База Филиала", комплектная, один трансфор-матор, г. Таштагол.</t>
  </si>
  <si>
    <t>ЦРП-6 кВ №2 "Новый Шерегеш", пгт. Шерегеш</t>
  </si>
  <si>
    <t xml:space="preserve">Автотехника </t>
  </si>
  <si>
    <t>15.5.1</t>
  </si>
  <si>
    <t>15.5.2</t>
  </si>
  <si>
    <t>15.5.3</t>
  </si>
  <si>
    <t xml:space="preserve">Ограждение  территории  по ул. Энергетиков, 1, г. Таштагол.     </t>
  </si>
  <si>
    <t>15.5.5</t>
  </si>
  <si>
    <t>Здание нежилое № 1 участка филиала "Энергосеть в п. Шерегеш, Таштагольсокого района, ул. Весенняя, 20/1 (АБК)</t>
  </si>
  <si>
    <t>15.11.1</t>
  </si>
  <si>
    <t xml:space="preserve"> Анализатор ПКЭ "Энергомонитор 3.3. Т1", стандартный, для ЭТЛ п. Темиртау.</t>
  </si>
  <si>
    <t>Сервер (INTEL Socket 1356)</t>
  </si>
  <si>
    <t>МФУ (Kyocera FS-6525MFP)</t>
  </si>
  <si>
    <t>ИБП (серверный  APC Smart UPS)</t>
  </si>
  <si>
    <t>12.1.1.1</t>
  </si>
  <si>
    <t>Сооружение электротехническое: трансформаторная подстанция 6/0,4кВ ТП-357 "ул.Вишневая"</t>
  </si>
  <si>
    <t>12.1.1.2</t>
  </si>
  <si>
    <t>Сооружение линейное электротехническое: воздушно-кабельная ЛЭП-6кВ ф.6-13-С с п/ст "Красный Углекоп" до ТП-357</t>
  </si>
  <si>
    <t>0,2 км</t>
  </si>
  <si>
    <t>0,42 км</t>
  </si>
  <si>
    <t>12.1.2.1</t>
  </si>
  <si>
    <t>Воздушно-кабельная ЛЭП-0,4кВ от ТП-632</t>
  </si>
  <si>
    <t>4,8 км</t>
  </si>
  <si>
    <t>12.1.2.2</t>
  </si>
  <si>
    <t>Воздушно-кабельная ЛЭП-0,4кВ от ТП-681</t>
  </si>
  <si>
    <t>3,02 км</t>
  </si>
  <si>
    <t>12.1.2.3</t>
  </si>
  <si>
    <t>Воздушно-кабельная ЛЭП-0,4кВ от ТП-828</t>
  </si>
  <si>
    <t>5,28 км</t>
  </si>
  <si>
    <t>12.1.2.4</t>
  </si>
  <si>
    <t>12.1.2.5</t>
  </si>
  <si>
    <t>Воздушно-кабельная ЛЭП-0,4кВ от ТП-504</t>
  </si>
  <si>
    <t>0,61 км</t>
  </si>
  <si>
    <t>12.1.2.6</t>
  </si>
  <si>
    <t>12.1.2.7</t>
  </si>
  <si>
    <t>Воздушно-кабельная ЛЭП-0,4кВ от ТП-528</t>
  </si>
  <si>
    <t>2,57 км</t>
  </si>
  <si>
    <t>12.1.2.8</t>
  </si>
  <si>
    <t>Воздушно-кабельная ЛЭП-0,4кВ от ТП-571</t>
  </si>
  <si>
    <t>2,08 км</t>
  </si>
  <si>
    <t>12.1.2.9</t>
  </si>
  <si>
    <t>Воздушно-кабельная ЛЭП-0,4кВ от ТП-306</t>
  </si>
  <si>
    <t>4,42 км</t>
  </si>
  <si>
    <t>12.1.2.10</t>
  </si>
  <si>
    <t>Воздушно-кабельная ЛЭП-0,4кВ от ТП-307</t>
  </si>
  <si>
    <t>2,83 км</t>
  </si>
  <si>
    <t>12.1.2.11</t>
  </si>
  <si>
    <t>12.1.2.12</t>
  </si>
  <si>
    <t>12.1.2.13</t>
  </si>
  <si>
    <t>Воздушно-кабельная ЛЭП-0,4кВ от ТП-425</t>
  </si>
  <si>
    <t>2,68 км</t>
  </si>
  <si>
    <t>12.1.2.14</t>
  </si>
  <si>
    <t>Воздушно-кабельная ЛЭП-0,4кВ от ТП-426</t>
  </si>
  <si>
    <t>1,92 км</t>
  </si>
  <si>
    <t>12.1.2.15</t>
  </si>
  <si>
    <t>Реконструкция оборудования распределительной подстанции 6/0,4кВ РП-18 "Травмбольница"</t>
  </si>
  <si>
    <t>12 ячеек / 13 панелей</t>
  </si>
  <si>
    <t>12.1.2.16</t>
  </si>
  <si>
    <t xml:space="preserve">Реконструкция оборудования распределительной подстанции 6/0,4кВ РП-9 </t>
  </si>
  <si>
    <t>17 ячеек / 5 панелей</t>
  </si>
  <si>
    <t>12.1.2.17</t>
  </si>
  <si>
    <t>Реконструкция оборудования распределительной подстанции 6/0,4кВ РП-1 "КузНИУИ"</t>
  </si>
  <si>
    <t>16 ячеек / 2 панелей</t>
  </si>
  <si>
    <t>12.1.2.18</t>
  </si>
  <si>
    <t>12.1.2.19</t>
  </si>
  <si>
    <t>Реконструкция оборудования распределительной подстанции 10/0,4кВ РП-17 "Детская больница"</t>
  </si>
  <si>
    <t>22 ячеек / 6 панелей</t>
  </si>
  <si>
    <t>Реконструкция ВЛ-0,4кВ от ТП-937 на участке от опоры №1 до опоры №14 путем совместной подвески ВЛЗ-6кВ (Д 01-82/13 от 29.05.13; Р 282/13)</t>
  </si>
  <si>
    <t>0,5 км</t>
  </si>
  <si>
    <t>Реконструкция трансф.подст. 10/0,4кВ ТП-763"пер.Строителей",инв.№1-15877 лит.В (Д 13-19/13 от 19.02.13; 13-52/13 от 05.04.13; Р 201/13)</t>
  </si>
  <si>
    <t>Реконструкция ЛЭП-6кВ фидер 23 с п/ст № 34 (монтаж дополнительной цепи ВЛИ-0,4кВ от ТП № 979 до опоры № 4 ВЛ-6кВ Ф-6-23) (Д 13-243/13 от 13.09.13; Р 427/13)</t>
  </si>
  <si>
    <t>Реконструкция ЛЭП-6кВ ф.6-30-Г с п/ст №37(монтаж 2-х доп.цепей ВЛИ-0,4кВ по ВЛ-6кВ от ТП-214 до опоры №7 (Д 01-115/13 от 10.07.13г; Р 330/13)</t>
  </si>
  <si>
    <t>0,16 км</t>
  </si>
  <si>
    <t>Реконструкция ЛЭП-6кВ ф.19 с п/ст №10 (монтаж доп.цепи ВЛИ-0,4кВ от ТП-171 до опоры №6 ВЛ-0,4кВ) (Д 01-119/13 от 15.07.13г; Р 344/13)</t>
  </si>
  <si>
    <t>0,161 км</t>
  </si>
  <si>
    <t>Реконструкция ЛЭП-6кВ ф7 с п/ст №19 (монтаж доп.цепи ВЛИ-0,4кВ от оп.№3 ВЛ-6кВ Ф-6-7 ТП-353 до оп.№8 ВЛ-6кВ Ф-6-7) (Д 13-386/13 от 21.11.13г; Р 21/14)</t>
  </si>
  <si>
    <t>0,15 км</t>
  </si>
  <si>
    <t>Реконструкция ЛЭП-6кВ Фидер 6-6-Н, 6-29-Н от п/с "Тырганская" до ТП-754 (Д 13-387/13 от 26.11.13г; Р 481/13)</t>
  </si>
  <si>
    <t>0,045 км</t>
  </si>
  <si>
    <t>Реконструкция ВЛ-10кВ ф. 10-11-МЗ с п/ст "Коммунальная" (путем совместной подвески фидера 0,4кВ от ТП № 732) (Д 13-54/13 от 05.04.13г; Р 238/13)</t>
  </si>
  <si>
    <t>Реконструкция ЛЭП-6кВ ф.6-30-Г с п/ст № 37 (монтаж 2-х доп.цеп.ВЛИ-0,4кВ от оп. № 7 ф.6-30-Г до оп. № 1 ф.0,4-3/2 и ф.0,4-5/4 ТП-214) (Д 01-115/13 от 10.07.13г; Р 330/13)</t>
  </si>
  <si>
    <t>Реконструкция оборудования: столбовая трансформаторная подстанция ТП № 611 (Д 01-117/13 от 11.07.13г; Р 319/13)</t>
  </si>
  <si>
    <t>Реконструкция ЛЭП-6кВ ф.6-5-Н с п/ст Красный Углекоп: в составе ВЛ-0,4 от ТП-347 (монтаж 2-х цепей ВЛИ-0,4 с зам.сущ.опор от РУ) (Д 01-172/13 от 09.09.13г; Р 379/13)</t>
  </si>
  <si>
    <t>0,48 км</t>
  </si>
  <si>
    <t>Реконструкция ЛЭП-6кВ ф.6-30-Г с п/ст № 37 (монтаж доп.цепи ВЛИ-0,4кВ от ТП-216) (Д 13-281/13 от 04.10.13г; Р 456/13)</t>
  </si>
  <si>
    <t>0,29 км</t>
  </si>
  <si>
    <t>Реконструкция ЛЭП-6кВ фидер 22 с п/ст № 10 (монтаж доп.цепи ВЛИ-0,4кВ ТП-455 РСУ-4 до оп. № 14 М-1)</t>
  </si>
  <si>
    <t>0,555 км</t>
  </si>
  <si>
    <t>Реконструкция линии электропередач (ЛЭП-6кВ) ф. 19 с п/ст № 20 (монтаж дополнительной цепи ВЛЗ-6кВ по существующим опорам ВЛ-0,4кВ ТП-495 от опоры № 1 до опоры № 12, п. Б.Керлегеш) г.Прокопьевск (Д №13-414/13 от 09.12.13; Р №23 от 06.02.14)</t>
  </si>
  <si>
    <t>Реконструкция линии электропередач (ЛЭП)-6кВ ф. 6-5-П с п/ст Маганак (монтаж цепи ВЛЗ-6кВ по существующим опорам ф.0,4-1 ТП-961 от опоры № 1 М-1 до опоры № 9 М-1/1 ВЛИ-0,4кВ ТП-961) г. Прокопьевск (Д № 13-88/14 от 07.03.14; Р № 98 от 28.03.14)</t>
  </si>
  <si>
    <t>Реконструкция оборудования здания трансформаторной подстанции ТП № 110 (Д № 01-132/13 от 25.07.13; Р № 314 от 27.08.2013)</t>
  </si>
  <si>
    <t>0,31 км</t>
  </si>
  <si>
    <t>Реконструкция линии электропередач (ЛЭП)-6кВ ф. 19 с п/ст № 10 (монтаж  дополнительной цепи ВЛЗ-6кВ по существующим опорам от опоры № 12 до РУ-6кВ ТП-171) (Д № 01-33/14 от 25.02.14г; Р № № 122 от 08.14г)</t>
  </si>
  <si>
    <t>1,53 км</t>
  </si>
  <si>
    <t>Реконструкция линии электропередач (ЛЭП)-6кВ фидер 19 с п/ст № 20 (ВЛ-6кВ ф. 6-19 монтаж разъединителя типа РЛНД на опоре № 7) (Д № 01-274/13 от 16.12.13; Р № 05 от 21.01.14)</t>
  </si>
  <si>
    <t>Реконструкция ЛЭП-6кВ ф.6-27-ЦБ с п/ст Тырганская (монтаж дополнительной цепи ВЛИ-0,4кВ от опоры № 1\1 ВЛ-6кВ ТП-745 до опоры № 10 ВЛ-6кВ ф. 6-27-ЦБ) (Д № 13-437/13 от 26.12.13; Р № 24 от 06.02.14)</t>
  </si>
  <si>
    <t>Реконструкция комплектной трансформаторной подстанции ТП-224 ул. Светлая (Д № 13-371/13 от 11.11.13; Р № 463 от 13.12.13)</t>
  </si>
  <si>
    <t>Реконструкция линии электропередач (ЛЭП)-6кВ ф. 6-27-ЦБ с п/ст Тырганская (монтаж дополнительной цепи ВЛИ-0,4кВ от опоры № 8 ВЛ-6кВ ф.6-27-ЦБ до опоры № 10 ВЛ-6кВ) (Д № 13-11/14 от 29.01.14; Р № 36 от 19.02.14)</t>
  </si>
  <si>
    <t>Реконструкция оборудования здания трансформаторной подстанции ТП № 735 (Д № 01-104/13 от 27.06.13; Р № 315 от 27.08.13)</t>
  </si>
  <si>
    <t>Реконструкция здания подстанции трансформаторной 6/0,4кВ ТП-343 "Медсанчасть" (Д № 01-103/13 от 27.06.13; Р № 340 от 11.09.13)</t>
  </si>
  <si>
    <t>Реконструкция здания подстанции трансформаторной 6/0,4кВ ТП-347 (Д № 01-110/13 от 05.07.2013; Р № 340 от 11.09.13)</t>
  </si>
  <si>
    <t>Реконструкция оборудования здания ТП-546 (Д № 01-193/13 и №01-194/13 от 28.09.13; Р № 480 от 31.12.13)</t>
  </si>
  <si>
    <t>2 панели</t>
  </si>
  <si>
    <t>Реконструкция линии электропередач (ЛЭП)-6кВ ф. 6-5-Н с п/ст Красный Углекоп (монтаж дополнительной цепи ВЛИ-0,4кВ  с заменой деревянных опор на ж/б, от опоры № 10 ВЛ-0,4кВ ф.0,4-2 ТП-329 до опоры № 15), г. Прокопьевск (Д № 13-7 от 22.01.14; Р № 35 от 19.02.14)</t>
  </si>
  <si>
    <t>Реконструкция оборудования здания трансформаторной подстанции ТП № 136 (Д № 01-205/13 от 05.10.13; Р № 102 от 28.03.14)</t>
  </si>
  <si>
    <t>5 ячеек / 2 панели</t>
  </si>
  <si>
    <t>Реконструкция оборудования: столбовая трансформаторная подстанция ТП № 552(монтаж РУНН-0,4кВ) (Д № 13-47/14 от 21.02.14; Р № 115 от 04.04.14)</t>
  </si>
  <si>
    <t>«Реконструкция линии электропередач (ЛЭП)-6кВ ф. 6-11-Б с п/ст Тырганская (монтаж дополнительной цепи ВЛИ-0,4кВ по существующим опорам от РУ-0,4кВ ТП-552 до опоры № 24 ВЛ-6кВ ф. 6-11-Б ПС 110/35/6 кВ Тырганская) (Д № 13-47/14 от 21.02.14; Р № 115 от 04.04.14)</t>
  </si>
  <si>
    <t>0,07 км</t>
  </si>
  <si>
    <t>Реконструкция оборудования здания  трансформаторной подстанции ТП-538, ул. Студенческая, 44а, г. Прокопьевск (Д № 01-284/13 от 26.12.13; Р № 38 от 19.02.14)</t>
  </si>
  <si>
    <t>6 ячеек / 5 панелей</t>
  </si>
  <si>
    <t>«Реконструкция линии электропередач (ЛЭП)-6кВ фидер 6-50-С с п/ст  Красногорская (монтаж  дополнительной цепи ВЛЗ-6кВ по существующим опорам от  опоры № 5(М1) до опоры № 7(М2) ТП-662, г.Прокопьевск (Д № 01-281/13 от 19.12.13; Р № 34 от 18.02.14)</t>
  </si>
  <si>
    <t>«Реконструкция линии электропередач (ЛЭП)-6кВ фидер 6-50-С с п/ст  Красногорская (монтаж  дополнительной цепи ВЛИ-0,4кВ по существующим опорам от  РУ-0,4кВ ТП-939  до опоры № 3(М3) , г.Прокопьевск (Д № 01-281/13 от 19.12.13; Р № 34 от 18.02.14)</t>
  </si>
  <si>
    <t>0,08 км</t>
  </si>
  <si>
    <t>«Реконструкция линии электропередач (ЛЭП)-6кВ фидер 6-50-С с п/ст  Красногорская (монтаж  двух дополнительных цепей ВЛЗ-6кВ по существующим опорам от  опоры №15 до опоры № 25 ф.6-50-С, г.Прокопьевск (Д № 01-281/13 от 19.12.13; Р № 34 от 18.02.14)</t>
  </si>
  <si>
    <t>Реконструкция  трансформаторной подстанции 6/0,4кВ ТП-939, Красногорское СУ, г. Прокопьевск (Д № 01-281/13 от 19.12.13; Р № 34 от 18.02.14)</t>
  </si>
  <si>
    <t>Реконструкция линии электропередач (ЛЭП)-6кВ фидер 6 с п/ст  № 5(монтаж  дополнительной цепи ВЛИ-0,4кВ  от  РУ-0,4кВ ТП-147  до опоры № 21 ф.6-6), г.Прокопьевск (Д № 13-445/13 от 26.12.13; Р № 39 от 19.02.14)</t>
  </si>
  <si>
    <t>0,26 км</t>
  </si>
  <si>
    <t>Реконструкция оборудования здания трансформаторной подстанции ТП № 147: замена корпуса КТП на 2КТП-6/0,4кВ 2х250 кВА (Д № 01-41/14 от 19.03.14г; Р № 123 от 08.04.14г)</t>
  </si>
  <si>
    <t>Реконструкция оборудования: комплектная трансформаторная подстанция ТП № 423 (Д № 01-10/14 от 03.02.14г; Р № 67 от 11.03.14г)</t>
  </si>
  <si>
    <t>Реконструкция линии электропередач (ЛЭП)-6кВ ф. 6 с п/ст № 5 (монтаж  дополнительной цепи по существующим опорам от РУ-0,4кВ ТП-147 до опоры установленной на границе земельного участка котельной № 34, расположенной по ул. Прокопьевская 73) (Д № 01-41/14 от 19.03.14г; Р № 123 от 08.04.14г)</t>
  </si>
  <si>
    <t>0,13 км</t>
  </si>
  <si>
    <t>Реконструкция линии электропередач (ЛЭП)-6кВ ф. 6 с п/ст № 5 (монтаж  дополнительной цепи по существующим опорам от  опоры № 3(I) до РУ-6кВ ТП-147) (Д № 01-41/14 от 19.03.14г; Р № 123 от 08.04.14г)</t>
  </si>
  <si>
    <t>Реконструкция сооружения линейного электротехнического: воздушно-кабельной ЛЭП-0,4кВ  от ТП-527 (монтаж  дополнительной цепи ВЛЗ-6кВ по существующим опорам от  опоры № 4 М-1 до  опоры № 5 М1-2 ТП-527) (Д № 13-139/14 от 01.04.2014г; Р № 154 от 25.04.2014г)</t>
  </si>
  <si>
    <t>Реконструкция оборудования здания трансформаторной подстанции ТП № 559 (Д № 01-154/13 от 22.08.13г; Р № 06 от 21.01.14г)</t>
  </si>
  <si>
    <t>Реконструкция оборудования здания трансформаторной подстанции ТП № 316: монтаж камер КСО, панелей ЩО, силового трансформатора 630 кВА (Д № 01-40/14 от 27.02.14г; Р № 121 от 08.04.14г)</t>
  </si>
  <si>
    <t>Реконструкция  трансформаторной подстанции 6/0,4 ТП-171: монтаж и замена камер КСО, панелей ЩО (Д № 01-33/14 от 25.02.14г; Р № 122 от 08.04.14г)</t>
  </si>
  <si>
    <t>Реконструкция оборудования здания  трансформаторной подстанции ТП-535 (замена трансформатора 6/0,4кВ 400кВА на новый 630кВА) (Д № 01-100/14 от 28.04.14г; Р № 196 от 20.05.14г)</t>
  </si>
  <si>
    <t>Реконструкция сооружения линейного электротехнического: воздушно-кабельная ЛЭП-0,4кВ от ТП-535(монтаж дополнительной цепи ВЛИ-0,4кВ по существующим опорам от РУ-0,4кВ ТП-535 до опоры № 6(М-1)ф.0,4-1/2) (Д № 01-100/14 от 28.04.14г; Р № 196 от 20.05.14г)</t>
  </si>
  <si>
    <t>Реконструкция оборудования здания распределительной подстанции РП № 14 (замена камеры КСО в РУ-6кВ) (Д № 01-83/14 от 09.04.14г; Р № 197 от 20.05.14г)</t>
  </si>
  <si>
    <t>Реконструкция линии электропередач(ЛЭП)-6кВ фидер 6-4-Б с п/ст Зенковская (монтаж двухцепной ВЛЗ-6кВ по существующим опорам от РУ-6кВ РП №14 до опоры № 2(IV) ВЛЗ-6кВ ф.6-4-Б) (Д № 01-83/14 от 09.04.14г; Р № 197 от 20.05.14г)</t>
  </si>
  <si>
    <t>Реконструкция сооружения линейного электротехнического: воздушно-кабельная ЛЭП-0,4кВ от ТП-127(монтаж дополнительной цепи ВЛИ-0,4кВ по существующим опорам от РУ-0,4кВ ТП-127до опоры № 4 ВЛИ-0,4кВ) (Д № № 01-20/14 от 08.04.14г; Р № 199 от 21.05.14г)</t>
  </si>
  <si>
    <t>0,12 км</t>
  </si>
  <si>
    <t>Реконструкция оборудования здания  трансформаторной подстанции ТП-127 (замена камер КСО) (Д № № 01-20/14 от 08.04.14г; Р № 199 от 21.05.14г)</t>
  </si>
  <si>
    <t>Реконструкция оборудования здания трансформаторной подстанции ТП № 758 (монтаж панелей ЩО-70) (Д № 13-212/14 от 20.05.14г; Р № 301 от 30.06.14г)</t>
  </si>
  <si>
    <t>Реконструкция сооружения линейного электротехнического: воздушно-кабельная ЛЭП-6кВ ф.6-4-ПМ с п/ст Красный Углекоп  (монтаж разъединителя типа РЛНД на опоре № 59 ЛЭП-6кВ) (Д № 13-232/14 от 27.05.14г; Р № 303 от 30.06.14г)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</si>
  <si>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</si>
  <si>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</si>
  <si>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</si>
  <si>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</si>
  <si>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</si>
  <si>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</si>
  <si>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</si>
  <si>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</si>
  <si>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</si>
  <si>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</si>
  <si>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</si>
  <si>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</si>
  <si>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</si>
  <si>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</si>
  <si>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</si>
  <si>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</si>
  <si>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</si>
  <si>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</si>
  <si>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</si>
  <si>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</si>
  <si>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</si>
  <si>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</si>
  <si>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12.4.1</t>
  </si>
  <si>
    <t>Пункт мойки автотранспорта</t>
  </si>
  <si>
    <t>12.10.1</t>
  </si>
  <si>
    <t>12.11.1</t>
  </si>
  <si>
    <t xml:space="preserve"> филиал "Энергосеть г.Прокопьевска"</t>
  </si>
  <si>
    <t>Реконструкция  ВЛ-6кВ Ф 6-43"4-ый ключ" от оп.№19 до РУ-6кВ 2КТП-137"ВГСЧ" в 2хВЛ-6 кВ путем подвески пров.6кВ от оп. №19 Ф 6-47 "4-ый ключ" до РУ-6кВ 2КТП-137Н"ВГСЧ" и установки концевой опоры №20</t>
  </si>
  <si>
    <t xml:space="preserve">ПС-35/6 кВ  "Спортивная". Замена силового трансформатора ТМ-4,0 МВА-35/6 кВ на ТМ-6,3 МВА 35/6 кВ, пгт. Шерегеш.  </t>
  </si>
  <si>
    <r>
      <t xml:space="preserve">Строительство.  Сети тепловодоснеабжения главной производственной базы Филиала по ул. Энергетиков, 1, г. Таштагол. </t>
    </r>
    <r>
      <rPr>
        <sz val="12"/>
        <color rgb="FFFF0000"/>
        <rFont val="Times New Roman"/>
        <family val="1"/>
        <charset val="204"/>
      </rPr>
      <t xml:space="preserve">  </t>
    </r>
  </si>
  <si>
    <t xml:space="preserve">Асфальтобетонное покрытие территриии по ул. Энергетиков, 1, г. Таштагол.    </t>
  </si>
  <si>
    <t>0,150 км</t>
  </si>
  <si>
    <t>0,260 км</t>
  </si>
  <si>
    <t>1,320 км</t>
  </si>
  <si>
    <t>0,300 км</t>
  </si>
  <si>
    <t>0,630 МВА</t>
  </si>
  <si>
    <t>0,280 км</t>
  </si>
  <si>
    <t>0,055 км</t>
  </si>
  <si>
    <t>23.3.1</t>
  </si>
  <si>
    <t>23.4.1</t>
  </si>
  <si>
    <t>23.4.3</t>
  </si>
  <si>
    <t>23.4.4</t>
  </si>
  <si>
    <t>23.4.5</t>
  </si>
  <si>
    <t>23.4.6</t>
  </si>
  <si>
    <t>23.4.7</t>
  </si>
  <si>
    <t>23.4.8</t>
  </si>
  <si>
    <t>23.4.9</t>
  </si>
  <si>
    <t>23.4.10</t>
  </si>
  <si>
    <t>Автовышка КАМАЗ вездеход, высота подъема 22 метра</t>
  </si>
  <si>
    <t>23.4.11</t>
  </si>
  <si>
    <t>23.4.12</t>
  </si>
  <si>
    <t>23.4.13</t>
  </si>
  <si>
    <t>Автокран на вездеходном шассии грузоподъемностью 16т.</t>
  </si>
  <si>
    <t>23.4.14</t>
  </si>
  <si>
    <t>23.4.15</t>
  </si>
  <si>
    <t>Погрузчик-экскаватор 4СХS15H2WM с.н. 2113860</t>
  </si>
  <si>
    <t>23.6.1</t>
  </si>
  <si>
    <t>Монтаж коммуникационного сервера iPECS-LIK</t>
  </si>
  <si>
    <t xml:space="preserve">АИИСКУЭ </t>
  </si>
  <si>
    <t>23.12.1</t>
  </si>
  <si>
    <t xml:space="preserve">ИБП серверный.  3 шт. </t>
  </si>
  <si>
    <t>23.12.2</t>
  </si>
  <si>
    <t>23.12.3</t>
  </si>
  <si>
    <t>Серверный шкаф</t>
  </si>
  <si>
    <t>Инвертор</t>
  </si>
  <si>
    <t>23.11.1</t>
  </si>
  <si>
    <t xml:space="preserve">Энеротестер ПКЭ-А 4 шт </t>
  </si>
  <si>
    <t>Установка горизонтального направленного бурения</t>
  </si>
  <si>
    <t>Прицепной подъемник</t>
  </si>
  <si>
    <t>TOYOTA LUX</t>
  </si>
  <si>
    <t>Аппарат инверторный для  п/а сварки MIG-500</t>
  </si>
  <si>
    <t>Сварочный аппарат Fujikura 80S</t>
  </si>
  <si>
    <t xml:space="preserve">Рефлектометр Anritsu </t>
  </si>
  <si>
    <t>22.1.1.1</t>
  </si>
  <si>
    <t>Монтаж реклоузеров  на    ф. 6-6-МЗ оп.№2, №2/1</t>
  </si>
  <si>
    <t>1,62 км</t>
  </si>
  <si>
    <t xml:space="preserve">Проектирование и реконструкция внешнего электроснабжения комплекса (ТС 6/0,4 кВ "МТП-170 "Сектор Е", перевод в класс напряжения 35 кВ).   </t>
  </si>
  <si>
    <t>Автомобиль "Mitsubishi Outlender W76"</t>
  </si>
  <si>
    <t>Генератор сварочный WHS 200 AC</t>
  </si>
  <si>
    <t>ТП-3 "18-й партсъезд, г. Таштагол, (замена силового трансформатора ТМ-630 кВА на трансформатор ТМГ-630 кВА).</t>
  </si>
  <si>
    <t xml:space="preserve"> ТП-014 инв №:00001212 (диспетчерское наименование ТП 4-13 ул. Лермонтова, 1 строение 3)</t>
  </si>
  <si>
    <t>Сооружение линейное электротехническое: воздушная линия электропередач ВЛ 10 кВ отпайка Ф 10-1-ИЖ1 до 2КТПН 1-19  по ул. Кирова</t>
  </si>
  <si>
    <t>Сооружение линейное электротехническое: воздушная линия электропередач ВЛ 10 кВ отпайка Ф 10-11Б до 2КТПН 1-19  по ул. Кирова</t>
  </si>
  <si>
    <t>Сооружение линейное электротехническое: воздушная линия электропередач ВЛ 10 кВ отпайка Ф 4-10 до КТП 4-2  по ул. Лесная</t>
  </si>
  <si>
    <t>Сооружение электротехническое: трансформаторная подстанция 2КТПН 1-19 ул. Кирова</t>
  </si>
  <si>
    <t>Сооружение электротехническое: трансформаторная подстанция КТП 4-2 ул. Лесная</t>
  </si>
  <si>
    <t>Указатель повреждения кабеля УПК-04 М</t>
  </si>
  <si>
    <t>Реконструкция ТП-32, инв.№0000365: замена силового трансформатора 400кВА на 630 кВА"</t>
  </si>
  <si>
    <t>0,14 км</t>
  </si>
  <si>
    <t>6.5.3</t>
  </si>
  <si>
    <t>ИТП с погодным регулированием по адресу г.Калтан ул. Совхозная,14</t>
  </si>
  <si>
    <t>Теплотрасса филиала "Энергосеть г.Осинники" (пер.Комсомольский. 11а) L=523 п.м.</t>
  </si>
  <si>
    <t xml:space="preserve"> ТПУгг-012 инв.№ 00001393  (диспетчерское наименование ТП-12)</t>
  </si>
  <si>
    <t xml:space="preserve">Сооружение линейное электротехническое: кабельная линия электропередач 6 кВ от ПС БЦЗ 110/6   до первой опоры фидера на РП "Очистные сооружения" </t>
  </si>
  <si>
    <t>Сооружение  электротехническое: реклоузер на отпаечной опоре  ВЛ-6 ф-5-2   в сторону п.Убинский</t>
  </si>
  <si>
    <t xml:space="preserve">Сооружение  электротехническое: реклоузер на отпаечной опоре ВЛ-6 кВ ф.РП-5-11  в сторону промзоны  </t>
  </si>
  <si>
    <t>Трансформаторная подстанция №32 , Кемеровская область, г.Белово, ул.Ленина, д.28б.</t>
  </si>
  <si>
    <t>КТП №29 инв.№5035. под инв.№000021 15, г.Белово</t>
  </si>
  <si>
    <t xml:space="preserve">МТП №656 инв.№5279 (2), под инв.№00002078, г.Белово </t>
  </si>
  <si>
    <t>МТП №583 инв.№5196(24), под инв.№00002134, г.Белово</t>
  </si>
  <si>
    <t>МТП 799 инв.5306(5564), под инв.№00002201, г.Белово</t>
  </si>
  <si>
    <t>МТП №595 инв.№5443 (4), под инв.№00002064, г.Белово</t>
  </si>
  <si>
    <t>МТП №610 инв.№5321, под инв.№00002137, г.Белово</t>
  </si>
  <si>
    <t>МТП №591 инв.№5258 (705), под инв.№00002128, г.Белово</t>
  </si>
  <si>
    <t>МТП №226 инв.№3478, под инв.№00002046, г.Белово</t>
  </si>
  <si>
    <t xml:space="preserve">ТП №586  Кемеровская область, г.Белово, пгт Грамотеино, ул.Светлая, д.16г. </t>
  </si>
  <si>
    <t>Здание распределительной подстанции № 5, Кемеровская область г.Белово, ул.Аэродромная</t>
  </si>
  <si>
    <t>Здание распределительной подстанции № 8 , Кемеровская область  г.Белово пгт.Грамотеино, ул.Профсоюзная</t>
  </si>
  <si>
    <t xml:space="preserve">Сооружение линейное электротехническое: воздушная линия электропередач 35 кВ от ВЛ 35кВ оп. 69 ф. Б-21, Б-23  до ПС 35/10 "Парковая"  </t>
  </si>
  <si>
    <t>ТМ 100 /10(1шт)  КТП № 210 инв.№ 5100(999565)</t>
  </si>
  <si>
    <t>КТП №628 инв.5303 (87), под инв.№00002200, г.Белово</t>
  </si>
  <si>
    <t>ТМ 400/6 (1шт)  КТП № 48 инв.№5055(2880)</t>
  </si>
  <si>
    <t>ВЛ-6 кв   д/о с ж/б прист. (0,558км)  Ф 5-10</t>
  </si>
  <si>
    <t xml:space="preserve"> ААБ-10 3х150(0,355 км) ф.9-14(ТП-35-ТП-36)</t>
  </si>
  <si>
    <t>2.2.17</t>
  </si>
  <si>
    <t>2.2.18</t>
  </si>
  <si>
    <t>2.2.19</t>
  </si>
  <si>
    <t>2.2.20</t>
  </si>
  <si>
    <t>2.2.21</t>
  </si>
  <si>
    <t>Сооружение электротехническое: трансформаторная  подстанция КТП №85 10/0,4/250 ул. Маслова, г. Гурьевск</t>
  </si>
  <si>
    <t xml:space="preserve">Сооружение линейное электротехническое: ЛЭП-10кВ от опоры  №33 до КТП №85 ул. Маслова, г. Гурьевск </t>
  </si>
  <si>
    <t>ТП-9, литера Р, пер. Транспортный, д.3, инв.№ 00001297</t>
  </si>
  <si>
    <t xml:space="preserve"> ТП-17, литера А, ул.Ленина, д.31, инв.№ 00001324</t>
  </si>
  <si>
    <t xml:space="preserve"> ТП-87, ул.луговая, д.38 т, инв.№ 00001332</t>
  </si>
  <si>
    <t xml:space="preserve"> ТП-98 литера А, инв.№ 00000633</t>
  </si>
  <si>
    <t xml:space="preserve"> ТП-125, литера А, инв.№ 00000617</t>
  </si>
  <si>
    <t xml:space="preserve"> ТП-135 литера Б, инв.№00000778</t>
  </si>
  <si>
    <t xml:space="preserve"> ТП-147, литера А, инв.№ 00000673</t>
  </si>
  <si>
    <t xml:space="preserve"> Нежилое здание домик подст. базы №7(диспетчерское наименование ТП-173)</t>
  </si>
  <si>
    <t xml:space="preserve"> ТП-206, литера А, инв.№ 00000577</t>
  </si>
  <si>
    <t xml:space="preserve"> ТП-207, литера А, инв.№ 00000701</t>
  </si>
  <si>
    <t xml:space="preserve"> ТП-113, литера А, инв.№ 00000589</t>
  </si>
  <si>
    <t xml:space="preserve"> ТП-101, литера А, инв.№ 00000775</t>
  </si>
  <si>
    <t xml:space="preserve"> ТП-228, литера А, инв.№ 00000501</t>
  </si>
  <si>
    <t xml:space="preserve"> ТП-176,  литера А, инв.№ 00000609</t>
  </si>
  <si>
    <t>Сооружение КТП №069 пгт Крапивинский, ул.Провинциальная, инв.№90086</t>
  </si>
  <si>
    <t>ВЛ на ж/б опорах, инв.№ 00000371( ВЛ-0,4 кВ от КТП №069 до скважины холодной воды  по ул. Провинциальная , пгт. Крапивинский)</t>
  </si>
  <si>
    <t>ВЛ на ж/б опорах, инв.№ 00000371( ВЛ-10 кВ   Ф10-7-ВП-2 )</t>
  </si>
  <si>
    <t>ВЛ на ж/б опорах, инв.№ 00000371 ( ВЛ-10 кВ Ф10-12-ТП 7  от ПС «Пионерная -110/10 кВ» до ТП №7)</t>
  </si>
  <si>
    <t>Сооружение электротехническое: трансформаторная подстанция КТП № 378 ул. Лесозаводская, пгт Крапивинский</t>
  </si>
  <si>
    <t>Сооружение электротехническое: ПС 35/6 кВ «Осинниковская-городская»</t>
  </si>
  <si>
    <t>Сооружение электротехническое: центральный распределительный пункт № 3 (ЦРП-3),  г.Осинники</t>
  </si>
  <si>
    <t>ТП-176 инв.№:00001529</t>
  </si>
  <si>
    <t>ТП-177 инв.№:00001530</t>
  </si>
  <si>
    <t>ТП-179 инв.№:00001532</t>
  </si>
  <si>
    <t>ТП-181 инв.№:00001533</t>
  </si>
  <si>
    <t>Автогидроподъемник на втомобильном шасси, высота подъема, 22м</t>
  </si>
  <si>
    <t xml:space="preserve">Трансформаторная подстанция - 134  (ул.Бажова, 5) №2176, инв. №00001280 </t>
  </si>
  <si>
    <t>Трансформаторная подстанция - 133 (ул.Космонавтов, 92) №2150, инв. №00001254</t>
  </si>
  <si>
    <t>Сооружение электротехническое: трансформаторная подстанция 6/0,4 ТП-409 "ул.Спартаковская"</t>
  </si>
  <si>
    <t>Оборудование комплектной трансформаторной подстанции ТП № 137</t>
  </si>
  <si>
    <t>Оборудование комплектной трансформаторной подстанций ТП № 441</t>
  </si>
  <si>
    <t>Оборудование столбовой трансформаторной подстанции ТП № 205</t>
  </si>
  <si>
    <t>Оборудование столбовой трансформаторной подстанции ТП № 269</t>
  </si>
  <si>
    <t>Оборудование столбовой трансформаторной подстанции ТП № 848</t>
  </si>
  <si>
    <t>Оборудование здания трансформаторной подстанции ТП № 125</t>
  </si>
  <si>
    <t>Трансформаторная подстанция 6/0,4 кВ ТП-171 «Пожарное депо»</t>
  </si>
  <si>
    <t>Оборудование здания трансформаторной подстанции ТП № 226</t>
  </si>
  <si>
    <t>Оборудование здания трансформаторной подстанции ТП № 247</t>
  </si>
  <si>
    <t>Оборудование здания трансформаторной подстанции ТП № 261</t>
  </si>
  <si>
    <t>Оборудование здания трансформаторной подстанции ТП № 347</t>
  </si>
  <si>
    <t>Оборудование здания трансформаторной подстанции ТП № 458</t>
  </si>
  <si>
    <t>Оборудование здания трансформаторной подстанции ТП № 531</t>
  </si>
  <si>
    <t>Оборудование здания трансформаторной подстанции ТП № 541</t>
  </si>
  <si>
    <t>Оборудование здания трансформаторной подстанции ТП № 591</t>
  </si>
  <si>
    <t>Оборудование здания трансформаторной подстанции ТП № 594</t>
  </si>
  <si>
    <t>Оборудование здания трансформаторной подстанции ТП № 654</t>
  </si>
  <si>
    <t>Оборудование здания трансформаторной подстанции ТП № 660</t>
  </si>
  <si>
    <t>Оборудование здания трансформаторной подстанции ТП № 661</t>
  </si>
  <si>
    <t>Оборудование здания трансформаторной подстанции ТП № 849</t>
  </si>
  <si>
    <t>Распределительная подстанция 6/0,4кВ РП-13 "ул.Ближняя"</t>
  </si>
  <si>
    <t xml:space="preserve"> Сооружение электротехническое:  столбовая  трансформаторная подстанция 6/0,4 кВ "Коммунистическая" (СТП-"Коммунистическая-2"),  пгт.  Мундыбаш. </t>
  </si>
  <si>
    <t xml:space="preserve"> Сооружение электртехническое: КТП-6/0,4 кВ №401 "Подутесеная", пгт. Мундыбаш,   (КТП-401 "Подутесная").  </t>
  </si>
  <si>
    <t xml:space="preserve">Сооружение электротехническое: МТП-6/0,4 кВ 250 кВа, электрооборудование РУ-6 кВ и РУ-0,4 кВ, "Заречная", (КТП-508 "Заречная", п. Спасск), п. Спасск.   </t>
  </si>
  <si>
    <t>Сооружение электротехническое:  КТП-6/0,4 кВ №407 "Челюскина", (КТП-407  "Челюскина"), пгт. Мундыбаш.</t>
  </si>
  <si>
    <t xml:space="preserve">Сооружение электротехническое: ТП-№ 27  "Ленина", закрытая, один трансформатор, ул. Ленина в г. Таштагол.  </t>
  </si>
  <si>
    <t>ТП-73, ул. Рабочая</t>
  </si>
  <si>
    <t>ТП-74, ул. Рабочая</t>
  </si>
  <si>
    <t xml:space="preserve">Сооружение электротехническое: трансформаторная подстанция. КТПН-74 (10/0.4, инв.№80350)  </t>
  </si>
  <si>
    <t>КТПН-55 10/0,4 кВ-250 кВА в районе 1 участка, инв.№80376</t>
  </si>
  <si>
    <t>Здание диспетчерского пункта пгт.Тяжинский для филиала "Энергосеть пгт.Тяжинский" по адресу ул.Радищева,99</t>
  </si>
  <si>
    <t>Оборудование ТП-78, инв.№61031</t>
  </si>
  <si>
    <t xml:space="preserve">  Подстанция  "Западная" </t>
  </si>
  <si>
    <t>Сооружение нежилое ТП-173п, литера В</t>
  </si>
  <si>
    <t>Сооружение нежилое ТП-173п-1, литера В</t>
  </si>
  <si>
    <t>Сооружение электротехническое: Распределительный пункт 6кВ (РП-6кВ)  по ул. Ленинская</t>
  </si>
  <si>
    <t>ТП- 52 250 кВА , инв.№:00001164</t>
  </si>
  <si>
    <t>ТП- 53 250 кВА , инв.№:00001165</t>
  </si>
  <si>
    <t xml:space="preserve"> ТП- 36 250 кВА , инв.№:00001147</t>
  </si>
  <si>
    <t xml:space="preserve">ВЛ на ж/б опорах инв №00000383  (ЛЭП-10кВ ф 10-4 К,  участок от опоры №34/4 до ТП№18)                              </t>
  </si>
  <si>
    <t>Реконструкция ВЛ на ж/б опорах, инв.№:00000007 ( монтаж  дополнительной цепи ВЛИ-0,4 кВ по существующим опорам от РУ-0,4 кВ ТП-36 до опоры № Б1/2 ВЛИ-0,4 кВ Ф-0,4-1/4)</t>
  </si>
  <si>
    <t>ЮРГ Д 699/14 25.04.2014 Р258/14 Реконструкция "Здания ТП №37 инв. №62121" (ВРУ-6 кВ замена трасформатора 250 кВА на 400 кВА)</t>
  </si>
  <si>
    <t>Реконтрукция Линия электропередач (ЛЭП)-6кВ ф.7 с п/ст № 19 (монтаж дополнительной цепи ВЛИ-0,4кВ с заменой ж/б опор от РУ-0,4кВ ТП-834 до опоры № 10 М-1 ф.-0,4-1) (Д № 13-275/14 от 26.06.14г; Р № 319 от 14.07.14г)</t>
  </si>
  <si>
    <t>Станок деревообрабатывающий</t>
  </si>
  <si>
    <t>Реконструкция сооружения линейного электротехнического: Воздушная линия электропередачи 10 кВ от Ф-10-5-Ч ПС 110/35/10 кВ "Чебулинская" до КТП 10/0,4 кВ (резервное питание) (от опоры №2 отпайки от №45)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</si>
  <si>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</si>
  <si>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</si>
  <si>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</si>
  <si>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</si>
  <si>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План 
финансирования 
текущего года</t>
  </si>
  <si>
    <t>Ввод мощностей</t>
  </si>
  <si>
    <t>Итого</t>
  </si>
  <si>
    <t>С/П*</t>
  </si>
  <si>
    <t>МВт/Гкал/ч/км/МВА</t>
  </si>
  <si>
    <t>млн.рублей</t>
  </si>
  <si>
    <t>1.1.1</t>
  </si>
  <si>
    <t>С</t>
  </si>
  <si>
    <t>1.3.1</t>
  </si>
  <si>
    <t>П</t>
  </si>
  <si>
    <t>1.3.2</t>
  </si>
  <si>
    <t>1.3.3</t>
  </si>
  <si>
    <t>Сооружение линейное электротехническое кабельная линия электропередач 6 кВ (КЛ-6кВ) от ф.6-3-СГ до  отпайки ф. 6-8-Карьер на ТП-114 ул. Курортная, г. Анжеро-Судженск</t>
  </si>
  <si>
    <t>1.3.4</t>
  </si>
  <si>
    <t>0,38 км</t>
  </si>
  <si>
    <t>1,722 км</t>
  </si>
  <si>
    <t>2.2.22</t>
  </si>
  <si>
    <t>ПС35/10 "Парковая"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</si>
  <si>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</si>
  <si>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</si>
  <si>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</si>
  <si>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</si>
  <si>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</si>
  <si>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</si>
  <si>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</si>
  <si>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</si>
  <si>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</si>
  <si>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6.3.1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</si>
  <si>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</si>
  <si>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</si>
  <si>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</si>
  <si>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</si>
  <si>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</si>
  <si>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</si>
  <si>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</si>
  <si>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</si>
  <si>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7.3.1</t>
  </si>
  <si>
    <t>7.3.2</t>
  </si>
  <si>
    <t>7.3.3</t>
  </si>
  <si>
    <t>7.3.4</t>
  </si>
  <si>
    <t>7.3.5</t>
  </si>
  <si>
    <t>7.11.1</t>
  </si>
  <si>
    <t>Р</t>
  </si>
  <si>
    <t>Сооружение линейное электротехническое: линия электропередач  ЛЭП10 кВ фидер 10-11-ВП-1 от ПС 110/10 "Пионерная" до трансформаторной подстанции ТП -33 "Очистные сооружения" пгт .Крапивинский, протяженностью 27,5 км (II очередь) : реконструкция ВЛ-10 кВ, Ф-10-11-ВП1 от ПС «Пионерная 110/10 кВ» до опоры №2».</t>
  </si>
  <si>
    <t xml:space="preserve">Отопительная котельная база рп.  Крапивинский, ул. Советская,43Б </t>
  </si>
  <si>
    <t>2 шт</t>
  </si>
  <si>
    <t>14.1.1</t>
  </si>
  <si>
    <t>14.2.1</t>
  </si>
  <si>
    <t>14.2.2</t>
  </si>
  <si>
    <t>14.2.3</t>
  </si>
  <si>
    <t>14.2.4</t>
  </si>
  <si>
    <t>14.2.5</t>
  </si>
  <si>
    <t>15.2.27</t>
  </si>
  <si>
    <t>15.2.28</t>
  </si>
  <si>
    <t>15.2.29</t>
  </si>
  <si>
    <t>15.2.30</t>
  </si>
  <si>
    <t>15.2.31</t>
  </si>
  <si>
    <t>15.2.32</t>
  </si>
  <si>
    <t>15.2.33</t>
  </si>
  <si>
    <t>15.2.34</t>
  </si>
  <si>
    <t>15.2.35</t>
  </si>
  <si>
    <t>15.2.36</t>
  </si>
  <si>
    <t>15.2.37</t>
  </si>
  <si>
    <t>15.2.38</t>
  </si>
  <si>
    <t>15.2.39</t>
  </si>
  <si>
    <t>15.2.40</t>
  </si>
  <si>
    <t>15.2.41</t>
  </si>
  <si>
    <t>15.2.42</t>
  </si>
  <si>
    <t>15.2.43</t>
  </si>
  <si>
    <t>15.2.44</t>
  </si>
  <si>
    <t>15.2.45</t>
  </si>
  <si>
    <t>15.2.46</t>
  </si>
  <si>
    <t>15.2.47</t>
  </si>
  <si>
    <t>15.2.48</t>
  </si>
  <si>
    <t>15.2.49</t>
  </si>
  <si>
    <t>15.2.50</t>
  </si>
  <si>
    <t>15.5.4</t>
  </si>
  <si>
    <t>16.1.1</t>
  </si>
  <si>
    <t>16.1.2</t>
  </si>
  <si>
    <t>16.1.3</t>
  </si>
  <si>
    <t>16.1.4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</si>
  <si>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</si>
  <si>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</si>
  <si>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</si>
  <si>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</si>
  <si>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</si>
  <si>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</si>
  <si>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</si>
  <si>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</si>
  <si>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</si>
  <si>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</si>
  <si>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16.3.1</t>
  </si>
  <si>
    <t>16.11.1</t>
  </si>
  <si>
    <t>20.1.1</t>
  </si>
  <si>
    <t>20.1.2</t>
  </si>
  <si>
    <t>20.1.3</t>
  </si>
  <si>
    <t>20.1.4</t>
  </si>
  <si>
    <t>20.1.5</t>
  </si>
  <si>
    <t>20.2.3</t>
  </si>
  <si>
    <t>20.2.4</t>
  </si>
  <si>
    <t>20.2.5</t>
  </si>
  <si>
    <t>20.2.6</t>
  </si>
  <si>
    <t>20.2.7</t>
  </si>
  <si>
    <t>20.2.8</t>
  </si>
  <si>
    <t>20.2.9</t>
  </si>
  <si>
    <t>20.2.10</t>
  </si>
  <si>
    <t>20.2.11</t>
  </si>
  <si>
    <t>20.2.12</t>
  </si>
  <si>
    <t>1.10.1</t>
  </si>
  <si>
    <t xml:space="preserve"> Сооружение линейное электротехническое: двухцепная линия электропередач 10 кВ (ЛЭП-10 кВ) Ф-10-31-11, 10-31-27 от ПС 35/10 кВ № 31 до КТП-370 в п. Финский»</t>
  </si>
  <si>
    <t xml:space="preserve"> «Сооружение линейное электротехническое: линия электропередач 10 кВ (ЛЭП-10 кВ) от КТП-370 до КТП-371 в п. Финский» </t>
  </si>
  <si>
    <t xml:space="preserve"> «Сооружение линейное электротехническое: линия электропередач 10 кВ (ЛЭП-10 кВ) от КТП-370 до КТП-372 в п. Финский» </t>
  </si>
  <si>
    <t xml:space="preserve"> «Сооружение линейное электротехническое: линия электропередач 10 кВ (ЛЭП-10 кВ) от КТП-371 до КТП-372 в п. Финский»</t>
  </si>
  <si>
    <t xml:space="preserve"> «Сооружение линейное электротехническое: линия электропередач 0,4 кВ (ЛЭП-0,4 кВ) от КТП-371 в п. Финский» </t>
  </si>
  <si>
    <t>2.2.23</t>
  </si>
  <si>
    <t>2.2.24</t>
  </si>
  <si>
    <t>2.2.25</t>
  </si>
  <si>
    <t>2.2.26</t>
  </si>
  <si>
    <t>2.2.27</t>
  </si>
  <si>
    <t>2.2.28</t>
  </si>
  <si>
    <t>2.12.1</t>
  </si>
  <si>
    <t>3.1.1</t>
  </si>
  <si>
    <t>3.2.1</t>
  </si>
  <si>
    <t>3.2.2</t>
  </si>
  <si>
    <t>3.2.3</t>
  </si>
  <si>
    <t>4.2.2</t>
  </si>
  <si>
    <t>4.2.3</t>
  </si>
  <si>
    <t>4.2.4</t>
  </si>
  <si>
    <t>4.2.5</t>
  </si>
  <si>
    <t>4.2.6</t>
  </si>
  <si>
    <t>4.2.7</t>
  </si>
  <si>
    <t>4.2.8</t>
  </si>
  <si>
    <t>4.3.1</t>
  </si>
  <si>
    <t>4.4.1</t>
  </si>
  <si>
    <t>5.2.10</t>
  </si>
  <si>
    <t>5.2.11</t>
  </si>
  <si>
    <t>7.1.9</t>
  </si>
  <si>
    <t>7..2.1</t>
  </si>
  <si>
    <t>7..2.2</t>
  </si>
  <si>
    <t>7..2.3</t>
  </si>
  <si>
    <t>7..2.4</t>
  </si>
  <si>
    <t>7..2.5</t>
  </si>
  <si>
    <t>7..2.6</t>
  </si>
  <si>
    <t>7..2.7</t>
  </si>
  <si>
    <t>7..2.8</t>
  </si>
  <si>
    <t>7..2.9</t>
  </si>
  <si>
    <t>7..2.10</t>
  </si>
  <si>
    <t>7..2.11</t>
  </si>
  <si>
    <t>7..2.12</t>
  </si>
  <si>
    <t>7..2.13</t>
  </si>
  <si>
    <t>7..2.14</t>
  </si>
  <si>
    <t>7..2.15</t>
  </si>
  <si>
    <t>7..2.16</t>
  </si>
  <si>
    <t>7..2.17</t>
  </si>
  <si>
    <t>7..2.18</t>
  </si>
  <si>
    <t>7..2.19</t>
  </si>
  <si>
    <t>7..2.20</t>
  </si>
  <si>
    <t>7..2.21</t>
  </si>
  <si>
    <t>7..2.22</t>
  </si>
  <si>
    <t>7..2.23</t>
  </si>
  <si>
    <t>1.1.1.1</t>
  </si>
  <si>
    <t>1.1.2.1</t>
  </si>
  <si>
    <t>1.1.2.2</t>
  </si>
  <si>
    <t>1.1.2.3</t>
  </si>
  <si>
    <t>1.1.2.4</t>
  </si>
  <si>
    <t>2.1.1</t>
  </si>
  <si>
    <t>2.1.2</t>
  </si>
  <si>
    <t>2.1.3</t>
  </si>
  <si>
    <t>2.1.4</t>
  </si>
  <si>
    <t>2.1.5</t>
  </si>
  <si>
    <t>2.1.6</t>
  </si>
  <si>
    <t>18 яч.</t>
  </si>
  <si>
    <t>16 яч.</t>
  </si>
  <si>
    <t>21 яч.</t>
  </si>
  <si>
    <t>Усиление существующих электросетей по тех. присоединению</t>
  </si>
  <si>
    <t>филиал "Энергосеть г. Белогорск"</t>
  </si>
  <si>
    <t>3.1.1.1</t>
  </si>
  <si>
    <t>4.1.1</t>
  </si>
  <si>
    <t>4.1.2</t>
  </si>
  <si>
    <t>4.1.3</t>
  </si>
  <si>
    <t>4.1.4</t>
  </si>
  <si>
    <t>5.1.2.1</t>
  </si>
  <si>
    <t>5.1.2.2</t>
  </si>
  <si>
    <t>6.2.1</t>
  </si>
  <si>
    <t>6.2.2</t>
  </si>
  <si>
    <t>6.2.3</t>
  </si>
  <si>
    <t>7.1.1.1</t>
  </si>
  <si>
    <t>1,03 МВА</t>
  </si>
  <si>
    <t>4 яч.</t>
  </si>
  <si>
    <t>3 яч.</t>
  </si>
  <si>
    <t>8.1.2.1</t>
  </si>
  <si>
    <t>9.1.2</t>
  </si>
  <si>
    <t>Сооружение электротехническое: установка реклоузера вакуумного серии PBA/TEL по Ф-10-7Л в сторону МТП-48 по ул.40лет Победы</t>
  </si>
  <si>
    <t>9.1.3</t>
  </si>
  <si>
    <t>9.1.4</t>
  </si>
  <si>
    <t>9.1.6</t>
  </si>
  <si>
    <t>0,69 км</t>
  </si>
  <si>
    <t>2,4 км</t>
  </si>
  <si>
    <t>0,325 км</t>
  </si>
  <si>
    <t>2,2 км</t>
  </si>
  <si>
    <t>2,45 км</t>
  </si>
  <si>
    <t>12.2.23</t>
  </si>
  <si>
    <t>12.2.24</t>
  </si>
  <si>
    <t>12.2.25</t>
  </si>
  <si>
    <t>12.2.26</t>
  </si>
  <si>
    <t>12.2.27</t>
  </si>
  <si>
    <t>12.2.28</t>
  </si>
  <si>
    <t>12.2.29</t>
  </si>
  <si>
    <t>12.2.30</t>
  </si>
  <si>
    <t>12.2.31</t>
  </si>
  <si>
    <t>12.2.32</t>
  </si>
  <si>
    <t>12.2.33</t>
  </si>
  <si>
    <t>13.1.1.1</t>
  </si>
  <si>
    <t>13.1.2.1</t>
  </si>
  <si>
    <t>13.1.2.2</t>
  </si>
  <si>
    <t>13.1.2.3</t>
  </si>
  <si>
    <t>13.1.2.4</t>
  </si>
  <si>
    <t>13.1.2.5</t>
  </si>
  <si>
    <t>13.1.2.6</t>
  </si>
  <si>
    <t>0,25 км</t>
  </si>
  <si>
    <t>15.2.1</t>
  </si>
  <si>
    <t>Реконструкция ВЛ на деревянных опорах, инв.№:00000380</t>
  </si>
  <si>
    <t>1,6 МВА</t>
  </si>
  <si>
    <t>16.1.2.9</t>
  </si>
  <si>
    <t>16.1.2.10</t>
  </si>
  <si>
    <t>16.1.2.11</t>
  </si>
  <si>
    <t>17.</t>
  </si>
  <si>
    <t>филиал "Энергосеть г. Топки"</t>
  </si>
  <si>
    <t>1,12 км</t>
  </si>
  <si>
    <t>0,85 км</t>
  </si>
  <si>
    <t>0,400 км</t>
  </si>
  <si>
    <t>Реконструкции   ПС 110/10 "Западная" (ЗАО Коммунэнерго)</t>
  </si>
  <si>
    <t>22.2.1</t>
  </si>
  <si>
    <t>23.4.16</t>
  </si>
  <si>
    <t>Спецтехника</t>
  </si>
  <si>
    <t>23.4.17</t>
  </si>
  <si>
    <t>7.10.2</t>
  </si>
  <si>
    <t>8.1.1</t>
  </si>
  <si>
    <t>8.1.2</t>
  </si>
  <si>
    <t>10.3.1</t>
  </si>
  <si>
    <t>11.1.1</t>
  </si>
  <si>
    <t>11.1.2</t>
  </si>
  <si>
    <t>11.2.3</t>
  </si>
  <si>
    <t>11.2.4</t>
  </si>
  <si>
    <t>11.2.5</t>
  </si>
  <si>
    <t>11.2.6</t>
  </si>
  <si>
    <t>12.1.1</t>
  </si>
  <si>
    <t>12.1.2</t>
  </si>
  <si>
    <t>12.2.34</t>
  </si>
  <si>
    <t>12.2.35</t>
  </si>
  <si>
    <t>12.2.36</t>
  </si>
  <si>
    <t>12.2.37</t>
  </si>
  <si>
    <t>12.2.38</t>
  </si>
  <si>
    <t>12.2.39</t>
  </si>
  <si>
    <t>12.2.40</t>
  </si>
  <si>
    <t>12.2.41</t>
  </si>
  <si>
    <t>12.2.42</t>
  </si>
  <si>
    <t>12.2.43</t>
  </si>
  <si>
    <t>12.2.44</t>
  </si>
  <si>
    <t>12.2.45</t>
  </si>
  <si>
    <t>12.2.46</t>
  </si>
  <si>
    <t>12.2.47</t>
  </si>
  <si>
    <t>12.2.48</t>
  </si>
  <si>
    <t>12.2.49</t>
  </si>
  <si>
    <t>12.2.50</t>
  </si>
  <si>
    <t>12.2.51</t>
  </si>
  <si>
    <t>12.2.52</t>
  </si>
  <si>
    <t>12.2.53</t>
  </si>
  <si>
    <t>12.2.54</t>
  </si>
  <si>
    <t>12.2.55</t>
  </si>
  <si>
    <t>12.2.56</t>
  </si>
  <si>
    <t>12.2.57</t>
  </si>
  <si>
    <t>12.2.58</t>
  </si>
  <si>
    <t>12.2.59</t>
  </si>
  <si>
    <t>12.2.60</t>
  </si>
  <si>
    <t>12.2.61</t>
  </si>
  <si>
    <t>12.2.62</t>
  </si>
  <si>
    <t>12.2.63</t>
  </si>
  <si>
    <t>12.2.64</t>
  </si>
  <si>
    <t>12.2.65</t>
  </si>
  <si>
    <t>12.2.66</t>
  </si>
  <si>
    <t>12.2.67</t>
  </si>
  <si>
    <t>12.2.68</t>
  </si>
  <si>
    <t>12.2.69</t>
  </si>
  <si>
    <t>12.2.70</t>
  </si>
  <si>
    <t>12.2.71</t>
  </si>
  <si>
    <t>12.2.72</t>
  </si>
  <si>
    <t>12.2.73</t>
  </si>
  <si>
    <t>12.2.74</t>
  </si>
  <si>
    <t>12.2.75</t>
  </si>
  <si>
    <t>12.2.76</t>
  </si>
  <si>
    <t>12.2.77</t>
  </si>
  <si>
    <t>12.2.78</t>
  </si>
  <si>
    <t>12.2.79</t>
  </si>
  <si>
    <t>12.2.80</t>
  </si>
  <si>
    <t>14.1.2</t>
  </si>
  <si>
    <t>14.1.3</t>
  </si>
  <si>
    <t>14.1.4</t>
  </si>
  <si>
    <t>16.2.11</t>
  </si>
  <si>
    <t>16.2.12</t>
  </si>
  <si>
    <t>16.2.13</t>
  </si>
  <si>
    <t>17.1.1</t>
  </si>
  <si>
    <t>17.1.2</t>
  </si>
  <si>
    <t>17.1.3</t>
  </si>
  <si>
    <t>17.1.4</t>
  </si>
  <si>
    <t>17.1.5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</si>
  <si>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</si>
  <si>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</si>
  <si>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</si>
  <si>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</si>
  <si>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</si>
  <si>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</si>
  <si>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</si>
  <si>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</si>
  <si>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17.3.1</t>
  </si>
  <si>
    <t>18.3.1</t>
  </si>
  <si>
    <t>18.5.1</t>
  </si>
  <si>
    <t>18.5.2</t>
  </si>
  <si>
    <t>18.3.2</t>
  </si>
  <si>
    <t>19.2.4</t>
  </si>
  <si>
    <t>19.2.5</t>
  </si>
  <si>
    <t>19.2.6</t>
  </si>
  <si>
    <t>19.3.1</t>
  </si>
  <si>
    <t>20.1.6</t>
  </si>
  <si>
    <t>20.1.7</t>
  </si>
  <si>
    <t xml:space="preserve"> ВЛ-10кВ фидера 10-12-К до ТП № 218 (пер.Линейный) г.Юрга</t>
  </si>
  <si>
    <t xml:space="preserve"> Трансформаторная подстанция № 218 (ТА №218) 250кВА,пер.Линейный г.Юрга</t>
  </si>
  <si>
    <t>15.1.1</t>
  </si>
  <si>
    <t>15.1.2</t>
  </si>
  <si>
    <t>15.1.3</t>
  </si>
  <si>
    <t>15.2.51</t>
  </si>
  <si>
    <t>15.2.52</t>
  </si>
  <si>
    <t>15.2.53</t>
  </si>
  <si>
    <t>15.2.54</t>
  </si>
  <si>
    <t>15.2.55</t>
  </si>
  <si>
    <t>15.2.56</t>
  </si>
  <si>
    <t>15.2.57</t>
  </si>
  <si>
    <t>15.2.58</t>
  </si>
  <si>
    <t>15.2.59</t>
  </si>
  <si>
    <t>15.2.60</t>
  </si>
  <si>
    <t>15.2.61</t>
  </si>
  <si>
    <t>15.2.62</t>
  </si>
  <si>
    <t>15.2.63</t>
  </si>
  <si>
    <t>15.2.64</t>
  </si>
  <si>
    <t>15.2.65</t>
  </si>
  <si>
    <t>15.2.66</t>
  </si>
  <si>
    <t>15.2.67</t>
  </si>
  <si>
    <t>15.2.68</t>
  </si>
  <si>
    <t>15.2.69</t>
  </si>
  <si>
    <t>15.2.70</t>
  </si>
  <si>
    <t>15.2.71</t>
  </si>
  <si>
    <t>15.2.72</t>
  </si>
  <si>
    <t>15.2.73</t>
  </si>
  <si>
    <t>15.2.74</t>
  </si>
  <si>
    <t>15.2.75</t>
  </si>
  <si>
    <t>15.2.76</t>
  </si>
  <si>
    <t>15.2.77</t>
  </si>
  <si>
    <t>15.3.1</t>
  </si>
  <si>
    <t>20.2.13</t>
  </si>
  <si>
    <t>20.2.14</t>
  </si>
  <si>
    <t>21.1.1</t>
  </si>
  <si>
    <t>21.1.2</t>
  </si>
  <si>
    <t>21.1.3</t>
  </si>
  <si>
    <t>21.2.7</t>
  </si>
  <si>
    <t>21.2.8</t>
  </si>
  <si>
    <t>21.2.9</t>
  </si>
  <si>
    <t>21.2.10</t>
  </si>
  <si>
    <t>21.2.11</t>
  </si>
  <si>
    <t>22.3.1</t>
  </si>
  <si>
    <t>22.1.1</t>
  </si>
  <si>
    <t>22.2.2</t>
  </si>
  <si>
    <t>22.2.3</t>
  </si>
  <si>
    <t>2 шт.</t>
  </si>
  <si>
    <t>3 шт</t>
  </si>
  <si>
    <t>4 шт</t>
  </si>
  <si>
    <t>Приобретение</t>
  </si>
  <si>
    <t>1,26 МВА</t>
  </si>
  <si>
    <t>Приобр.</t>
  </si>
  <si>
    <t>6.2.4</t>
  </si>
  <si>
    <t>6.2.5</t>
  </si>
  <si>
    <t>Приобр</t>
  </si>
  <si>
    <t>3/3 яч/пан</t>
  </si>
  <si>
    <t>0,800 МВА/4/7 яч/пан</t>
  </si>
  <si>
    <t>0,250 МВА/3/2 яч/пан</t>
  </si>
  <si>
    <t>4/3 яч/пан</t>
  </si>
  <si>
    <t>4/2 яч/пан</t>
  </si>
  <si>
    <t>1,030 МВА/4/6 яч/пан</t>
  </si>
  <si>
    <t>3/2 яч/пан</t>
  </si>
  <si>
    <t>4/6 яч/пан</t>
  </si>
  <si>
    <t>4/7 яч/пан</t>
  </si>
  <si>
    <t>1 пан</t>
  </si>
  <si>
    <t>10.1.1</t>
  </si>
  <si>
    <t>Вывод мощностей</t>
  </si>
  <si>
    <t>Ввод основных средств сетевых организаций</t>
  </si>
  <si>
    <t>1.3</t>
  </si>
  <si>
    <t>1.4</t>
  </si>
  <si>
    <t>1.5</t>
  </si>
  <si>
    <t>1.6</t>
  </si>
  <si>
    <t>1.7</t>
  </si>
  <si>
    <t>2.1</t>
  </si>
  <si>
    <t>2.2</t>
  </si>
  <si>
    <t>2.3</t>
  </si>
  <si>
    <t>2,1 км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</si>
  <si>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</si>
  <si>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</si>
  <si>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</si>
  <si>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</si>
  <si>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</si>
  <si>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</si>
  <si>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</si>
  <si>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</si>
  <si>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</si>
  <si>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</si>
  <si>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</si>
  <si>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</si>
  <si>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</si>
  <si>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</si>
  <si>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</si>
  <si>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</si>
  <si>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</si>
  <si>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</si>
  <si>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 xml:space="preserve">0,1 МВА </t>
  </si>
  <si>
    <t>6.1</t>
  </si>
  <si>
    <t>6.1.1</t>
  </si>
  <si>
    <t>6.1.2</t>
  </si>
  <si>
    <t>6.2</t>
  </si>
  <si>
    <t>6.3</t>
  </si>
  <si>
    <t>6.4</t>
  </si>
  <si>
    <t>6.5</t>
  </si>
  <si>
    <t>6.6</t>
  </si>
  <si>
    <t>0,255 км</t>
  </si>
  <si>
    <t>7.1</t>
  </si>
  <si>
    <t>7.2</t>
  </si>
  <si>
    <t>0,500 МВА</t>
  </si>
  <si>
    <t>7.3</t>
  </si>
  <si>
    <t>7.4</t>
  </si>
  <si>
    <t>8.1</t>
  </si>
  <si>
    <t>8.5.1</t>
  </si>
  <si>
    <t>8.11.1</t>
  </si>
  <si>
    <t>9.1</t>
  </si>
  <si>
    <t>9.2</t>
  </si>
  <si>
    <t>9.2.8</t>
  </si>
  <si>
    <t>9.3</t>
  </si>
  <si>
    <t>9.4</t>
  </si>
  <si>
    <t>9.5</t>
  </si>
  <si>
    <t>9.6</t>
  </si>
  <si>
    <t>10.1</t>
  </si>
  <si>
    <t>10.2</t>
  </si>
  <si>
    <t>11.4</t>
  </si>
  <si>
    <t>12.1.2.20</t>
  </si>
  <si>
    <t>0,92 км</t>
  </si>
  <si>
    <t xml:space="preserve">Сооружение электротехническое: трансформаторная подстанция №1А (КТП №1А,2*400кВА), г.Тайга </t>
  </si>
  <si>
    <t>14.11.1</t>
  </si>
  <si>
    <t>5 яч</t>
  </si>
  <si>
    <t>6 яч.</t>
  </si>
  <si>
    <t>7 яч.</t>
  </si>
  <si>
    <t>0,03 км</t>
  </si>
  <si>
    <t>18</t>
  </si>
  <si>
    <t>1,560 км</t>
  </si>
  <si>
    <t>0,200 МВА</t>
  </si>
  <si>
    <t>0,180 МВА</t>
  </si>
  <si>
    <t>0,044км</t>
  </si>
  <si>
    <t>0,021км</t>
  </si>
  <si>
    <t xml:space="preserve">Перечень инвестиционных проектов на период реализации инвестиционной программы ООО "Кузбасская энергосетевая компания" и план их финансирования </t>
  </si>
  <si>
    <t>Полная 
стоимость 
строительства</t>
  </si>
  <si>
    <t>Остаточная стоимость строительства</t>
  </si>
  <si>
    <t>Объем финансирования с НДС</t>
  </si>
  <si>
    <t>План года 2012</t>
  </si>
  <si>
    <t>План года 2013</t>
  </si>
  <si>
    <t>План года 2014</t>
  </si>
  <si>
    <t>План 
года 2012</t>
  </si>
  <si>
    <t>План 
года 2013</t>
  </si>
  <si>
    <t>План 
года 2014</t>
  </si>
  <si>
    <t>МВт/Гкал/ч/км/ МВА</t>
  </si>
  <si>
    <t xml:space="preserve">Всего </t>
  </si>
  <si>
    <t>84,104 км/                       40,741 МВА</t>
  </si>
  <si>
    <t>115,305 км/                       68,33 МВА</t>
  </si>
  <si>
    <t>Филиал "Энергосеть Анжеро-Судженск"</t>
  </si>
  <si>
    <t>Техническое перевооружение и реконструкция</t>
  </si>
  <si>
    <t>1.1.2</t>
  </si>
  <si>
    <t>РП № 4</t>
  </si>
  <si>
    <t>10 яч.</t>
  </si>
  <si>
    <t>1.1.3</t>
  </si>
  <si>
    <t>Спецтехника, автотехника, оборудование</t>
  </si>
  <si>
    <t>1.1.4</t>
  </si>
  <si>
    <t>Кабельный транспортер К-4</t>
  </si>
  <si>
    <t>приобретение</t>
  </si>
  <si>
    <t>1.1.5</t>
  </si>
  <si>
    <t>Мнемосхема:</t>
  </si>
  <si>
    <t>1.1.6</t>
  </si>
  <si>
    <t>Филиал" Энергосеть г. Анжеро-Судженск"</t>
  </si>
  <si>
    <t>1.1.7</t>
  </si>
  <si>
    <t>Приборы:</t>
  </si>
  <si>
    <t>1.1.8</t>
  </si>
  <si>
    <t>Прибор "Энергомонитор 3.3"</t>
  </si>
  <si>
    <t>1.1.9</t>
  </si>
  <si>
    <t>Пожарно-охранная сигнализация:</t>
  </si>
  <si>
    <t>1.1.10</t>
  </si>
  <si>
    <t>Филиал "Энергосеть Анжеро-Судженск" (РМЦ, АБК Электриков)</t>
  </si>
  <si>
    <t>1.1.11</t>
  </si>
  <si>
    <t>Видеонаблюдение:</t>
  </si>
  <si>
    <t>1.1.12</t>
  </si>
  <si>
    <t>Филиал "Энергосеть г. Анжеро-Судженск"</t>
  </si>
  <si>
    <t>1.1.13</t>
  </si>
  <si>
    <t>АИИС КУЭ</t>
  </si>
  <si>
    <t>1.1.14</t>
  </si>
  <si>
    <t xml:space="preserve">Система учета электроэнергии в коммунальном секторе с возможностью дистанционного съема показаний </t>
  </si>
  <si>
    <t>П/С</t>
  </si>
  <si>
    <t>1.1.15</t>
  </si>
  <si>
    <t>Компьютерная техника:</t>
  </si>
  <si>
    <t>1.1.16</t>
  </si>
  <si>
    <t>Струйный плоттер</t>
  </si>
  <si>
    <t>2.1.</t>
  </si>
  <si>
    <t>Автомобиль ГАЗ-32213 (Пассажирский 13 мест)</t>
  </si>
  <si>
    <t>Филиал "Энергосеть п.г.т. Белогорск"</t>
  </si>
  <si>
    <t>3.1.</t>
  </si>
  <si>
    <t>3.1.2</t>
  </si>
  <si>
    <t>3.1.3</t>
  </si>
  <si>
    <t>3.1.4</t>
  </si>
  <si>
    <t>3.1.5</t>
  </si>
  <si>
    <t>3.1.6</t>
  </si>
  <si>
    <t>Ограждения производственной базы филиала "Энергосеть пгт. Белогорск" Юбилейная,10</t>
  </si>
  <si>
    <t>4.1.</t>
  </si>
  <si>
    <t>Экскаватор китайский (аналог Комацу)</t>
  </si>
  <si>
    <t>4.1.5</t>
  </si>
  <si>
    <t>4.1.6</t>
  </si>
  <si>
    <t>Плоттер</t>
  </si>
  <si>
    <t>4.1.7</t>
  </si>
  <si>
    <t xml:space="preserve">Создание систем телемеханики  и связи </t>
  </si>
  <si>
    <t>4.1.8</t>
  </si>
  <si>
    <t>4.2.</t>
  </si>
  <si>
    <t>КТП 86, ЛЭП 10 кВ от ф 10-14-Д до КТП 86</t>
  </si>
  <si>
    <t>0,16 МВА,            0,8 км</t>
  </si>
  <si>
    <t>филиал "Энергосеть Ижморский район"</t>
  </si>
  <si>
    <t>Филиал" Энергосеть Ижморского района" (Садовая 1)</t>
  </si>
  <si>
    <t>Филиал "Энергосеть г. Калтан "</t>
  </si>
  <si>
    <t>6.1.</t>
  </si>
  <si>
    <t>Реконструкция ЛЭП-0,4 кВ от ТП-160 по ул. Весенняя, Октябрьская, Рябиновая, Сибирская в п. Малиновка"</t>
  </si>
  <si>
    <t>П/Р</t>
  </si>
  <si>
    <t>2,01 км</t>
  </si>
  <si>
    <t>Реконструкция ЛЭП-0,4 кВ от ТП-161 по ул. Весенняя, Октябрьская, Рябиновая, Сибирская в п. Малиновка"</t>
  </si>
  <si>
    <t>2,99 км</t>
  </si>
  <si>
    <t>6.1.3</t>
  </si>
  <si>
    <t>6.1.4</t>
  </si>
  <si>
    <t xml:space="preserve">Автовышка высота подъема 22 м. на базе а/м ЗИЛ </t>
  </si>
  <si>
    <t>6.1.5</t>
  </si>
  <si>
    <t>6.1.6</t>
  </si>
  <si>
    <t>РП</t>
  </si>
  <si>
    <t>6.1.7</t>
  </si>
  <si>
    <t>Реконструкция оборудования РП-Г замена ячеек</t>
  </si>
  <si>
    <t>11 яч</t>
  </si>
  <si>
    <t>6.1.8</t>
  </si>
  <si>
    <t>6.1.9</t>
  </si>
  <si>
    <t>6.1.10</t>
  </si>
  <si>
    <t>Реклоузеры:</t>
  </si>
  <si>
    <t>6.1.11</t>
  </si>
  <si>
    <t xml:space="preserve">Монтаж реклоузеров  на ф. 6-2-Ж взамен ЦРП 4 </t>
  </si>
  <si>
    <t>6.1.12</t>
  </si>
  <si>
    <t xml:space="preserve">Монтаж реклоузеров на ф. 6-6-Ж взамен ЦРП 4 </t>
  </si>
  <si>
    <t>6.1.13</t>
  </si>
  <si>
    <t xml:space="preserve">Монтаж реклоузеров  между ф. 6-2-Ж, ф. 6-6-Ж взамен ЦРП 4 </t>
  </si>
  <si>
    <t>6.1.14</t>
  </si>
  <si>
    <t>6.1.15</t>
  </si>
  <si>
    <t>Филиал "Энергосеть г. Калтан"</t>
  </si>
  <si>
    <t>6.1.16</t>
  </si>
  <si>
    <t>6.1.17</t>
  </si>
  <si>
    <t>6.2.</t>
  </si>
  <si>
    <t xml:space="preserve">Трансформаторная подстанция ТП-К-28 г. Калтан </t>
  </si>
  <si>
    <t xml:space="preserve">Трансформаторная подстанция ТП-К-25 г. Калтан </t>
  </si>
  <si>
    <t xml:space="preserve">Строительство отпайки ВЛЭП-6 кВ от фидера "Город-2" до МТП К-26 в районе ул. Калинина </t>
  </si>
  <si>
    <t>Строительство МТП №К-26  в районе ул. Калинина №38, г. Калтан"</t>
  </si>
  <si>
    <t>Трансформаторная подстанция КТП-160 п. Малиновка</t>
  </si>
  <si>
    <t>6.2.6</t>
  </si>
  <si>
    <t>Трансформаторная подстанция КТП-161 п. Малиновка</t>
  </si>
  <si>
    <t>6.2.7</t>
  </si>
  <si>
    <t>6.2.8</t>
  </si>
  <si>
    <t xml:space="preserve">Здание гаража под автотехнику филиала "Энергосеть г. Калтан" по адресу: г. Калтан, ул. Совхозная, 14 </t>
  </si>
  <si>
    <t>Филиал Энергосеть г. Киселевск"</t>
  </si>
  <si>
    <t>7.1.</t>
  </si>
  <si>
    <t>АГП-17, Автоподъемник 17 метров шасси ГАЗ, двойная кабина</t>
  </si>
  <si>
    <t>Автомобиль УАЗ (фермер, тент)</t>
  </si>
  <si>
    <t xml:space="preserve"> Автомастерская ГАЗ-3309. Для бригад уч-ка ТП.</t>
  </si>
  <si>
    <t>Вахтовый автобус ГАЗ-33081. Для бригад уч-ка ТП.</t>
  </si>
  <si>
    <t>Реконструкция оборудования ЦРП-1 замена ячеек</t>
  </si>
  <si>
    <t>13 яч.</t>
  </si>
  <si>
    <t>Реконструкция оборудования ЦРП-2 замена ячеек</t>
  </si>
  <si>
    <t>19 яч.</t>
  </si>
  <si>
    <t>7.1.10</t>
  </si>
  <si>
    <t>Реконструкция ТП</t>
  </si>
  <si>
    <t>7.1.11</t>
  </si>
  <si>
    <t xml:space="preserve"> реконструкция ТП-53 монтаж камер КСО </t>
  </si>
  <si>
    <t>7.1.12</t>
  </si>
  <si>
    <t xml:space="preserve"> реконструкция ТП-51 монтаж камер КСО </t>
  </si>
  <si>
    <t>2 яч.</t>
  </si>
  <si>
    <t>7.1.13</t>
  </si>
  <si>
    <t xml:space="preserve">Реконструкция ТП-123 монтаж камер КСО </t>
  </si>
  <si>
    <t>7.1.14</t>
  </si>
  <si>
    <t xml:space="preserve">Реконструкция ТП-191 монтаж камер КСО </t>
  </si>
  <si>
    <t>7.1.15</t>
  </si>
  <si>
    <t xml:space="preserve">Реконструкция ТП-131 монтаж камер КСО </t>
  </si>
  <si>
    <t>5 яч.</t>
  </si>
  <si>
    <t>7.1.16</t>
  </si>
  <si>
    <t xml:space="preserve">Реконструкция ТП-137 монтаж камер КСО </t>
  </si>
  <si>
    <t>7.1.17</t>
  </si>
  <si>
    <t xml:space="preserve">Реконструкция ТП-207 монтаж камер КСО </t>
  </si>
  <si>
    <t>7.1.18</t>
  </si>
  <si>
    <t>Реконструкция оборудования ТП 50 замена трансформатора 250 кВА на новый</t>
  </si>
  <si>
    <t>7.1.19</t>
  </si>
  <si>
    <t>Реконструкция оборудования ТП 201 замена трансформатора 160 кВА на новый</t>
  </si>
  <si>
    <t>7.1.20</t>
  </si>
  <si>
    <t>Реконструкция оборудования ТП 20 замена трансформатора 50 кВА на новый 100 кВА</t>
  </si>
  <si>
    <t>7.1.21</t>
  </si>
  <si>
    <t>Реконструкция "ВЛ на деревянных опорах" от ТП-118 с заменой опор" г. Киселевск</t>
  </si>
  <si>
    <t>7.1.22</t>
  </si>
  <si>
    <t>Реконструкция ТП-132, г. Киселевск</t>
  </si>
  <si>
    <t xml:space="preserve">1 шт. панель ЩО-70 </t>
  </si>
  <si>
    <t>7.1.23</t>
  </si>
  <si>
    <t>7.1.24</t>
  </si>
  <si>
    <t>УПА-10 Устройство проверки автоматов</t>
  </si>
  <si>
    <t>7.1.25</t>
  </si>
  <si>
    <t>Приобретение установки для испытания пробивного напряжения трансформаторного масла УИМ-90М .</t>
  </si>
  <si>
    <t>7.1.26</t>
  </si>
  <si>
    <t>Газоанализатор- дымомер</t>
  </si>
  <si>
    <t>7.1.27</t>
  </si>
  <si>
    <t>7.1.28</t>
  </si>
  <si>
    <t xml:space="preserve">Система учета электроэнергии в частном секторе с возможностью дистанционного съема показаний </t>
  </si>
  <si>
    <t>7.1.29</t>
  </si>
  <si>
    <t>7.1.30</t>
  </si>
  <si>
    <t>Филиал "Энергосеть г. Киселевск " ул. Ленина ,59</t>
  </si>
  <si>
    <t>7.2.</t>
  </si>
  <si>
    <t xml:space="preserve"> ВЛ  6 кВ  Ф-6-14-Ш, от опоры № 57  до ул. Стрелковая   </t>
  </si>
  <si>
    <t>МТП 250 кВА, ул. Стрелковая</t>
  </si>
  <si>
    <t>ВЛ- 10кВ (Ф 10-26-В) от МТП-280 до ул. Боткина г. Киселевска». протяж.0,7 км</t>
  </si>
  <si>
    <t>МТП-288, 63 кВА. по ул. Боткина г. Киселевске.</t>
  </si>
  <si>
    <t xml:space="preserve"> ВЛ- 0,4 кВ от МТП-288 по ул. Боткина г. Киселевска». протяж. 0,8 км </t>
  </si>
  <si>
    <t>ВЛ-6 кВ Ф-6-23-Б от опоры №12 до ТП-198 г. Киселевск</t>
  </si>
  <si>
    <t>0,541 км</t>
  </si>
  <si>
    <t xml:space="preserve">МТП 1х 100 кВА по ул. В. Волошиной          </t>
  </si>
  <si>
    <t xml:space="preserve"> ВЛ 0,4 кВ от  КТП №194 </t>
  </si>
  <si>
    <t>0,57 км</t>
  </si>
  <si>
    <t xml:space="preserve">Монтаж реклоузеров  на оп. №48 ф.6-37-Г </t>
  </si>
  <si>
    <t xml:space="preserve">Монтаж реклоузеров  на оп. № 30 ф.6-37-Г </t>
  </si>
  <si>
    <t xml:space="preserve">Монтаж реклоузеров  на оп. № 45 ф.6-37-Г </t>
  </si>
  <si>
    <t xml:space="preserve">Монтаж реклоузеров  на опоре №7/1 ф.6-4-Г </t>
  </si>
  <si>
    <t xml:space="preserve">Монтаж реклоузеров  на опоре №18/1 ф.6-4-Г </t>
  </si>
  <si>
    <t xml:space="preserve">Монтаж реклоузера вместо ЛР на опоре около ТП-201 ф.6-9-П </t>
  </si>
  <si>
    <t>Монтаж реклоузера  на опоре №43 ф.6-13-П</t>
  </si>
  <si>
    <t xml:space="preserve">Монтаж реклоузера  на опоре №14 ВЛ-6 кВ Ф-24-7-Г </t>
  </si>
  <si>
    <t>Монтаж реклоузера  на опоре №27 ВЛ-6 кВ Ф-6-26-Г</t>
  </si>
  <si>
    <t>Монтаж реклоузера  на опоре №22/1 ВЛ-10 кВ Ф-2 от ЦРП-4</t>
  </si>
  <si>
    <t>Монтаж реклоузера  на опоре №30 ВЛ-6 кВ Ф-22-8-П</t>
  </si>
  <si>
    <t>Монтаж реклоузера  на опоре №58/13 Ф-2-10-Г</t>
  </si>
  <si>
    <t>Холодный склад с кран-балкой  ул. Краснобродская, 7</t>
  </si>
  <si>
    <t>Пункт мойки автотранспорта для филиала "Энергосеть г. Киселевск"</t>
  </si>
  <si>
    <t>8.1.</t>
  </si>
  <si>
    <t>Автомобиль УАЗ (санитарного типа 8 мест)</t>
  </si>
  <si>
    <t>8.1.3</t>
  </si>
  <si>
    <t>8.1.4</t>
  </si>
  <si>
    <t>ВЛ</t>
  </si>
  <si>
    <t>8.1.5</t>
  </si>
  <si>
    <t>Реконструкция ВЛ-0,4 кВ от ТП № 447 по ул. Солнечная, пгт Крапивинский"</t>
  </si>
  <si>
    <t>0,331км</t>
  </si>
  <si>
    <t>0,331  км</t>
  </si>
  <si>
    <t>ТП</t>
  </si>
  <si>
    <t xml:space="preserve"> Реконструкция ТП-441. Замена транс-ра 160 кВА</t>
  </si>
  <si>
    <t>8.1.6</t>
  </si>
  <si>
    <t>8.1.7</t>
  </si>
  <si>
    <t xml:space="preserve">  Реконструкция ПС "Пионерная Замена отделителей и  разрядников  на элегазовые выключатели 2 шт. и ОПН 12 шт.</t>
  </si>
  <si>
    <t>14 шт.</t>
  </si>
  <si>
    <t>8.1.8</t>
  </si>
  <si>
    <t>8.1.9</t>
  </si>
  <si>
    <t>Прибор АИД-70М</t>
  </si>
  <si>
    <t>8.1.10</t>
  </si>
  <si>
    <t>8.1.11</t>
  </si>
  <si>
    <t>Филиал "Энергосеть Крапивинского района"</t>
  </si>
  <si>
    <t>8.2.</t>
  </si>
  <si>
    <t>Трансформаторная подстанция комплектная ( КТПН  1*160 кВА) в районе улиц Радужная,Майская,Солнечная</t>
  </si>
  <si>
    <t>Трансформаторная подстанция комплектная № 446 (КТПН № 446 1*160кВА) в районе ул. Совхозная</t>
  </si>
  <si>
    <t xml:space="preserve"> ВЛ-10кВ от Ф-10-11-ВП1 до КТП-446 (0,46 км).</t>
  </si>
  <si>
    <t>Открытый навес с тельфером п. Зеленогорск, ул. Центральная, 69 (20х12м, 3,2 тн)</t>
  </si>
  <si>
    <t>108 м2</t>
  </si>
  <si>
    <t>8.2.5</t>
  </si>
  <si>
    <t>Пост охраны производственной базы п. Зеленогорск, ул. Центральная, 69 (3,2х3,2м, каркас-брус)</t>
  </si>
  <si>
    <t>12м2</t>
  </si>
  <si>
    <t>Филиал "Энергосеть г. Мариинск"</t>
  </si>
  <si>
    <t>9.1.</t>
  </si>
  <si>
    <t xml:space="preserve"> Реконструкция  ТП-118, 1*400кВА по ул. Сибиряков-Гвардейцев в г. Мариинске</t>
  </si>
  <si>
    <t xml:space="preserve"> Реконструкция ТП-004, 1*400кВА по ул. Сибиряков-Гвардейцев в г. Мариинске</t>
  </si>
  <si>
    <t>Реконструкция  МТП №113 по ул. Рабочая</t>
  </si>
  <si>
    <t>Реконструкция оборудования в ТП-173 за домом 39"а" в г. Мариинске</t>
  </si>
  <si>
    <t>ТП 100кВА по ул. Набережная</t>
  </si>
  <si>
    <t>строительство отпайки ЛЭП-10кВ Ф-10-14(Ф-10-15М) до ТП 100 кВА по ул. Набережная</t>
  </si>
  <si>
    <t>9.1.9</t>
  </si>
  <si>
    <t>9.1.10</t>
  </si>
  <si>
    <t>Автоподъемник на шасси ГАЗ, 18 метров</t>
  </si>
  <si>
    <t>9.1.11</t>
  </si>
  <si>
    <t>9.1.12</t>
  </si>
  <si>
    <t>Реконструкция оборудования ЦРП-10</t>
  </si>
  <si>
    <t>16 яч</t>
  </si>
  <si>
    <t>9.1.13</t>
  </si>
  <si>
    <t>Реконструкция оборудования РП-2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</si>
  <si>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</si>
  <si>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</si>
  <si>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</si>
  <si>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</si>
  <si>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</si>
  <si>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</si>
  <si>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</si>
  <si>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</si>
  <si>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9.1.22</t>
  </si>
  <si>
    <t>9.1.23</t>
  </si>
  <si>
    <t>Строительство ТП-148 по пер. Кирпичному в г. Мариинске (Р. Люксембург)</t>
  </si>
  <si>
    <t>9.1.24</t>
  </si>
  <si>
    <t>ЛЭП-10 кВ  от Ф-10-12 (Ф-10-9-2Л) до ТП-148</t>
  </si>
  <si>
    <t>0,33 км</t>
  </si>
  <si>
    <t>9.1.25</t>
  </si>
  <si>
    <t>ВЛ- 0,4 кВ от ТП-148</t>
  </si>
  <si>
    <t>9.1.26</t>
  </si>
  <si>
    <t>ТП-149 по ул.А.Матросова в г. Мариинске (пер. Линейный)</t>
  </si>
  <si>
    <t>9.1.27</t>
  </si>
  <si>
    <t>ЛЭП-10 кВ от Ф-10-9 (Ф-10-12-2Л) до ТП-149</t>
  </si>
  <si>
    <t>9.1.28</t>
  </si>
  <si>
    <t>линия электропередач 0,4 кВ от ТП-149</t>
  </si>
  <si>
    <t>филиал "Энергосеть г. Осинники"</t>
  </si>
  <si>
    <t>10.1.</t>
  </si>
  <si>
    <t>10.1.2</t>
  </si>
  <si>
    <t>10.1.3</t>
  </si>
  <si>
    <t>Электролаборатория  на базе ГАЗ вездеход</t>
  </si>
  <si>
    <t>10.1.4</t>
  </si>
  <si>
    <t>Автомобиль ДЭУ с манипулятором</t>
  </si>
  <si>
    <t>10.1.5</t>
  </si>
  <si>
    <t>10.1.6</t>
  </si>
  <si>
    <t>Погрузчик-экскаватор XCMG WZ 30-25</t>
  </si>
  <si>
    <t>10.1.7</t>
  </si>
  <si>
    <t>10.1.8</t>
  </si>
  <si>
    <t>10.1.9</t>
  </si>
  <si>
    <t>10.1.10</t>
  </si>
  <si>
    <t>Реконструкция ТП 26 замена трансформатора 100 кВА для перевода сетей с 0,23 кВ на 0,4 кВ</t>
  </si>
  <si>
    <t>10.1.11</t>
  </si>
  <si>
    <t>Реконструкция ТП 36 замена трансформатора 250 кВА для перевода сетей с 0,23 кВ на 0,4 кВ</t>
  </si>
  <si>
    <t>Реконструкция ТП 13 замена трансформатора 160 кВА для перевода сетей с 0,23 кВ на 0,4 кВ</t>
  </si>
  <si>
    <t>Реконструкция ТП 109 замена трансформатора 250 кВА для перевода сетей с 0,23 кВ на 0,4 кВ</t>
  </si>
  <si>
    <t>10.1.14</t>
  </si>
  <si>
    <t>10.1.15</t>
  </si>
  <si>
    <t>10.1.16</t>
  </si>
  <si>
    <t>10.1.17</t>
  </si>
  <si>
    <t>Филиал "Энергосеть г. Осинники"</t>
  </si>
  <si>
    <t>10.1.18</t>
  </si>
  <si>
    <t>10.1.19</t>
  </si>
  <si>
    <t>10.2.</t>
  </si>
  <si>
    <t xml:space="preserve"> ВЛ-6кВ 6-15-А  от опоры    №49  до ТП-7</t>
  </si>
  <si>
    <t xml:space="preserve"> ВЛ-6кВ 6-11-Ф от опоры №3  до опоры №79</t>
  </si>
  <si>
    <t>1,13 км</t>
  </si>
  <si>
    <t xml:space="preserve"> ЛЭП  6кВ 6-1-Н к ТП-176 </t>
  </si>
  <si>
    <t>0,37км</t>
  </si>
  <si>
    <t xml:space="preserve"> ЛЭП  6кВ 6-6-С до ТП-11 </t>
  </si>
  <si>
    <t>Центральный распределительный пункт-2А (ЦРП-2А) в г. Осинники</t>
  </si>
  <si>
    <t>Филиал "Энергосеть г. Полысаево"</t>
  </si>
  <si>
    <t>11.1.</t>
  </si>
  <si>
    <t>11.1.3</t>
  </si>
  <si>
    <t>Автомобиль  ДЭУ с манипулятором</t>
  </si>
  <si>
    <t>11.1.4</t>
  </si>
  <si>
    <t>11.1.5</t>
  </si>
  <si>
    <t>11.1.6</t>
  </si>
  <si>
    <t>Реконструкция оборудования РП-5 замена ячеек</t>
  </si>
  <si>
    <t>11.1.7</t>
  </si>
  <si>
    <t>11.1.8</t>
  </si>
  <si>
    <t>КИП-2Т</t>
  </si>
  <si>
    <t>11.1.9</t>
  </si>
  <si>
    <t>Генератор частоты ГТЧ-1</t>
  </si>
  <si>
    <t>11.1.10</t>
  </si>
  <si>
    <t>11.1.11</t>
  </si>
  <si>
    <t>11.1.12</t>
  </si>
  <si>
    <t>11.1.13</t>
  </si>
  <si>
    <t>11.1.14</t>
  </si>
  <si>
    <t>Филиал "Энергосеть г. Прокопьевск"</t>
  </si>
  <si>
    <t>12.1</t>
  </si>
  <si>
    <t>12.2</t>
  </si>
  <si>
    <t xml:space="preserve"> Реконструкция воздушно-кабельная ЛЭП-0,4кВ от ТП-254</t>
  </si>
  <si>
    <t>12.3</t>
  </si>
  <si>
    <t xml:space="preserve">  Реконструкция воздушно-кабельная ЛЭП-0,4кВ от ТП-336</t>
  </si>
  <si>
    <t xml:space="preserve"> Воздушно-кабельная ЛЭП-0,4кВ от ТП-337 </t>
  </si>
  <si>
    <t>12.4</t>
  </si>
  <si>
    <t xml:space="preserve">  Реконструкция воздушно-кабельная ЛЭП-0,4кВ от ТП-661</t>
  </si>
  <si>
    <t>12.5</t>
  </si>
  <si>
    <t xml:space="preserve"> Реконструкция воздушно-кабельная ЛЭП-0,4кВ от ТП-662</t>
  </si>
  <si>
    <t>12.6</t>
  </si>
  <si>
    <t xml:space="preserve"> Реконструкция воздушно-кабельная ЛЭП-0,4кВ от ТП-939</t>
  </si>
  <si>
    <t>12.7</t>
  </si>
  <si>
    <t xml:space="preserve"> ТП-744 квартал10</t>
  </si>
  <si>
    <t>12.9</t>
  </si>
  <si>
    <t xml:space="preserve"> воздушно-кабельная ЛЭП-0,4кВ от ТП-849</t>
  </si>
  <si>
    <t>12.10</t>
  </si>
  <si>
    <t xml:space="preserve"> воздушно-кабельная ЛЭП-10кВ ф.10-23-С с п/ст. "Коммунальная"</t>
  </si>
  <si>
    <t>12.11</t>
  </si>
  <si>
    <t xml:space="preserve"> воздушно-кабельная ЛЭП-6кВ ф.6-13-С с п/ст. "Красный Углекоп"</t>
  </si>
  <si>
    <t>12.12</t>
  </si>
  <si>
    <t>Трансформаторная подстанция 6/0,4кВ ТП-899 "д/сад ш. Дзержинского"</t>
  </si>
  <si>
    <t>12.13</t>
  </si>
  <si>
    <t>Реконструкция воздушно-кабельной ЛЭП-6кВ ф.6-24-Т (дог. № 613/11 от 16.06.2011)</t>
  </si>
  <si>
    <t>12.14</t>
  </si>
  <si>
    <t>Установка доп. оборудования столовая ул.Горбунова,5 (дог. № 958/11 от 27.09.2011)</t>
  </si>
  <si>
    <t>12.15</t>
  </si>
  <si>
    <t>Д408/11 Р121 Установка дополнительного оборудования в ТП-318</t>
  </si>
  <si>
    <t>12.16</t>
  </si>
  <si>
    <t>ПРК Д 305/11  13.04.11 Р 147/11 Установка дополнительного оборудования в ТП № 705</t>
  </si>
  <si>
    <t>12.17</t>
  </si>
  <si>
    <t>Д13-135/12 28.06.12 Реконструкция ВЛ-0,4кВ от ТП-456</t>
  </si>
  <si>
    <t>12.18</t>
  </si>
  <si>
    <t>12.19</t>
  </si>
  <si>
    <t xml:space="preserve"> ТП-767 10/0,4кВ "Жилой поселок ПЗША" </t>
  </si>
  <si>
    <t>12.20</t>
  </si>
  <si>
    <t xml:space="preserve"> воздушно-кабельная ЛЭП-10кВ ф.10-23-С с п/ст "Коммунальная" до ТП-767</t>
  </si>
  <si>
    <t>12.21</t>
  </si>
  <si>
    <t xml:space="preserve"> воздушно-кабельная ЛЭП-0,4кВ от ТП-767</t>
  </si>
  <si>
    <t>12.22</t>
  </si>
  <si>
    <t>12.23</t>
  </si>
  <si>
    <t>12.24</t>
  </si>
  <si>
    <t>УАЗ (цельнометаллический с гр. отсеком)</t>
  </si>
  <si>
    <t xml:space="preserve">Погрузчик-экскаватор </t>
  </si>
  <si>
    <t>12.25</t>
  </si>
  <si>
    <t>12.26</t>
  </si>
  <si>
    <t>Реконструкция оборудования РП-7 "пос. Аэродромный замена ячеек</t>
  </si>
  <si>
    <t>12.27</t>
  </si>
  <si>
    <t>Реконструкция оборудования РП-6  замена ячеек</t>
  </si>
  <si>
    <t>12.28</t>
  </si>
  <si>
    <t>Реконструкция оборудования РП-3  замена ячеек</t>
  </si>
  <si>
    <t>12.29</t>
  </si>
  <si>
    <t>Реконструкция оборудования РП-12  замена ячеек</t>
  </si>
  <si>
    <t>12.30</t>
  </si>
  <si>
    <t>12.31</t>
  </si>
  <si>
    <t>Реконструкция оборудования ТП (1 шт. № не определен) замена трансформатора 250 кВА на новый</t>
  </si>
  <si>
    <t>12.32</t>
  </si>
  <si>
    <t>Реконструкция оборудования ТП ( 4 шт. № не определен) замена трансформатора 400 кВА на новый</t>
  </si>
  <si>
    <t>12.33</t>
  </si>
  <si>
    <t>Реконструкция оборудования ТП (2 шт. № не определен) замена трансформатора 630 кВА на новый</t>
  </si>
  <si>
    <t>12.34</t>
  </si>
  <si>
    <t>Реконструкция оборудования ТП 241 замена трансформатора 100 кВА на новый</t>
  </si>
  <si>
    <t>12.35</t>
  </si>
  <si>
    <t>Реконструкция оборудования ТП 257 замена трансформатора 630 кВА на новый</t>
  </si>
  <si>
    <t>12.36</t>
  </si>
  <si>
    <t>Реконструкция оборудования ТП 347 замена трансформатора 630 кВА на новый</t>
  </si>
  <si>
    <t>12.37</t>
  </si>
  <si>
    <t>Реконструкция оборудования ТП 525 замена трансформатора 250 кВА на новый</t>
  </si>
  <si>
    <t>12.38</t>
  </si>
  <si>
    <t>Реконструкция оборудования ТП 541 замена трансформатора 630 кВА на новый</t>
  </si>
  <si>
    <t>12.39</t>
  </si>
  <si>
    <t>Реконструкция оборудования ТП 562 замена трансформатора 630 кВА на новый</t>
  </si>
  <si>
    <t>12.40</t>
  </si>
  <si>
    <t>Реконструкция оборудования ТП 717 замена трансформатора 630 кВА на новый</t>
  </si>
  <si>
    <t>12.41</t>
  </si>
  <si>
    <t>Реконструкция оборудования ТП 743 замена трансформатора 630 кВА на новый</t>
  </si>
  <si>
    <t>12.42</t>
  </si>
  <si>
    <t>Реконструкция оборудования ТП 744 замена трансформаторов 2х630 кВА на новые</t>
  </si>
  <si>
    <t>12.43</t>
  </si>
  <si>
    <t>12.44</t>
  </si>
  <si>
    <t>Устройство проверки автоматов "Сатурн-М3"</t>
  </si>
  <si>
    <t>12.45</t>
  </si>
  <si>
    <t>12.46</t>
  </si>
  <si>
    <t>12.47</t>
  </si>
  <si>
    <t>Спутниковая антенна</t>
  </si>
  <si>
    <t>12.48</t>
  </si>
  <si>
    <t>12.49</t>
  </si>
  <si>
    <t>12.50</t>
  </si>
  <si>
    <t>Трансформаторный цех</t>
  </si>
  <si>
    <t>12.51</t>
  </si>
  <si>
    <t>12.52</t>
  </si>
  <si>
    <t>12.53</t>
  </si>
  <si>
    <t>Сооружение электротехническое: трансформаторная подстанция 6/0,4кВ МТП-494 "ул. Центральная"</t>
  </si>
  <si>
    <t>12.54</t>
  </si>
  <si>
    <t>Сооружение электротехническое: трансформаторная подстанция 6/0,4кВ МТП-495 "пер. Садовый"</t>
  </si>
  <si>
    <t>12.55</t>
  </si>
  <si>
    <t>Сооружение электротехническое: трансформаторная подстанция 6/0,4кВ МТП-301 "ул. Егорова"</t>
  </si>
  <si>
    <t>12.56</t>
  </si>
  <si>
    <t>Сооружение линейное электротехническое: воздушно-кабельная ЛЭП-6кВ ф.6-18-Б с п/ст. "Зенковская" до ТП-301</t>
  </si>
  <si>
    <t>12.57</t>
  </si>
  <si>
    <t>Сооружение электротехническое: трансформаторная подстанция 6/0,4кВ ТП-673 6/0,4кВ "ул. Гранитная"</t>
  </si>
  <si>
    <t>12.58</t>
  </si>
  <si>
    <t>Сооружение линейное электротехническое: воздушно-кабельная ЛЭП-6кВ ф.6-50-С с п/ст "Красногорская" до ТП-673</t>
  </si>
  <si>
    <t>Филиал "Энергосеть р.п.Промышленная "</t>
  </si>
  <si>
    <t xml:space="preserve">13.1. </t>
  </si>
  <si>
    <t>13.1.1</t>
  </si>
  <si>
    <t>13.1.3</t>
  </si>
  <si>
    <t>Автомобиль УАЗ (цельнометаллический с гр.отсеком)</t>
  </si>
  <si>
    <t>13.1.4</t>
  </si>
  <si>
    <t>13.1.5</t>
  </si>
  <si>
    <t>13.1.6</t>
  </si>
  <si>
    <t>Реконструкция оборудования ТП-189 замена трансформатора 100 кВА на новый</t>
  </si>
  <si>
    <t>13.1.7</t>
  </si>
  <si>
    <t>Реконструкция оборудования ТП-27 замена трансформатора 100 кВА на новый</t>
  </si>
  <si>
    <t>13.1.8</t>
  </si>
  <si>
    <t>Реконструкция оборудования ТП-78 замена трансформатора 250 кВА на новый</t>
  </si>
  <si>
    <t>13.1.9</t>
  </si>
  <si>
    <t>Реконструкция оборудования ТП-136 замена трансформатора 100 кВА на новый</t>
  </si>
  <si>
    <t>13.1.10</t>
  </si>
  <si>
    <t>Реконструкция оборудования ТП-10 замена трансформатора 250 кВА на новый</t>
  </si>
  <si>
    <t>13.1.11</t>
  </si>
  <si>
    <t>Реконструкция оборудования ТП-13 замена трансформатора 250 кВА на новый</t>
  </si>
  <si>
    <t>13.1.12</t>
  </si>
  <si>
    <t>13.1.13</t>
  </si>
  <si>
    <t>13.1.14</t>
  </si>
  <si>
    <t>13.1.15</t>
  </si>
  <si>
    <t>Филиал "Энергосеть п.г.т. Промышленная"</t>
  </si>
  <si>
    <t>13.1.16</t>
  </si>
  <si>
    <t>13.1.17</t>
  </si>
  <si>
    <t>13.2.</t>
  </si>
  <si>
    <t>МТП 1х100 кВА по ул. Осенняя, пгт. Промышленная</t>
  </si>
  <si>
    <t xml:space="preserve"> ВЛ-10 кВ от Ф-10-5К до МТП (1х100 кВА) по ул. Осенняя, пгт. Промышленная</t>
  </si>
  <si>
    <t xml:space="preserve"> МТП 1х100 кВА по ул. Колхозная, пгт. Промышленная </t>
  </si>
  <si>
    <t xml:space="preserve"> ВЛ-10 кВ от Ф-10-6П до МТП 1х100 кВА по ул. Колхозная, пгт. Промышленная </t>
  </si>
  <si>
    <t>Открытый навес с тельфером по  ул. Линейная , 2 (18х12м, 3,2 тн)</t>
  </si>
  <si>
    <t>Ограждение производственной базы филиала "Энергосеть р.п. Промышленная" ул. Линейная, 2 (профлист, высота 2,5м, длина 360м)</t>
  </si>
  <si>
    <t>Здание гаража под автотехнику филиала "Энергосеть р.п. Промышленная" по  ул. Линейная , 2 (6х15х5м)</t>
  </si>
  <si>
    <t>филиал "Энергосеть г. Тайга"</t>
  </si>
  <si>
    <t>14.1</t>
  </si>
  <si>
    <t>БМ-205Д (буроям на базе МТЗ-82, глубина бурения 3 метра)</t>
  </si>
  <si>
    <t>14.1.5</t>
  </si>
  <si>
    <t>Трассокабелеискатель Успех АГ-308.60</t>
  </si>
  <si>
    <t>14.1.6</t>
  </si>
  <si>
    <t>14.1.8</t>
  </si>
  <si>
    <t>14.1.9</t>
  </si>
  <si>
    <t>Реклоузер по Ф-707 опора №102</t>
  </si>
  <si>
    <t>14.1.10</t>
  </si>
  <si>
    <t>14.1.11</t>
  </si>
  <si>
    <t>14.1.12</t>
  </si>
  <si>
    <t>14.1.13</t>
  </si>
  <si>
    <t>Филиал "Энергосеть г. Тайга"</t>
  </si>
  <si>
    <t>14.2.</t>
  </si>
  <si>
    <t xml:space="preserve">Сооружение линейное электротехническое: воздушная  защищенная линия электропередач 6 кВ (ВЛЗ-6кВ) от ТП-22 до ТП-24 </t>
  </si>
  <si>
    <t>0,62км.</t>
  </si>
  <si>
    <t>Сооружение линейное электротехническое:   кабельная линия электропередач 6кВ (КЛ-6кВ) от РП центральной котельной до ТП-46 в  г. Тайга</t>
  </si>
  <si>
    <t>0,21км.</t>
  </si>
  <si>
    <t xml:space="preserve">Сооружение линейное электротехническое: кабельная линия 6кВ (КЛ-6кВ) от Ф-604 ПС 35/6кВ "ЦПП" до ТП-114 в п. Таёжный, г. Тайга"  </t>
  </si>
  <si>
    <t>0,15км.</t>
  </si>
  <si>
    <t>Оборудование для складирования и  хранения</t>
  </si>
  <si>
    <t>Филиал" Энергосеть г. Таштагол"</t>
  </si>
  <si>
    <t>15.1</t>
  </si>
  <si>
    <t>15.2</t>
  </si>
  <si>
    <t xml:space="preserve"> КМТП-411 ул. Дзержинского пгт. Мундыбаш</t>
  </si>
  <si>
    <t>15.3</t>
  </si>
  <si>
    <t xml:space="preserve"> КТПМ "Нижний склад"" п. Калары </t>
  </si>
  <si>
    <t>15.4</t>
  </si>
  <si>
    <t>МТП -316 Темиртау</t>
  </si>
  <si>
    <t>Реконструкция ТП-81 "Сокол", МТП-100 6/0,4</t>
  </si>
  <si>
    <t>15.5</t>
  </si>
  <si>
    <t>ЛЭП-0,4 кВ  п. Сокол</t>
  </si>
  <si>
    <t>15.6</t>
  </si>
  <si>
    <t>Проектирование и реконструкция участка двухцпной магистральной ВЛ-6 кВ фид.-ров  №6-3-"В" и № 6-5-"ШТ" от оп. №19 двухцепной ВЛ-6 кВ -  до ЦРП-3 и ЦРП-4, СТК "Шерегеш".</t>
  </si>
  <si>
    <t xml:space="preserve"> Установка доп. оборудования в ТП № 125Н по ул.Гагарина,п.Шерегеш</t>
  </si>
  <si>
    <t>15.7</t>
  </si>
  <si>
    <t>15.8</t>
  </si>
  <si>
    <t>Проектирование строительства   п\ст "Спасск 2" 35/6 кВ</t>
  </si>
  <si>
    <t>15.9</t>
  </si>
  <si>
    <t>Проектирование ЛЭП-6кВ ф№6-11-"РТС" от МТП-92 "Логовая" до МТП-5 "Тургенева" г.Таштагол протяженностью 1,8км</t>
  </si>
  <si>
    <t>15.10</t>
  </si>
  <si>
    <t>Проектирование ЦРП-5 "Центральный" мкр "Усть-Шалым" г.Таштагол</t>
  </si>
  <si>
    <t>15.11</t>
  </si>
  <si>
    <t>15.12</t>
  </si>
  <si>
    <t>15.13</t>
  </si>
  <si>
    <t>15.14</t>
  </si>
  <si>
    <t>Дэу Супер Новус (бортовой с краном манипулятором)</t>
  </si>
  <si>
    <t xml:space="preserve"> Контейнер железнодорожный 40-фут </t>
  </si>
  <si>
    <t>15.15</t>
  </si>
  <si>
    <t>Шерегеш</t>
  </si>
  <si>
    <t>15.16</t>
  </si>
  <si>
    <t>Буроям на шасси МТЗ-82 глубина бурения 3м.</t>
  </si>
  <si>
    <t>15.17</t>
  </si>
  <si>
    <t>Электротехническая лаборатория</t>
  </si>
  <si>
    <t>15.18</t>
  </si>
  <si>
    <t>Экскаватор - погрузчик XCMG WZ 30-25 (Китайский)</t>
  </si>
  <si>
    <t>15.19</t>
  </si>
  <si>
    <t>КАМАЗ (Бортовой с краном манипулятором)</t>
  </si>
  <si>
    <t>15.20</t>
  </si>
  <si>
    <t>15.21</t>
  </si>
  <si>
    <t>Реконструкция оборудования  ЦРП-1. Усть-Шалым с ТП-31  замена ячеек 19 шт. (6кВ),  панели ЩО-70 8шт.</t>
  </si>
  <si>
    <t>15.22</t>
  </si>
  <si>
    <t>15.23</t>
  </si>
  <si>
    <t>Реконструкция ПС 35/6 кВ  Кедровая п г.т. Шерегеш</t>
  </si>
  <si>
    <t>15.24</t>
  </si>
  <si>
    <t>ТП-140 Шерегеш. Г. Зеленая</t>
  </si>
  <si>
    <t>15.25</t>
  </si>
  <si>
    <t>ЦРТП Восточная  Шерегеш. Г. Зеленая</t>
  </si>
  <si>
    <t>15.26</t>
  </si>
  <si>
    <t>ЦРТП Весенняя Шерегеш. Г. Зеленая</t>
  </si>
  <si>
    <t>15.27</t>
  </si>
  <si>
    <t>15.28</t>
  </si>
  <si>
    <t xml:space="preserve">Реконструкция оборудования ТП-49 г. Таштагол: установка резервного трансформатора 400 кВА </t>
  </si>
  <si>
    <t>15.29</t>
  </si>
  <si>
    <t>Реконструкция оборудования МТП-502 п Спасск: замена трансформатора 100 кВА на новый</t>
  </si>
  <si>
    <t>15.30</t>
  </si>
  <si>
    <t xml:space="preserve">Реконструкция оборудования ТП-46 г. Таштагол: установка резервного трансформатора 630 кВА </t>
  </si>
  <si>
    <t>15.31</t>
  </si>
  <si>
    <t>Реконструкция оборудования ТП-132 пгт Шерегеш: установка резервного трансформатора 400 кВА</t>
  </si>
  <si>
    <t>15.32</t>
  </si>
  <si>
    <t xml:space="preserve"> Реконструкция ПС "Спасская"</t>
  </si>
  <si>
    <t>15.33</t>
  </si>
  <si>
    <t>15.34</t>
  </si>
  <si>
    <t>15.35</t>
  </si>
  <si>
    <t>Устройство прогрузки автоматических выключателей УПА-3</t>
  </si>
  <si>
    <t>15.36</t>
  </si>
  <si>
    <t>Тепловизор</t>
  </si>
  <si>
    <t>15.37</t>
  </si>
  <si>
    <t>15.38</t>
  </si>
  <si>
    <t>Филиал" Энергосеть г. Таштагол" (базы КАЗ, Мундыбаш, Шерегеш и цех по ремонту трансформаторов)</t>
  </si>
  <si>
    <t>15.39</t>
  </si>
  <si>
    <t>15.40</t>
  </si>
  <si>
    <t>филиал  "Энергосеть г. Таштагол"</t>
  </si>
  <si>
    <t>15.41</t>
  </si>
  <si>
    <t>15.42</t>
  </si>
  <si>
    <t>15.2.</t>
  </si>
  <si>
    <t>Проектирование и строительство одноцепной ВЛЗ-6кВ от ПС-35/6кВ "Спортивная" до ТП "Техас" (для переключения существующих потребительских подстанций с фид. №6-6-"СК"). п. Шерегеш</t>
  </si>
  <si>
    <t>Проектирование и строительство. Сооружение электротехническое: ТП-157 "НФС", сектор "А", СТК "Шерегеш" п. Шерегеш</t>
  </si>
  <si>
    <t>6,5 км</t>
  </si>
  <si>
    <t>КТП-84 «Администрация» п. Калары</t>
  </si>
  <si>
    <t>КТП-85 «Комарова» п. Базанча</t>
  </si>
  <si>
    <t>КТП-86 «Березовая» п. Базанча</t>
  </si>
  <si>
    <t>КТП-208- замена на КТПН-100/6</t>
  </si>
  <si>
    <t>ТП-210-замена на КТПН-160/6</t>
  </si>
  <si>
    <t>КТП-220-замена на КТПН-160/6</t>
  </si>
  <si>
    <t>МТП-307 замена на КТПН-250/6</t>
  </si>
  <si>
    <t>ТП-306 п. Темиртау</t>
  </si>
  <si>
    <t>КТПМ-250 кВА 6/0,4 кВ для ТП-560 Майск-1</t>
  </si>
  <si>
    <t>КТПМ-250 кВА 6/0,4 кВ для ТП-561 Майск-2</t>
  </si>
  <si>
    <t>"Здание нежилое №1 участка филиала "Энергосеть" в  п. Темиртау Таштагольского района  ул. Шоссейная, 2</t>
  </si>
  <si>
    <t>"Здание нежилое №2 участка филиала "Энергосеть" в  п. Темиртау Таштагольского района  Шоссейная,2</t>
  </si>
  <si>
    <t>Холодный склад с кран-балкой г. Таштагол, ул. Энергетиков, 1</t>
  </si>
  <si>
    <t>Строительство базы филиала "Энергосеть г. Таштагол" в п.г.т. Шерегеш по ул. Весенняя,20/1</t>
  </si>
  <si>
    <t>АБК</t>
  </si>
  <si>
    <t>Модульный гараж (18х12м)</t>
  </si>
  <si>
    <t>Филиал" Энергосеть Тисульского района"</t>
  </si>
  <si>
    <t>16.1.</t>
  </si>
  <si>
    <t>16.1.5</t>
  </si>
  <si>
    <t>Омметр Виток (с комбинированным питанием)</t>
  </si>
  <si>
    <t>16.1.6</t>
  </si>
  <si>
    <t>16.1.7</t>
  </si>
  <si>
    <t>Реконструкция оборудования ТП К-4 замена трансформатора 250 кВА на новый</t>
  </si>
  <si>
    <t>16.1.8</t>
  </si>
  <si>
    <t>Реконструкция оборудования ТП К-31 замена трансформатора 250 кВА на новый</t>
  </si>
  <si>
    <t>16.1.9</t>
  </si>
  <si>
    <t>Реконструкция оборудования ТП К-51 замена трансформаторов 250 кВА на новый</t>
  </si>
  <si>
    <t>16.1.10</t>
  </si>
  <si>
    <t>Реконструкция оборудования ТП К-78 замена трансформаторов 160 кВА на новый</t>
  </si>
  <si>
    <t>16.1.11</t>
  </si>
  <si>
    <t>Реконструкция оборудования ТП К-30 замена трансформаторов 160 кВА на новый</t>
  </si>
  <si>
    <t>16.1.12</t>
  </si>
  <si>
    <t>Реконструкция оборудования ТП 2 замена трансформаторов 250 кВА на новый</t>
  </si>
  <si>
    <t>16.1.13</t>
  </si>
  <si>
    <t>Реконструкция оборудования ТП 3 замена трансформаторов 250 кВА на новый</t>
  </si>
  <si>
    <t>16.1.14</t>
  </si>
  <si>
    <t>16.1.15</t>
  </si>
  <si>
    <t>16.1.16</t>
  </si>
  <si>
    <t>Филиал" Энергосеть Тисульского района" (п. Центральный, п. Берикуль)</t>
  </si>
  <si>
    <t>16.1.17</t>
  </si>
  <si>
    <t>16.1.18</t>
  </si>
  <si>
    <t>Филиал "Энергосеть Тисульского района"</t>
  </si>
  <si>
    <t>Филиал" Энергосеть г. Топки"</t>
  </si>
  <si>
    <t>17.1.</t>
  </si>
  <si>
    <t>Комплектная трансформаторная подстанция КТПН №99-10/0,4 кВ киоскового типа  мощностью160 кВА по ул. Станционная в г. Топки</t>
  </si>
  <si>
    <t>Комплектная трансформаторная подстанция КТПН №77-10/0,4 кВ киоскового типа  мощностью 160 кВА по ул.Фрунзе в г. Топки</t>
  </si>
  <si>
    <t>Комплектная трансформаторная подстанция КТПН №55-10/0,4 кВ киоскового типа  мощностью 250 кВА в районе 1-го участка в г. Топки</t>
  </si>
  <si>
    <t>Комплектная трансформаторная подстанция КТПН №78-10/0,4 кВ киоскового типа  мощностью 250 кВА по ул.Новая в г. Топки</t>
  </si>
  <si>
    <t>Комплектная трансформаторная подстанция КТПН №70-10/0,4 кВ мачтового типа  мощностью160 кВА по ул. Пионерская  в г. Топки</t>
  </si>
  <si>
    <t>17.1.6</t>
  </si>
  <si>
    <t xml:space="preserve"> Комплектная трансформаторная подстанция КТПН №85-10/0,4 кВ киоскового типа  мощностью 160  кВА по ул. Советская  в г. Топки</t>
  </si>
  <si>
    <t>17.1.7</t>
  </si>
  <si>
    <t>Комплектная трансформаторная подстанция КТПН №88-10/0,4 кВ мачтового типа  мощностью 160 кВА по ул.Революции  в г. Топки</t>
  </si>
  <si>
    <t>17.1.8</t>
  </si>
  <si>
    <t>Комплектная трансформаторная подстанция КТПН №5-10/0,4 кВ киоскового типа  мощностью 250 кВА по ул. Ленина в г. Топки</t>
  </si>
  <si>
    <t>17.1.9</t>
  </si>
  <si>
    <t>17.1.10</t>
  </si>
  <si>
    <t>17.1.11</t>
  </si>
  <si>
    <t>17.1.12</t>
  </si>
  <si>
    <t>17.1.13</t>
  </si>
  <si>
    <t>Генератор Endress ESE 804 SDBS-DS</t>
  </si>
  <si>
    <t>17.1.14</t>
  </si>
  <si>
    <t>17.1.15</t>
  </si>
  <si>
    <t>Реконструкция оборудования РП-1"Микрорайон "Красная горка замена ячеек</t>
  </si>
  <si>
    <t>17.1.16</t>
  </si>
  <si>
    <t>17.1.17</t>
  </si>
  <si>
    <t>Установка камеры КСО в ТП 27</t>
  </si>
  <si>
    <t>17.1.18</t>
  </si>
  <si>
    <t>Установка камеры КСО в ТП 35</t>
  </si>
  <si>
    <t>17.1.19</t>
  </si>
  <si>
    <t>Реконструкция  оборудования ТП-69 замена трансформатора 400 кВА на новый</t>
  </si>
  <si>
    <t>17.1.20</t>
  </si>
  <si>
    <t>Реконструкция  оборудования ТП-35 замена трансформатора 400 кВА на новый</t>
  </si>
  <si>
    <t>17.1.21</t>
  </si>
  <si>
    <t>Реконструкция  оборудования КТП-42 замена трансформатора 250 кВА на новый</t>
  </si>
  <si>
    <t>17.1.22</t>
  </si>
  <si>
    <t>17.1.23</t>
  </si>
  <si>
    <t>Филиал "Энергосеть г. Топки"</t>
  </si>
  <si>
    <t>Филиал" Энергосеть п.г.т. Тяжинский"</t>
  </si>
  <si>
    <t>18.1.</t>
  </si>
  <si>
    <t>18.1.1</t>
  </si>
  <si>
    <t>ВЛ-0,4 кВ от ТП № 4 ф-3 по ул. Ленина в  пгт. Тяжинский</t>
  </si>
  <si>
    <t>0,17 км</t>
  </si>
  <si>
    <t>18.1.2</t>
  </si>
  <si>
    <t>ВЛ-0,4 кВ от ТП № 201 по ул. Тельмана, Советская, Горького, Вокзальная, пгт. Тяжинский</t>
  </si>
  <si>
    <t>18.1.3</t>
  </si>
  <si>
    <t>ВЛ-0,4 кВ от ТП № 205 по ул.Куйбышева, пгт.Тяжинский</t>
  </si>
  <si>
    <t>0,39 км</t>
  </si>
  <si>
    <t>18.1.4</t>
  </si>
  <si>
    <t>ВЛ-0,4 кВ от ТП № 6 по ул.Южная, Сафронава, Луговая, Коммунальная, Садовая, пгт.Тяжинский</t>
  </si>
  <si>
    <t>4,34 км</t>
  </si>
  <si>
    <t>18.1.5</t>
  </si>
  <si>
    <t>ВЛ-0,4 кВ от ТП № 9 по ул.Коммунистическая, Садовая, пгт.Тяжинский</t>
  </si>
  <si>
    <t>0,73 км</t>
  </si>
  <si>
    <t>18.1.6</t>
  </si>
  <si>
    <t>ВЛ-0,4 кВ от ТП № 303 по ул.Крайняя, Лесная, Стройучастковая, пер.Лесной, пгт.Тяжинский</t>
  </si>
  <si>
    <t>3,6 км</t>
  </si>
  <si>
    <t>18.1.7</t>
  </si>
  <si>
    <t>ВЛ-0,4 кВ от ТП № 36 по ул.Элеваторная, Береговая, Рабочая, пгт.Тяжинский</t>
  </si>
  <si>
    <t>1,21 км</t>
  </si>
  <si>
    <t>18.1.8</t>
  </si>
  <si>
    <t>ВЛ-0,4 кВ от ТП № 1 по ул.Промышленная, Советская, Весенняя, пгт.Итатский</t>
  </si>
  <si>
    <t>3,88 км</t>
  </si>
  <si>
    <t>18.1.9</t>
  </si>
  <si>
    <t>ВЛ-0,4 кВ от ТП № 2 по ул.Советская, Пролетарская, пгт.Итатский</t>
  </si>
  <si>
    <t>2,25 км</t>
  </si>
  <si>
    <t>18.1.10</t>
  </si>
  <si>
    <t>ВЛ-0,4 кВ от ТП № 9 по ул.Пушкина, Мира, Советская, пгт.Итатский</t>
  </si>
  <si>
    <t>18.1.11</t>
  </si>
  <si>
    <t>ВЛ-10 кВ, отпайка  Ф-10-10-В по ул.Столярная в пгт.Тяжинский</t>
  </si>
  <si>
    <t>0,88 км</t>
  </si>
  <si>
    <t>18.1.12</t>
  </si>
  <si>
    <t>ТП № 1, 1х400 кВА в пгт.Тяжинский</t>
  </si>
  <si>
    <t>18.1.13</t>
  </si>
  <si>
    <t>ТП № 40, 1х400 кВА в пгт.Тяжинский</t>
  </si>
  <si>
    <t>18.1.14</t>
  </si>
  <si>
    <t>ВЛ-0,4 кВ от ТП № 207 по ул.Горького, ул.Первомайская в  пгт.Тяжинский</t>
  </si>
  <si>
    <t>18.1.15</t>
  </si>
  <si>
    <t>ВЛ-0,4 кВ от ТП № 8 по ул.Мичурина, Садовая, Южная, пгт.Итатский</t>
  </si>
  <si>
    <t>2,36 км</t>
  </si>
  <si>
    <t>18.1.16</t>
  </si>
  <si>
    <t>ВЛ-0,4 кВ от ТП № 12 по ул. Школьная, ул. Калинина, ул. Островского, ул. Са-довая, ул. Большевистская, ул. Красноармейская" в пгт. Тяжинский</t>
  </si>
  <si>
    <t>3,45 км</t>
  </si>
  <si>
    <t>18.1.17</t>
  </si>
  <si>
    <t>ВЛ-0,4 кВ от ТП № 15 по ул. Чехова, ул. Калинина, ул. Садовая, ул. Луговая" в пгт. Тяжинский</t>
  </si>
  <si>
    <t>18.1.18</t>
  </si>
  <si>
    <t>18.1.19</t>
  </si>
  <si>
    <t>18.1.20</t>
  </si>
  <si>
    <t>18.1.21</t>
  </si>
  <si>
    <t>18.1.22</t>
  </si>
  <si>
    <t>ВЛ-0,4 кВ от ТП № 209 по ул.Вокзальная, пгт.Тяжинский</t>
  </si>
  <si>
    <t>18.1.23</t>
  </si>
  <si>
    <t>ВЛ-0,4 кВ от ТП № 37 по ул.Столярная, пгт.Тяжинский</t>
  </si>
  <si>
    <t>18.1.24</t>
  </si>
  <si>
    <t>ВЛ-0,4 кВ от ТП № 11 по ул.Заречная, Советская, пгт.Итатский</t>
  </si>
  <si>
    <t>2,13 км</t>
  </si>
  <si>
    <t>18.1.25</t>
  </si>
  <si>
    <t>ВЛ-0,4 кВ от ТП № 104 по ул.Рабочая,Советская, пер.Рабочий, пгт.Итатский</t>
  </si>
  <si>
    <t>18.1.26</t>
  </si>
  <si>
    <t>18.1.27</t>
  </si>
  <si>
    <t>18.1.28</t>
  </si>
  <si>
    <t>Пилорама</t>
  </si>
  <si>
    <t>18.1.29</t>
  </si>
  <si>
    <t>18.1.30</t>
  </si>
  <si>
    <t>Установка ячеек КСО-272 в здание подстанции распределительной (РП 10/10 "Тяжинская")</t>
  </si>
  <si>
    <t>14 яч.</t>
  </si>
  <si>
    <t>18.1.31</t>
  </si>
  <si>
    <t>18.1.32</t>
  </si>
  <si>
    <t>18.1.33</t>
  </si>
  <si>
    <t>18.1.34</t>
  </si>
  <si>
    <t>Филиал "Энергосеть п.г.т. Тяжинский"</t>
  </si>
  <si>
    <t>Филиал" Энергосеть Чебулинского района"</t>
  </si>
  <si>
    <t>19.1.</t>
  </si>
  <si>
    <t>19.1.1</t>
  </si>
  <si>
    <t>МТП № 157    10/0,4 кВ, 1х160 кВА, ул. Советская, 145 "Б", пгт. Верх-Чебула"</t>
  </si>
  <si>
    <t>19.1.2</t>
  </si>
  <si>
    <t xml:space="preserve">МТП №151    10/0,4 кВ, 1х250 кВА, ул. Советская, 134 "Б", пгт. Верх-Чебула" </t>
  </si>
  <si>
    <t>19.1.3</t>
  </si>
  <si>
    <t xml:space="preserve"> КТП №191    10/0,4 кВ, 1х400 кВА, ул. Советская, 1 "Е", пгт. Верх-Чебула" </t>
  </si>
  <si>
    <t>19.1.4</t>
  </si>
  <si>
    <t xml:space="preserve"> ТП 10/0,4кВ.1х63кВА ул.Ленина,160в пгт Верх-Чебула</t>
  </si>
  <si>
    <t>19.1.5</t>
  </si>
  <si>
    <t xml:space="preserve"> ТП 10/0,4кВ.1х250кВА ул.Ленина,160г пгт Верх-Чебула</t>
  </si>
  <si>
    <t>19.1.6</t>
  </si>
  <si>
    <t>19.1.7</t>
  </si>
  <si>
    <t>20.1.</t>
  </si>
  <si>
    <t>МТЗ-82 (Экскаватор с грейферной установкой)</t>
  </si>
  <si>
    <t>Реконструкция оборудования ТП 138 замена двух трансформаторов 400 кВА на 630 кВА</t>
  </si>
  <si>
    <t>1,2 МВА</t>
  </si>
  <si>
    <t>Реконструкция оборудования ТП 95 замена трансформатора 250 кВА на новый</t>
  </si>
  <si>
    <t>20.1.8</t>
  </si>
  <si>
    <t>Реконструкция оборудования ТП 25 замена трансформатора 400 кВА на новый</t>
  </si>
  <si>
    <t>20.1.9</t>
  </si>
  <si>
    <t>Реконструкция ТП-133 с увеличением мощности трансформатора с 400 на 630 кВА</t>
  </si>
  <si>
    <t>20.1.10</t>
  </si>
  <si>
    <t>20.1.11</t>
  </si>
  <si>
    <t>20.1.12</t>
  </si>
  <si>
    <t>20.1.13</t>
  </si>
  <si>
    <t>20.1.14</t>
  </si>
  <si>
    <t>АИИС КУЭ филиала "Энергосеть г. Юрга"</t>
  </si>
  <si>
    <t>филиал "Энергосеть р.п. Яшкино"</t>
  </si>
  <si>
    <t>21.1.</t>
  </si>
  <si>
    <t>Д 1042/11 от 13.10.11 Р 235/11 от 16.11.2011 Реконструкция ВЛ-0,4 кВ)от ТП №11 до границы земельного участка объекта дошкольного образовательного учреждения пер.Базарный,15 пгт Яшкино</t>
  </si>
  <si>
    <t>Автомобиль УАЗ "Хантер"</t>
  </si>
  <si>
    <t>21.1.4</t>
  </si>
  <si>
    <t>21.2.</t>
  </si>
  <si>
    <t xml:space="preserve">ВЛ-6кВ  Ф-6-15-0 от ТП № 6 </t>
  </si>
  <si>
    <t>0,45 км</t>
  </si>
  <si>
    <t>ВЛ-6кВ Ф 6-19-К до Ф -6-25-О на пересечение ул.Садовая</t>
  </si>
  <si>
    <t>Открытый навес с тельфером ул. Больничная, 16 (24х12м, 3,2тн)</t>
  </si>
  <si>
    <t>Здание гаража под автотехнику филиала "Энергосеть р.п. Яшкино" по ул. Больничная, 16</t>
  </si>
  <si>
    <t>Филиал" Энергосеть р.п.ЯЯ"</t>
  </si>
  <si>
    <t>22.1.</t>
  </si>
  <si>
    <t xml:space="preserve">ВЛЭП  6 кВ ф.6-14 ЛК от п/ст "Украинская"  </t>
  </si>
  <si>
    <t>22.1.2</t>
  </si>
  <si>
    <t>Замена двух  трансформаторов ТМ160 -6 /0,4 на ТМ250-10/0,4  в ТП№2А</t>
  </si>
  <si>
    <t>р</t>
  </si>
  <si>
    <t>22.1.3</t>
  </si>
  <si>
    <t xml:space="preserve"> Реконструкция ПС Украинская</t>
  </si>
  <si>
    <t>22.1.4</t>
  </si>
  <si>
    <t>Реконструкция ТП-45. Замена трансформатора 250 кВА</t>
  </si>
  <si>
    <t>22.1.5</t>
  </si>
  <si>
    <t xml:space="preserve"> Реконструкция ТП-31. Замена трансформатора 100 кВА</t>
  </si>
  <si>
    <t>22.1.6</t>
  </si>
  <si>
    <t>Реконструкция ТП-33. Замена трансформатора 250 кВА</t>
  </si>
  <si>
    <t>22.1.7</t>
  </si>
  <si>
    <t>22.1.8</t>
  </si>
  <si>
    <t>22.1.9</t>
  </si>
  <si>
    <t>22.1.10</t>
  </si>
  <si>
    <t>22.1.11</t>
  </si>
  <si>
    <t>22.1.12</t>
  </si>
  <si>
    <t>22.2.</t>
  </si>
  <si>
    <t>Открытый навес с тельфером ул. Комсомольская, 21 (24х12м, 3,2тн)</t>
  </si>
  <si>
    <t>23.1.</t>
  </si>
  <si>
    <t>23.1.1</t>
  </si>
  <si>
    <t>23.1.2</t>
  </si>
  <si>
    <t>Сканер мотортестер</t>
  </si>
  <si>
    <t>23.1.3</t>
  </si>
  <si>
    <t>Автогидроподъемник телескопический ПСС-131,22Э на шасси КамАЗ-4326 г/н М509АХ142</t>
  </si>
  <si>
    <t>23.1.4</t>
  </si>
  <si>
    <t>Установка плазменной резки</t>
  </si>
  <si>
    <t>23.1.5</t>
  </si>
  <si>
    <t>Фильтр установки плазменной резки</t>
  </si>
  <si>
    <t>23.1.6</t>
  </si>
  <si>
    <t>Компрессор (Ремеза) с фильтром и осушителем, 2шт.</t>
  </si>
  <si>
    <t>23.1.7</t>
  </si>
  <si>
    <t>Пресс листогибочный</t>
  </si>
  <si>
    <t>23.1.8</t>
  </si>
  <si>
    <t>Оборудование для полимерной окраски</t>
  </si>
  <si>
    <t>23.1.9</t>
  </si>
  <si>
    <t>Полуавтомат сварочный, 3шт.</t>
  </si>
  <si>
    <t>3 шт.</t>
  </si>
  <si>
    <t>23.1.10</t>
  </si>
  <si>
    <t>Фильтр электростатический, 4шт.</t>
  </si>
  <si>
    <t>4 шт.</t>
  </si>
  <si>
    <t>23.1.11</t>
  </si>
  <si>
    <t>Стационарный подъемный стол, 8шт.</t>
  </si>
  <si>
    <t>8 шт.</t>
  </si>
  <si>
    <t>23.1.12</t>
  </si>
  <si>
    <t>Компрессор поршневой</t>
  </si>
  <si>
    <t>23.1.13</t>
  </si>
  <si>
    <t>Гильотина</t>
  </si>
  <si>
    <t>23.1.14</t>
  </si>
  <si>
    <t>Пистолет для вязки арматуры DF 16</t>
  </si>
  <si>
    <t>23.1.15</t>
  </si>
  <si>
    <t>Инвертор п/а MIG-350 Сварог (сварочн.)</t>
  </si>
  <si>
    <t>23.1.16</t>
  </si>
  <si>
    <t>Отопитель воздушный Вебасто</t>
  </si>
  <si>
    <t>23.1.17</t>
  </si>
  <si>
    <t>Погрузчик-экскаватор XCMG WZ 30-25 2 шт</t>
  </si>
  <si>
    <t>23.1.18</t>
  </si>
  <si>
    <t>Автомобиль Daewoo Novus грузовой-бортовой с манипулятором и корзиной</t>
  </si>
  <si>
    <t>23.1.19</t>
  </si>
  <si>
    <t xml:space="preserve">Приемник навигационный </t>
  </si>
  <si>
    <t>23.1.20</t>
  </si>
  <si>
    <t>Тент - палатка</t>
  </si>
  <si>
    <t>23.1.21</t>
  </si>
  <si>
    <t>Палатка</t>
  </si>
  <si>
    <t>23.1.22</t>
  </si>
  <si>
    <t xml:space="preserve">Моторная лодка </t>
  </si>
  <si>
    <t>23.1.23</t>
  </si>
  <si>
    <t>Прицеп для перевозки лодки</t>
  </si>
  <si>
    <t>23.1.24</t>
  </si>
  <si>
    <t>Автомобиль-вездеход для аварийной бригады</t>
  </si>
  <si>
    <t>23.1.25</t>
  </si>
  <si>
    <t xml:space="preserve">Козловой кран передвижной </t>
  </si>
  <si>
    <t>23.1.26</t>
  </si>
  <si>
    <t>Маркировочная машина (принтер)</t>
  </si>
  <si>
    <t>23.1.27</t>
  </si>
  <si>
    <t>23.1.28</t>
  </si>
  <si>
    <t>23.1.29</t>
  </si>
  <si>
    <t>Устройство проверки автоматических выключателей "Сатурн-М1"</t>
  </si>
  <si>
    <t>23.1.30</t>
  </si>
  <si>
    <t>23.1.31</t>
  </si>
  <si>
    <t>23.1.32</t>
  </si>
  <si>
    <t>23.1.33</t>
  </si>
  <si>
    <t>Головной офис г. Кемерово</t>
  </si>
  <si>
    <t>23.1.34</t>
  </si>
  <si>
    <t>23.1.35</t>
  </si>
  <si>
    <t>Здание гаража по адресу г. Кемерово, ул. Терешковой, 55 (24м х 74м)</t>
  </si>
  <si>
    <t>23.1.36</t>
  </si>
  <si>
    <t xml:space="preserve">Холодный склад по адресу: г.Кемерово, ул. Терешковой 53 (78х12м) </t>
  </si>
  <si>
    <t>23.1.37</t>
  </si>
  <si>
    <t>Оформление пред проектной документации</t>
  </si>
  <si>
    <t>23.1.38</t>
  </si>
  <si>
    <t>Оформление охранных зон</t>
  </si>
  <si>
    <t>Реконструкция ТП-153</t>
  </si>
  <si>
    <t>Реконструкция ТП-155</t>
  </si>
  <si>
    <t>Реконструкция оборудования:  РП-3: замена ячеек</t>
  </si>
  <si>
    <t>Реконструкция ТП-72</t>
  </si>
  <si>
    <t>Реконструкция: кабельная ЛЭП 6 кВ 6-24-Т</t>
  </si>
  <si>
    <t>Монтаж реклоузера на ВЛ-6кВ 6-19-СГ</t>
  </si>
  <si>
    <t>Реконструкция ф 10-6 ( ф.10-6-ПЯ)</t>
  </si>
  <si>
    <t>Реконструкция КЛ-10 кВ ф-10-7-УН (ф.10-7-ПЯ)</t>
  </si>
  <si>
    <t xml:space="preserve">Автомобиль УАЗ -220695-04 </t>
  </si>
  <si>
    <t>Буроям БКМ 317А на шасси ГАЗ 33081 с однорядной кабиной  и механической лебедкой,  г.Анжеро-Судженск</t>
  </si>
  <si>
    <t>УАЗ(цельномет. с груз. отсек.)</t>
  </si>
  <si>
    <t>Сварочный бензогенератор Вепрь АСП Т180-5/230 В</t>
  </si>
  <si>
    <t>Автокран на полноприводном шасси (КАМАЗ, Урал)</t>
  </si>
  <si>
    <t>1.5.1</t>
  </si>
  <si>
    <t>Установка шлагбаума на территории филиала, 1шт</t>
  </si>
  <si>
    <t>1.7.1</t>
  </si>
  <si>
    <t>Пожаро-охранная сигнализация здания участка "Энергосеть г. Анжеро-Судженск" п. Рудничный ул. Коммунистическая, 12</t>
  </si>
  <si>
    <t>1.8.1</t>
  </si>
  <si>
    <t>1.9.1</t>
  </si>
  <si>
    <t>Реконструкция:  ВЛ-6 кВ ф.6-7-Г; замена опоры №1 с установкой на ней линейного разъединителя" Реконстр. ВЛ-6 кВ ф. 6-20-АГ: установка на опоре № 46 линейного разъединителя</t>
  </si>
  <si>
    <t>Испытательный прибор РЕТОМ-21</t>
  </si>
  <si>
    <t>1.11.2</t>
  </si>
  <si>
    <t>Трансформатор нагрузочный РЕТ -3000</t>
  </si>
  <si>
    <t>1.11.3</t>
  </si>
  <si>
    <t>Блок измеритльно-трансформаторный РЕТ-ВАХ 2000</t>
  </si>
  <si>
    <t>1.11.4</t>
  </si>
  <si>
    <t>Вольтамперофозометр РЕТОМЕТР-М 2</t>
  </si>
  <si>
    <t>1.11.5</t>
  </si>
  <si>
    <t>прибор "Скат М100"</t>
  </si>
  <si>
    <t>1.11.6</t>
  </si>
  <si>
    <t>Прибор "Ультраскан"</t>
  </si>
  <si>
    <t>1.11.7</t>
  </si>
  <si>
    <t>Поисковый комплект КП-500К</t>
  </si>
  <si>
    <t>1.11.8</t>
  </si>
  <si>
    <t>Хроматограф "Хроматэк-Кристалл 5000"</t>
  </si>
  <si>
    <t>2.1.1.1</t>
  </si>
  <si>
    <t>Воздушная линия электропередач 6 кВ (ЛЭП-6 кВ) от ф.1-13-г отпайка на ТП-632. Строительство</t>
  </si>
  <si>
    <t>0,333 км</t>
  </si>
  <si>
    <t>2.1.1.2</t>
  </si>
  <si>
    <t>Воздушная линия электропередач 10 кВ (ЛЭП-10 кВ) от ф.10-11-г-г отпайка на ТП-10-а. Строительство.</t>
  </si>
  <si>
    <t>2.1.1.3</t>
  </si>
  <si>
    <t xml:space="preserve"> Строительство дополнительной МТП-мачтовой трансформаторной подстанции, связанное с улучшением качества напряжения. Существующая КТП № 10 (1х400) по пер.Калинина. </t>
  </si>
  <si>
    <t>2.1.1.4</t>
  </si>
  <si>
    <t>Проектирование и строительство «Сооружение линейное электротехническое: ЛЭП-10 кВ от  Ф-10-15-Г до КТП-39 в г. Белово»</t>
  </si>
  <si>
    <t>2.1.2.1</t>
  </si>
  <si>
    <t>Реконструкция  трансформаторной подстанции № 632 на территории инфекционной больницы.</t>
  </si>
  <si>
    <t>2.1.2.2</t>
  </si>
  <si>
    <t xml:space="preserve"> ТП-22(1х250)по ул.Ленина : замена трансфоматора с группой соединения У/У-0 на трансформатор с симметрирующей катушкой</t>
  </si>
  <si>
    <t>2.1.2.3</t>
  </si>
  <si>
    <t>ТП-10(1х400)по пер.Калинина  : замена трансфоматора мощностью 400 кВА на тр-р мощностью 250 кВА</t>
  </si>
  <si>
    <t>2.1.2.4</t>
  </si>
  <si>
    <t>Реконструкция РУ-6 кВ 1 с.ш. ЦРП-1(2х630) центрального распределительного пункта на территории ЗАО "Беловская горэлектросеть"</t>
  </si>
  <si>
    <t>2.1.2.5</t>
  </si>
  <si>
    <t>Реконструкция ВЛ-0,4кВ д/о с ж/б прист.(1,23км)ТП-587:подвеска доп.цепи СИП от ТП-587 до границы земельного участка по ул.Колмогоровская,34</t>
  </si>
  <si>
    <t>0,318 км</t>
  </si>
  <si>
    <t>2.1.2.6</t>
  </si>
  <si>
    <t>Рек-я оборуд-я ТП-267:замена двух тр-ров 400кВА на два тр-ра 630кВА,уст-ка 4-х рубильников 0,4кВ</t>
  </si>
  <si>
    <t>2.1.2.7</t>
  </si>
  <si>
    <t xml:space="preserve">Реконструкция ВЛ-0,4кВ по ул. Треугольная от д. 1 до д. 15, ул. Береговая от д. 69 до ТП-40. </t>
  </si>
  <si>
    <t>2.1.2.8</t>
  </si>
  <si>
    <t>Реконструкция КТП-612  замена  ул.2 Боевая</t>
  </si>
  <si>
    <t>2.1.2.9</t>
  </si>
  <si>
    <t>Реконструкция КТП-599 замена ул. Дальняя</t>
  </si>
  <si>
    <t>2.1.2.10</t>
  </si>
  <si>
    <t>Реконструкция ТП-244: установка 2-х рубильников РПС-2</t>
  </si>
  <si>
    <t>2.1.2.11</t>
  </si>
  <si>
    <t>Реконструкция ТП-255: замена силового трансформатора 180 кВА на 250 кВА, монтаж 2-х рубильников</t>
  </si>
  <si>
    <t>2.1.2.12</t>
  </si>
  <si>
    <t>Реконструкция ВЛ-0,4 кВ д/о с ж/б прист. (2,278км) МТП № 673: подвеска дополнительной цепи СИП</t>
  </si>
  <si>
    <t>0,141 км</t>
  </si>
  <si>
    <t>2.1.2.13</t>
  </si>
  <si>
    <t xml:space="preserve">Реконструкция  оборуд-я ТП-760 :замена силовых трансформаторов мощностью 250 кВа и 320кВа на тр-ры 400 кВа двух тр-ров 400кВА </t>
  </si>
  <si>
    <t>2.1.2.14</t>
  </si>
  <si>
    <t>«Сооружение электротехническое: КТП-39 по ул. Береговая, г. Белово»</t>
  </si>
  <si>
    <t>2.1.2.15</t>
  </si>
  <si>
    <t xml:space="preserve"> Проектирование и строительство «Сооружение электротехническое: комплектная трансформаторная подстанция 10/0,4 кВ № 370 (КТП-370) в п. Финский» </t>
  </si>
  <si>
    <t>2.1.2.16</t>
  </si>
  <si>
    <t xml:space="preserve"> Проектирование и строительство «Сооружение электротехническое: комплектная трансформаторная подстанция 10/0,4 кВ № 371 (КТП-371) в п. Финский»    </t>
  </si>
  <si>
    <t>2.1.2.17</t>
  </si>
  <si>
    <t xml:space="preserve">Проектирование и строительство «Сооружение электротехническое: комплектная трансформаторная подстанция 10/0,4 кВ № 372 (КТП-372) в п. Финский» </t>
  </si>
  <si>
    <t>Проектирование реконструкции «Сооружение линейное электротехническое: двухцепная линия электропередач 10 кВ (ЛЭП-10 кВ) Ф-10-31-11, 10-31-27 от ПС 35/10 кВ № 31 до КТП-370 в п. Финский»</t>
  </si>
  <si>
    <t xml:space="preserve">Проектирование реконструкции «Сооружение линейное электротехническое: линия электропередач 10 кВ (ЛЭП-10 кВ) от КТП-370 до КТП-371 в п. Финский» </t>
  </si>
  <si>
    <t xml:space="preserve">Проектирование реконструкции «Сооружение линейное электротехническое: линия электропередач 10 кВ (ЛЭП-10 кВ) от КТП-370 до КТП-372 в п. Финский» </t>
  </si>
  <si>
    <t>Проектирование «Сооружение линейное электротехническое: линия электропередач 10 кВ (ЛЭП-10 кВ) от КТП-371 до КТП-372 в п. Финский»</t>
  </si>
  <si>
    <t>Проектирование " Сооружение линейное электротехническое : линия электропередач  0,4 кВ (ЛЭП-0,4 кВ) от КТП-370 в п.Финский</t>
  </si>
  <si>
    <t>Проектирование " Сооружение линейное электротехническое : линия электропередач  0,4 кВ (ЛЭП-0,4 кВ) от КТП-371 в п.Финский</t>
  </si>
  <si>
    <t>Проектирование " Сооружение линейное электротехническое : линия электропередач  0,4 кВ (ЛЭП-0,4 кВ) от КТП-372 в п.Финский</t>
  </si>
  <si>
    <t>2.4.1</t>
  </si>
  <si>
    <t>Автомобиль УАЗ-220695-410</t>
  </si>
  <si>
    <t>МФУ сетевое Куосеra FS-6025MFP</t>
  </si>
  <si>
    <t>2.12.2</t>
  </si>
  <si>
    <t>Коммутатор Allied Telesis AT 8000GS/24POE 24х10/100/1000</t>
  </si>
  <si>
    <t>ЛЭП-6кВ отпайка от опоры №2 Ф№25 до опоры №1 Ф№6</t>
  </si>
  <si>
    <t>3.1.2.1</t>
  </si>
  <si>
    <t>"Сооружение линейное электротехническое:  ВЛИ-0,4 кВ от ТП№ 9 до скважины №1  в пгт. Белогорск"</t>
  </si>
  <si>
    <t>3.1.2.2</t>
  </si>
  <si>
    <t>"Сооружение линейное электротехническое: ВЛИ-0,4кВ от МТП63 6/0,4кВ до скважин №7  в п.г.т. Белогорск"</t>
  </si>
  <si>
    <t>0,105 км</t>
  </si>
  <si>
    <t>3.1.2.3</t>
  </si>
  <si>
    <t>"Сооружение линейное электротехническое: ВЛИ-0,4кВ от МТП63 6/0,4кВ до скважин  №8 в п.г.т. Белогорск"</t>
  </si>
  <si>
    <t>0,22 км</t>
  </si>
  <si>
    <t>3.5.1</t>
  </si>
  <si>
    <t>4.1.1.1</t>
  </si>
  <si>
    <t xml:space="preserve">Сооружение электротехническое: ЛЭП 6/0,4кВ по ул.Партицкого </t>
  </si>
  <si>
    <t>4.1.1.2</t>
  </si>
  <si>
    <t xml:space="preserve">Сооружение электротехническое: трансформаторная подстанция 6/0,4кВ  КТП 160 кВА  </t>
  </si>
  <si>
    <t>0,160  МВА</t>
  </si>
  <si>
    <t>4.1.1.3</t>
  </si>
  <si>
    <t>Сооружение линейное электротехническое:  ЛЭП-6 кВ ф.Город-4   ул. Революционная  и КТП</t>
  </si>
  <si>
    <t>4.1.1.4</t>
  </si>
  <si>
    <t xml:space="preserve">Сооружение линейное электротехническое:  КТП  №59 ул. Революционная  </t>
  </si>
  <si>
    <t>4.1.1.5</t>
  </si>
  <si>
    <t>Сооружение линейное электротехническое: кабельная ЛЭП-6 кВ ф.Город-4  от ТП-94 до оп №34</t>
  </si>
  <si>
    <t>0,44 км</t>
  </si>
  <si>
    <t>4.1.1.6</t>
  </si>
  <si>
    <t>Реклоузер  ф. 10-13-Г  и ф. 10-5-П</t>
  </si>
  <si>
    <t>4.1.2.1</t>
  </si>
  <si>
    <t>Сооружение линейное электротехническое:  КТП-513а ул. Больничная, г. Салаир</t>
  </si>
  <si>
    <t>4.1.2.2</t>
  </si>
  <si>
    <t>Реконструкция ТП № 534: установка  ячейки КСО в РУ-6 кВ г. Салаир</t>
  </si>
  <si>
    <t>Проектно- сметная документация 2014г</t>
  </si>
  <si>
    <t>Автомобиль УАЗ (Цельнометаллический с грузовым отсеком)</t>
  </si>
  <si>
    <t>4.5.1</t>
  </si>
  <si>
    <t>4.11.1</t>
  </si>
  <si>
    <t>прибор MPI-511</t>
  </si>
  <si>
    <t>4.11.2</t>
  </si>
  <si>
    <t>прибор "Сатурн М3"</t>
  </si>
  <si>
    <t>4.11.3</t>
  </si>
  <si>
    <t>прибор "Поиск-310Д-2"</t>
  </si>
  <si>
    <t>Реконструкция Ф 3-10 от ПС 110/35/10 "Ижморская тяговая"</t>
  </si>
  <si>
    <t>0,77 км.</t>
  </si>
  <si>
    <t>Реконструкция ВЛ-0,4 кВ от ТП 3-2 ул. Суворова</t>
  </si>
  <si>
    <t>0,69 км.</t>
  </si>
  <si>
    <t>Проектирование "Сооружение электротехническое: ТП № 1-3 по ул. Коммунистическая, п.г.т. Ижморский"</t>
  </si>
  <si>
    <t>Проектирование "Сооружение электротехническое: ТП № 047  
п.г.т. Ижморский"</t>
  </si>
  <si>
    <t>Проектирование  "Сооружение электротехническое: ТП № 4-4
 п.г.т. Ижморский"</t>
  </si>
  <si>
    <t>Проектирование "Сооружение электротехническое: ТП № 130 
п.г.т. Ижморский"</t>
  </si>
  <si>
    <t>Проектирование "Сооружение электротехническое: ТП № 4-5
 п.г.т. Ижморский"</t>
  </si>
  <si>
    <t>Проектирование "Сооружение линейное электротехническое: КЛ-0,4 кВ от ТП № 4-16, ТП № 1-25 до жилого дома по ул. Микрорайон, 16, п.г.т. Ижморский"</t>
  </si>
  <si>
    <t>6.1.1.1</t>
  </si>
  <si>
    <t>Строительство трансформаторной подстанции №К-25  в районе пер. Комсомольский,1, г.Калтан (КТП)</t>
  </si>
  <si>
    <t>6.1.1.2</t>
  </si>
  <si>
    <t>Строительство отпайки ВЛЭП-6 кВ   от фидера "Город-2" до КТП-К-25 в районе пер. Комсомольский</t>
  </si>
  <si>
    <t>6.1.1.3</t>
  </si>
  <si>
    <t>Строительство сооружение линейное электротехническое: ЛЭП-6 кВ от фидера "Город-2" до ТП-К-29 в г. Калтан</t>
  </si>
  <si>
    <t>6.1.1.4</t>
  </si>
  <si>
    <t>Строительство сооружение электротехническое: ТП-К-29 в г. Калтан</t>
  </si>
  <si>
    <t>6.1.2.1</t>
  </si>
  <si>
    <t>Реконструкция оборудования  ЦРП-5 замена ячеек</t>
  </si>
  <si>
    <t>0,025 МВА</t>
  </si>
  <si>
    <t>6.1.2.2</t>
  </si>
  <si>
    <t>Д 01-33/12 от 15.03.12 Р 146/12 Реконструкция оборудования ТП-К-6. установка трансформатора 400 кВА "Энергосеть г. Калтан"</t>
  </si>
  <si>
    <t>6.1.2.3</t>
  </si>
  <si>
    <t>Д 01-174/12 от 02.11.12 Р 20/13 Реконструкция ВЛ-0,4 кВот опоры №7 ВЛИ-0,4 кВ ТП-К-3 до ВРУ-0,4 кВ нежилого помещения по пр. Мира,40 А, г. Калтан</t>
  </si>
  <si>
    <t>6.1.2.4</t>
  </si>
  <si>
    <t>Д 01-175/12 от 02.11.12 Р 21/13 Реконструкция ВЛ-0,4 кВ от опоры №101 ВЛИ-0,4 кВ ТП-К-12 до ВРУ-0,4 кВ нежилого помещения по ул. Горького,24 Б, г. Калтан</t>
  </si>
  <si>
    <t>6.1.2.5</t>
  </si>
  <si>
    <t>Д 01-148/12 от 20.10.12 Р 93/13 Реконструкция ВЛ-0,4 кВ от опоры №1  ВЛИ-0,4 кВ ТП-К-2 до ВРУ-0,4 кВ нежилого помещения по ул. Комсомольская,55, г. Калтан</t>
  </si>
  <si>
    <t>6.1.2.6</t>
  </si>
  <si>
    <t>Трансформаторная подстанция №Ш-6 (ТП-Ш-6)</t>
  </si>
  <si>
    <t>Строительство трансформаторной подстанции №144  в районе ул. Заречная,6 п. Малиновка (МТП)</t>
  </si>
  <si>
    <t>Строительство отпайки ВЛЭП-6 кВ   от фидера   "6-2-Л" до ТП-144 в районе ул. Заречная</t>
  </si>
  <si>
    <t>УАЗ-390945-330</t>
  </si>
  <si>
    <t>6.4.2</t>
  </si>
  <si>
    <t>Автомобиль Chevrolet Niva 212300*55е 119 вк 142</t>
  </si>
  <si>
    <t>6.4.3.</t>
  </si>
  <si>
    <t>Полуприцеп МАЗ 975800-2010</t>
  </si>
  <si>
    <t>6.5.1</t>
  </si>
  <si>
    <t>6.5.2</t>
  </si>
  <si>
    <t>Нежилое здание гараж по адресу г.Калтан, ул.Совхозная,14</t>
  </si>
  <si>
    <t>Установка шлагбаума на территории филиала</t>
  </si>
  <si>
    <t>6.5.4</t>
  </si>
  <si>
    <t>Реконструкция пристроенного нежилого здания (кирпичный склад, маст.) по адресу г.Калтан, ул.Совхозная,14</t>
  </si>
  <si>
    <t>109 м2</t>
  </si>
  <si>
    <t>6.5.5</t>
  </si>
  <si>
    <t>Теплотрасса к гаражу по адресу г.Калтан, ул.Совхозная,14</t>
  </si>
  <si>
    <t>6.7.1</t>
  </si>
  <si>
    <t>Пожаро-охранная сигнализация Здания сетевого участка  "Энергосеть г. Калтан" п.Малиновка</t>
  </si>
  <si>
    <t>6.8.1</t>
  </si>
  <si>
    <t>1052 шт.</t>
  </si>
  <si>
    <t>Плоттер Canon image PROGRAFipf 710</t>
  </si>
  <si>
    <t>Сооружение электротехническое: трансформаторная подстанция  №-264 (МТП-264 1х160 кВА)</t>
  </si>
  <si>
    <t>Реконструкция  ТП-92</t>
  </si>
  <si>
    <t>0,65 МВА</t>
  </si>
  <si>
    <t>Сооружение электротехническое: трансформаторная подстанция  №-258 (МТП-258 1х160 кВА)</t>
  </si>
  <si>
    <t>«Реконструкция «ВЛ на железобетонных опорах» Ф 19-23-Г»;</t>
  </si>
  <si>
    <t>Реконструкция оборудования ЦРП-3 замена ячеек</t>
  </si>
  <si>
    <t>Реконструкция оборудования ЦРП-4 замена ячеек</t>
  </si>
  <si>
    <t>Реконструкция оборудования ЦРП-5 замена ячеек</t>
  </si>
  <si>
    <t xml:space="preserve">Реконструкция оборудования ТП-29  </t>
  </si>
  <si>
    <t xml:space="preserve">Реконструкция оборудования ТП-19  </t>
  </si>
  <si>
    <t xml:space="preserve">Реконструкция оборудования ТП-120  </t>
  </si>
  <si>
    <t xml:space="preserve">Реконструкция оборудования ТП-241  </t>
  </si>
  <si>
    <t xml:space="preserve"> Реконструкция оборудования ТП-240  </t>
  </si>
  <si>
    <t>8 яч.</t>
  </si>
  <si>
    <t xml:space="preserve">Реконструкция оборудования ТП-142  </t>
  </si>
  <si>
    <t xml:space="preserve">Реконструкция оборудования ТП-47  </t>
  </si>
  <si>
    <t xml:space="preserve">Реконструкция оборудования ТП-138  </t>
  </si>
  <si>
    <t>МТП-33 замена трансформатора 63 кВа на новый</t>
  </si>
  <si>
    <t>" Сооружение линейное электротехническое : воздушная линия  электропередач  10 кВ от " ЛЭП-10кВ от ПС 110/35/10 "Краснокаменская до ЦРП-7"</t>
  </si>
  <si>
    <t xml:space="preserve"> Сооружение линейное электротехническое : кабельная линия  электропередач 10 кВ от ЦРП-7 доФ 19-2-Г, 19-19-Г,19-4-Г,19-4-Г,19-13-Г"</t>
  </si>
  <si>
    <t>Передвижная мастерская на ш. ГАЗ 3309</t>
  </si>
  <si>
    <t>Вахтовый автобус ГАЗ 33081 "Садко"</t>
  </si>
  <si>
    <t>Монтаж системы погодного регулирования на вводах в здания филиала по ул. Краснобродская №7 корпуса № 1, 2, 3, БРУ, бокс 10-13</t>
  </si>
  <si>
    <t>7.5.2</t>
  </si>
  <si>
    <t>Реконструкция объекта  "Холодный склад" по адресу г.Киселевск, ул.Краснобродская, 7</t>
  </si>
  <si>
    <t>72 м2</t>
  </si>
  <si>
    <t>АСКУЭ 
района Красный камень и Карагайла</t>
  </si>
  <si>
    <t>7.9.1</t>
  </si>
  <si>
    <t>Реконструкция трансформаторной подстанции ТП-8: замена трансформатора</t>
  </si>
  <si>
    <t>7.9.2</t>
  </si>
  <si>
    <t>Реконструкция ВЛ на ж/б опорах, инв. №:00000007(ВЛ-0,4 кВ: монтаж дополнительной цепи от ТП-42 до опоры №8/1, установленной на границе земельного участка по ул.Лутугина,24а, г.Киселевск)</t>
  </si>
  <si>
    <t>Приобретение измерителя сопротивления -токовых клещей С.А. 6410</t>
  </si>
  <si>
    <t>7.11.3</t>
  </si>
  <si>
    <t>Прибор "Ультраскан-2004"</t>
  </si>
  <si>
    <t>8.1.1.1</t>
  </si>
  <si>
    <t>Реклоузеры  на Ф 10-11-ВП1</t>
  </si>
  <si>
    <t>8.1.1.2</t>
  </si>
  <si>
    <t>Реклоузеры  на Ф 10-7-ВП2</t>
  </si>
  <si>
    <t>8.1.1.3</t>
  </si>
  <si>
    <t>Реклоузер между  фидерами Ф 10-11-ВП1и Ф 10-7-ВП2</t>
  </si>
  <si>
    <t>Реконструкция  ТП 10/0,4 кВ №450 инв № 00000702: замена трансформаторов на 2*400 кВА  10/0,4 кВ  пгт. Зеленогорский</t>
  </si>
  <si>
    <t xml:space="preserve">Проектирование  реконструкции  МТП № 163 по ул Ломоносова: </t>
  </si>
  <si>
    <t xml:space="preserve">Проектирование реконструкции КТП № 382 по ул Иманская: </t>
  </si>
  <si>
    <t xml:space="preserve">Реконструкция открытого навеса с тельфером п. Зеленогорск, ул. Центральная, 69 </t>
  </si>
  <si>
    <t>0,108 м2</t>
  </si>
  <si>
    <t>8.5.2</t>
  </si>
  <si>
    <t>Строит. "Надземная теплотрасса от дома № 36 по ул. Юбилейная до дома №43 Б по ул. Соверская пгт. Крапивинский</t>
  </si>
  <si>
    <t>0,464 км</t>
  </si>
  <si>
    <t>Энергомонитор 3.3</t>
  </si>
  <si>
    <t>9.1.1.1</t>
  </si>
  <si>
    <t>Трансформаторная подстанция  МТП 189 100кВа по ул.Набережная</t>
  </si>
  <si>
    <t>9.1.1.2</t>
  </si>
  <si>
    <t>строительство отпайки ЛЭП-10кВ от  Ф-10-15(Ф-10-15М) до МТП 189</t>
  </si>
  <si>
    <t>9.1.1.3</t>
  </si>
  <si>
    <t>Трансформаторная подстанция  МТП -178 (1*100кВА) по пер.Садовый, в г.Мариинске»</t>
  </si>
  <si>
    <t>9.1.1.4</t>
  </si>
  <si>
    <t>Строительство воздушной линии 10кВ (ЛЭП-10кВ) от Ф-10-7Л до МТП 178</t>
  </si>
  <si>
    <t>9.1.1.5</t>
  </si>
  <si>
    <t>Сооружение электротехническое: установка реклоузера вакуумного серии PBA/TEL по Ф-10-1П в сторону ТП-137 по ул.Романцова</t>
  </si>
  <si>
    <t>9.1.1.6</t>
  </si>
  <si>
    <t>Сооружение электротехническое: установка реклоузера вакуумного серии PBA/TEL по Ф-10-1П в сторону ТП-141 по ул.Романцова</t>
  </si>
  <si>
    <t>9.1.1.7</t>
  </si>
  <si>
    <t>Сооружение электротехническое: установка реклоузера вакуумного серии PBA/TEL по Ф-10-1П в сторону КТП-147 по ул.Макаренко</t>
  </si>
  <si>
    <t>Сооружение электротехническое: реконструкция трансформаторной подстанции №37 (ТП№37, 1*400кВа) по ул.Крылова у дома №8</t>
  </si>
  <si>
    <t>Реконструкция МТП-5 (250кВА) по пер.Красному (замена трансформатора)</t>
  </si>
  <si>
    <t>Реконструкция ТП-17 (400кВА) по ул.Петровской (замена трансформатора)</t>
  </si>
  <si>
    <t>Реконструкция КТП-25 (250кВА) по ул.Набережной (замена трансформатора)</t>
  </si>
  <si>
    <t>Реконструкция ТП-40 (400кВА)  по ул.Ярославского (замена трансформатора)</t>
  </si>
  <si>
    <t>Реконструкция ТП-32 (400кВА)  по ул.К.Маркса  (замена трансформатора)</t>
  </si>
  <si>
    <t>Реконструкция МТП-6 (замена трансформатора)</t>
  </si>
  <si>
    <t>Реконструкция КТП-44 (замена трансформатора)</t>
  </si>
  <si>
    <t>9.1.2.9</t>
  </si>
  <si>
    <t>Мариинск. Реконструкция ТП-41</t>
  </si>
  <si>
    <t>9.1.2.10</t>
  </si>
  <si>
    <t>Мариинск. Реконструкция фид. 10-7Л от оп.125 до ТП-41</t>
  </si>
  <si>
    <t>0,07км</t>
  </si>
  <si>
    <t>9.1.2.11</t>
  </si>
  <si>
    <t>Сооружение  линейное электротехническое: строительство кабельных линий 0,4кВ (КЛ-0,4кВ) до ВРУ многоквартирных жилых домов</t>
  </si>
  <si>
    <t>3,36 км</t>
  </si>
  <si>
    <t>3,36км</t>
  </si>
  <si>
    <t>9.1.2.12</t>
  </si>
  <si>
    <t>Реконструкция 2хВЛЗ-10кВ в 2хВЛЗ-10/0,4кВ: монтаж дополнительных цепей СИП-0,4кВ от РУ-0,4кВ ТП № 186 до опоры 2хВЛЗ-10/0,4кВ расположенной в 20м. от котельной по ул. 5-Микрорайон в г. Мариинске. (договор тех.присоед. № 01-163/12 от 23.10.2012г)</t>
  </si>
  <si>
    <t>0,168 км</t>
  </si>
  <si>
    <t>2*0,084км</t>
  </si>
  <si>
    <t>9.1.2.13</t>
  </si>
  <si>
    <r>
      <t xml:space="preserve">Реконструкция ВЛ на деревянных опорах, инв № 00000009: участок ВЛ-0,4 кВ Ф-0,4-3 в2ВЛИ-0,4 кВ от ТП № </t>
    </r>
    <r>
      <rPr>
        <b/>
        <sz val="12"/>
        <color indexed="8"/>
        <rFont val="Times New Roman"/>
        <family val="1"/>
        <charset val="204"/>
      </rPr>
      <t>35</t>
    </r>
    <r>
      <rPr>
        <sz val="12"/>
        <color indexed="8"/>
        <rFont val="Times New Roman"/>
        <family val="1"/>
        <charset val="204"/>
      </rPr>
      <t xml:space="preserve"> до границы земельного участка жилого дома по ул. Юбилейная, 28 а г. Мариинск. </t>
    </r>
  </si>
  <si>
    <t>0,22км</t>
  </si>
  <si>
    <t>9.1.2.14</t>
  </si>
  <si>
    <r>
      <t>Реконструкция ВЛ на деревянных опорах, инв № 00000009: участок ВЛ-0,4 кВ Ф-0,4-12 в2ВЛИ-0,4 кВ от ТП №</t>
    </r>
    <r>
      <rPr>
        <b/>
        <sz val="12"/>
        <color indexed="8"/>
        <rFont val="Times New Roman"/>
        <family val="1"/>
        <charset val="204"/>
      </rPr>
      <t xml:space="preserve"> 29 </t>
    </r>
    <r>
      <rPr>
        <sz val="12"/>
        <color indexed="8"/>
        <rFont val="Times New Roman"/>
        <family val="1"/>
        <charset val="204"/>
      </rPr>
      <t xml:space="preserve">до границы земельного участка жилого дома по ул. Юбилейная, 28 а г. Мариинск. </t>
    </r>
  </si>
  <si>
    <t>0,12км</t>
  </si>
  <si>
    <t>9.1.2.15</t>
  </si>
  <si>
    <t>Реконструкция ТП-35-180кВА+400кВА, инв.№00000805 г.Мариинск</t>
  </si>
  <si>
    <t>9.1.2.16</t>
  </si>
  <si>
    <t>Реконструкция оборудования ТП№55 630кВА в г.Мариинске: замена трансформатора 160кВА на 250кВА и установка защитно-коммутационного оборудования в РУ-0,4кВ</t>
  </si>
  <si>
    <t>Трансформаторная подстанция  СТП-72 (1*100кВА) по ул.Гагарина, в г.Мариинске»</t>
  </si>
  <si>
    <t>ЛЭП-10кВ от Ф-10-10Л до СТП-72</t>
  </si>
  <si>
    <t>Трансформаторная подстанция СТП -90 (1*100кВА) по ул.Кийская, в г.Мариинске»</t>
  </si>
  <si>
    <t>(ЛЭП-10кВ) от Ф-10-10Л до СТП -90</t>
  </si>
  <si>
    <t>Сварочный генератор 6,5кВт</t>
  </si>
  <si>
    <t>Автомашина  (ремонтныая мастерская) дизельная, 7 мест с грузовым отсеком</t>
  </si>
  <si>
    <t>9.4.3</t>
  </si>
  <si>
    <t xml:space="preserve">Передвижная мастерская </t>
  </si>
  <si>
    <t>9.4.4</t>
  </si>
  <si>
    <t>Таль электрическая г/п 3,2 т (Н-6м)</t>
  </si>
  <si>
    <t>9.4.5</t>
  </si>
  <si>
    <t>Таль электрическая г/п 3,2 т (Н-12м)</t>
  </si>
  <si>
    <t>9.5.1</t>
  </si>
  <si>
    <t>9.6.1</t>
  </si>
  <si>
    <t>Видеонаблюдение здания РП (во дворе дома №51 по ул.Ленина)</t>
  </si>
  <si>
    <t>9.6.2</t>
  </si>
  <si>
    <t>Видеонаблюдение здания ЦРП (пер.Сенной)</t>
  </si>
  <si>
    <t>9.11.1</t>
  </si>
  <si>
    <t>Прибор Сатурн М  для проверки автоматов</t>
  </si>
  <si>
    <t>Монтаж  реклоузера на ф.6-16-Ж (у ТП-57)</t>
  </si>
  <si>
    <t>Реконструкция ТП-58 замене трансформатора 63кВА для перевода сетей с 0,23кВ на 380В</t>
  </si>
  <si>
    <t>0,063МВА</t>
  </si>
  <si>
    <t>Реконструкция ТП-40 замене трансформатора 160кВА  для перевода сетей с 0,23кВ на 380В</t>
  </si>
  <si>
    <t>Реконструкция ТП-16 замене трансформатора 250кВА  для перевода сетей с 0,23кВ на 380В</t>
  </si>
  <si>
    <t>Реконструкция ТП-39 замене трансформатора 250кВА  для перевода сетей с 0,23кВ на 380В</t>
  </si>
  <si>
    <t>Реконструкция оборудования 
РП-120 замена ячеек</t>
  </si>
  <si>
    <t>. ВЛ-6кВ от Ф-6-10-О до МТП -88</t>
  </si>
  <si>
    <t>Мачтовая трансформаторная подстанция 6/0,4 кВ МТП -88</t>
  </si>
  <si>
    <t>10.1.2.8</t>
  </si>
  <si>
    <t>ВЛ-6кВ ф. 6-12-П  с заменой голого провода на СИП</t>
  </si>
  <si>
    <t>0,97 км</t>
  </si>
  <si>
    <t>10.1.2.9</t>
  </si>
  <si>
    <t>ВЛ-6кВ ф. 6-15-Н с заменой
голого провода на СИП</t>
  </si>
  <si>
    <t>10.1.2.10</t>
  </si>
  <si>
    <t>10.1.2.11</t>
  </si>
  <si>
    <t>Реконструкция ТП-151: установка в РУ-6 кВ ячеек 6 кВ с выключателями нагрузки</t>
  </si>
  <si>
    <t>Проектирование строительства ф.6-10-0 до ф.6-4-С с установкой реклоузера</t>
  </si>
  <si>
    <t>УАЗ-3909 (цельномет. С груз.отсек)</t>
  </si>
  <si>
    <t>10.8.1</t>
  </si>
  <si>
    <t>филиал "Энергосеть г.Полысаево "</t>
  </si>
  <si>
    <t>ЛЭП-10 кВ от п/с 6/10 кВ до КТПН-44 г.Полысаево</t>
  </si>
  <si>
    <t>1.1.1.2</t>
  </si>
  <si>
    <t>Трансформаторная подстанция КТПН-44 400 кВА 10/0,4 кВ г.Полысаево</t>
  </si>
  <si>
    <t>1.1.1.3</t>
  </si>
  <si>
    <t>Строительство "Сооружение линейное электротехническое: ЛЭП-10 кВ от ТП №137 до опоры №1 Ф-10-16-135, г.Полысаево"</t>
  </si>
  <si>
    <t>Сооружение электротехническое: ТП-7 160 кВА 10/0,4кВ ул.Бакинская.</t>
  </si>
  <si>
    <t>Сооружение электротехническое: ТП-27 400кВА 6/0,4кВ ул.Космонавтов</t>
  </si>
  <si>
    <t>Замена трансформатора Т-2-10 на п/с ППШ 35/10 кВ 1976г.в на ТДН-10000 кВА 35/10 кВ</t>
  </si>
  <si>
    <t>Замена трансформатора ТП-79 ТМ-630кВА 6/0,4кВ 1968г.в.на ТМГ-400кВА 6/0,4 кВ</t>
  </si>
  <si>
    <t>Замена трансформатора ТП-29 ТМ-250кВА 10/0,4кВ 1969г. на ТМГ-250 кВА 10/0,4кВ, ТМ-250кВА 10/0,4кВ 1978г.на ТМГ-250кВА 10/0,4кВ</t>
  </si>
  <si>
    <t xml:space="preserve">Замена трансформатора ТП-11 250кВА 6/0,4кВ 1978г. На ТМГ-250 кВА 6/0,4кВ </t>
  </si>
  <si>
    <t>Замена трансформатора ТП-90 ТМ-100кВА 6/0,4кВ 1970г. На ТМГ-160кВА 6/0,4кВ</t>
  </si>
  <si>
    <t>Замена трансформатора  МТП-28А ТМ-100кВА 6/0,4кВ 1972г. На ТМГ-100 кВА 6/0,4кВ</t>
  </si>
  <si>
    <t>Замена трансформатора ТП-142 ТМ-250 кВА 10/0,4кВ 1961г.на ТМГ-100кВА 10/0,4кВ</t>
  </si>
  <si>
    <t>Реконструкция кабельной ЛЭП-10 кВ от ТП№135 до МТП 10/0,4 кВ №2 в районе коттеджной застройки, инв.№00001316 г.Полысаево.</t>
  </si>
  <si>
    <t>Установка дополнительного оборудования на «воздушно-кабельную (ЛЭП-10 кВ) ф 10-11-29» монтаж ВЛИ-0,4 кВ до ВРУ-0,4 кВ храма-часовни</t>
  </si>
  <si>
    <t>0,21 км</t>
  </si>
  <si>
    <t>Реконструкция ЛЭП-0,4 кВ от ТП-10: монтаж дополнительной цепи от ТП №10 до опоры №39, ул.Кремлевская, г.Полысаево</t>
  </si>
  <si>
    <t>11.1.2.13</t>
  </si>
  <si>
    <t>Реконструкция трансформаторной подстанции-9 (ул.Волжская, 13) инв№2172, инв.№00001276</t>
  </si>
  <si>
    <t xml:space="preserve">Проектирование: сооружение линейное электротехническое: Строительство отпайки ЛЭП-6кВ Ф-6-4-Б до ТП-56 </t>
  </si>
  <si>
    <t>11.5.1</t>
  </si>
  <si>
    <t>Устройство забора по адресу г.Полысаево, Садовый массив "Октябрьское"</t>
  </si>
  <si>
    <t>11.5.2</t>
  </si>
  <si>
    <t>1  шт.</t>
  </si>
  <si>
    <t>11.10.1</t>
  </si>
  <si>
    <t>филиал "Энергосеть г.Прокопьевск"</t>
  </si>
  <si>
    <t>Сооружение линейное электротехническое: воздушно-кабельная ЛЭП-10кВ ф.10-23-С с п/ст "Коммунальная" до ТП-767</t>
  </si>
  <si>
    <t>Сооружение электротехническое: трансформаторная подстанция 10/0,4кВ ТП-767 "Жилой поселок ПЗША"</t>
  </si>
  <si>
    <t>12.1.1.3</t>
  </si>
  <si>
    <t>Сооружение электротехническое: трансформаторная подстанция 6/0,4кВ МТП-433 "ул.Б. Известковая-2"</t>
  </si>
  <si>
    <t>С / П</t>
  </si>
  <si>
    <t>Реконструкция трансформаторной подстанции 6/0,4кВ ТП-503 "Тубдиспансер"</t>
  </si>
  <si>
    <t>Реконструкция трансформаторной подстанции 6/0,4кВ ТП-131 "Медсанчасть"</t>
  </si>
  <si>
    <t>Реконструкция трансформаторной подстанции 6/0,4кВ МТП-138 "ул.С.Лазо"</t>
  </si>
  <si>
    <t>Реконструкция трансформаторной подстанции 6/0,4кВ МТП-444 "Б.Известковая"</t>
  </si>
  <si>
    <t>Реконструкция трансформаторной подстанции 6/0,4кВ МТП-631 "Школа № 45"</t>
  </si>
  <si>
    <t>Реконструкция воздушно-кабельной ЛЭП-6кВ ф.6-16-М с п/с "Зиминка"</t>
  </si>
  <si>
    <t>5,9 км</t>
  </si>
  <si>
    <t>Реконструкция воздушно-кабельной ЛЭП-6кВ ф.16 с п/с 19</t>
  </si>
  <si>
    <t>2,56 км</t>
  </si>
  <si>
    <t>Реконструкция воздушно-кабельной ЛЭП-0,4кВ от ТП-138</t>
  </si>
  <si>
    <t>Реконструкция воздушно-кабельной ЛЭП-0,4кВ от ТП-433</t>
  </si>
  <si>
    <t>Реконструкция воздушно-кабельной ЛЭП-0,4кВ от ТП-444</t>
  </si>
  <si>
    <t>1,26 км</t>
  </si>
  <si>
    <t>Реконструкция воздушно-кабельной ЛЭП-0,4кВ от ТП-631</t>
  </si>
  <si>
    <t>4,99 км</t>
  </si>
  <si>
    <t>Реконструкция оборудования распределительной подстанции 6/0,4кВ РП-11</t>
  </si>
  <si>
    <t>Реконструкция оборудования распределительной подстанции 6/0,4кВ РП-5 "м/р 1"</t>
  </si>
  <si>
    <t>Реконструкция оборудования распределительной подстанции 6/0,4кВ РП-4 "РП-4"</t>
  </si>
  <si>
    <t>Реконструкция оборудования ТП-277 "ул. Латвийская"</t>
  </si>
  <si>
    <t>Реконструкция оборудования ТП-280 "Д/с МЖК Северный маганак"</t>
  </si>
  <si>
    <t>Реконструкция оборудования ТП-431 "ул. Кустарная"</t>
  </si>
  <si>
    <t>Реконструкция оборудования ТП-528 "ул. Павлова"</t>
  </si>
  <si>
    <t>Реконструкция оборудования ТП-911 "Квартал 13А"</t>
  </si>
  <si>
    <t>Реконструкция трансформаторной подстанции 6/0,4кВ ТП-561 "Пилорама (Кардон)"</t>
  </si>
  <si>
    <t>Реконструкция воздушно-кабельной ЛЭП-0,4 кВ от ТП-632</t>
  </si>
  <si>
    <t>Реконструкция воздушно-кабельной ЛЭП-0,4 кВ от ТП-681</t>
  </si>
  <si>
    <t>Реконструкция воздушно-кабельной ЛЭП-0,4 кВ от ТП-828</t>
  </si>
  <si>
    <t>Реконструкция воздушно-кабельной ЛЭП-0,4 кВ от ТП-503</t>
  </si>
  <si>
    <t>Реконструкция воздушно-кабельной ЛЭП-0,4 кВ от ТП-504</t>
  </si>
  <si>
    <t>Реконструкция воздушно-кабельной ЛЭП-0,4 кВ от ТП-511</t>
  </si>
  <si>
    <t>Реконструкция воздушно-кабельной ЛЭП-0,4 кВ от ТП-528</t>
  </si>
  <si>
    <t>Реконструкция воздушно-кабельной ЛЭП-0,4 кВ от ТП-571</t>
  </si>
  <si>
    <t>Реконструкция воздушно-кабельной ЛЭП-0,4 кВ от ТП-306</t>
  </si>
  <si>
    <t>Реконструкция воздушно-кабельной ЛЭП-0,4 кВ от ТП-307</t>
  </si>
  <si>
    <t>Реконструкция воздушно-кабельной ЛЭП-0,4 кВ от ТП-324</t>
  </si>
  <si>
    <t>Реконструкция воздушно-кабельной ЛЭП-0,4 кВ от ТП-344</t>
  </si>
  <si>
    <t>Реконструкция воздушно-кабельной ЛЭП-0,4 кВ от ТП-425</t>
  </si>
  <si>
    <t>Реконструкция воздушно-кабельной ЛЭП-0,4 кВ от ТП-426</t>
  </si>
  <si>
    <t>Модернизация станка намототочно-смоточный СН-10С1200М Прогресс</t>
  </si>
  <si>
    <t>12.8.1</t>
  </si>
  <si>
    <t>12.9.1</t>
  </si>
  <si>
    <t>Реконструкция сооружения линейного электротехнического: двухцепной воздушно-кабельной ЛЭП-10кВ от опоры № 12 ф.6,16 с РП-17 до ТП-764 (Д 01-57/12 от 12.04.2012г)</t>
  </si>
  <si>
    <t>12.9.2</t>
  </si>
  <si>
    <t>Реконструкция участка ЛЭП-0,4кВ от ТП №540 по ул.Смоленская,пер.Березовский (Д 01-76/12 от 19.05.12г)</t>
  </si>
  <si>
    <t>12.9.3</t>
  </si>
  <si>
    <t>Реконструкция ВЛ-0,4кВ от ТП-224 от опоры № 4 до жилого дома ул.Днепровская, 3 (Д 09-004/12 от 12.01.12г)</t>
  </si>
  <si>
    <t>0,216 км</t>
  </si>
  <si>
    <t>12.9.4</t>
  </si>
  <si>
    <t>Реконструкция ВЛ-0,4кВ от ТП-232 до жилого дома ул.Кемеровская, 103 (Д 13-92/12 от )</t>
  </si>
  <si>
    <t>12.9.5</t>
  </si>
  <si>
    <t>Реконструкция оборудования здания ТП-132 (Д 01-99/12 от 03.07.12г; Р 254 от 03.09.12г)</t>
  </si>
  <si>
    <t>12.9.6</t>
  </si>
  <si>
    <t>Реконструкция оборудования здания ТП-127 (Д 01-97/12 от 02.07.12г; Р 244 от 03.09.12г)</t>
  </si>
  <si>
    <t>12.9.7</t>
  </si>
  <si>
    <t>Реконструкция ТП № 646 (Д 01-168/12 от 19.10.2012 Р 35 от 05.02.2012)</t>
  </si>
  <si>
    <t>12.9.8</t>
  </si>
  <si>
    <t>Реконструкция ЛЭП-0,4кВ от ТП № 646 до границы земельного участка ул.Шахтовая, 18 (Д 01-168/12 от 19.10.2012 Р 35 от 05.02.2012)</t>
  </si>
  <si>
    <t>12.9.9</t>
  </si>
  <si>
    <t>Реконструкция ВЛ-0,4кВ от ТП-119 до границы земельного участка, пер.Артема, 4 (Д 01-161/12 от 15.10.12 Р 25 от 30.01.12)</t>
  </si>
  <si>
    <t>12.9.10</t>
  </si>
  <si>
    <t>Реконструкция ВЛ-0,4 кВ от ТП-149, г. Прокопьевск</t>
  </si>
  <si>
    <t>0,28 км</t>
  </si>
  <si>
    <t>12.9.11</t>
  </si>
  <si>
    <t>Реконструкция ВЛ-0,4кВ от ТП-717 (Д 01-117/12 от 22.08.12 Р 37 от 05.02.12)</t>
  </si>
  <si>
    <t>12.9.12</t>
  </si>
  <si>
    <t>Реконструкция линии электропередач (ЛЭП)-6кВ ф.16 с п/ст № 19 (в составе ВЛ-0,4кВ от ТП № 446) (Д 13-237/12 от 16.10.12 Р 04 от 16.01.12)</t>
  </si>
  <si>
    <t>12.9.13</t>
  </si>
  <si>
    <t>Реконструкция трансформаторной подстанции 10/0,4кВ ТП-763 "пер.Строителей" (Д 13-19/13 от 19.02.2013 Р 201 от 17.06.2013)</t>
  </si>
  <si>
    <t>12.9.14</t>
  </si>
  <si>
    <t>Реконструкция ВЛ-0,4кВ от ТП-553 до ул.Шишкина,36 (Д 13-146/13 от 18.07.13г)</t>
  </si>
  <si>
    <t>0,385 км</t>
  </si>
  <si>
    <t>Рефлектометр TDR2000/R</t>
  </si>
  <si>
    <t>12.11.2</t>
  </si>
  <si>
    <t>прибор Омметр "Виток"</t>
  </si>
  <si>
    <t>12.11.3</t>
  </si>
  <si>
    <t>Портативная лаборатория анализа масел и топлива ПЛАМ-3</t>
  </si>
  <si>
    <t>филиал "Энергосеть р.п. Промышленная"</t>
  </si>
  <si>
    <t>Сооружение электротехническое: комплектная трансформаторная подстанция (МТП 1х100 кВА) по ул. Колхозная, пгт. Промышленная</t>
  </si>
  <si>
    <t>13.1.1.2</t>
  </si>
  <si>
    <t>Сооружение линейное электротехническое: ВЛ-10 кВ от Ф-10-6П до МТП 1х100 кВА по ул. Колхозная, пгт. Промышленная</t>
  </si>
  <si>
    <t>0,476 км</t>
  </si>
  <si>
    <t>13.1.1.3</t>
  </si>
  <si>
    <t>Реклоузер Ф-10-5К по ул.Садовая</t>
  </si>
  <si>
    <t>13.1.1.4</t>
  </si>
  <si>
    <t>Реклоузер Ф-10-8П</t>
  </si>
  <si>
    <t>13.1.1.5</t>
  </si>
  <si>
    <t>Реклоузеры(3шт)  Ф-10-6П</t>
  </si>
  <si>
    <t>Замена трансформатора ТМ 160/10кВа. 1973г.в., установленного в ТП-8 на ТМ-160/10кВа.</t>
  </si>
  <si>
    <t>Замена трансформатора  ТМ100/10кВА 1973г.в., установленного в ТП-545 на  ТМ-100/10кВА</t>
  </si>
  <si>
    <t>Замена трансформатора ТМ 160/10 кВА 1974г.в.,установленного в ТП-26 на ТМ-160/10кВА</t>
  </si>
  <si>
    <t>Замена трансформатора ТМ 250/10кВА 1974г.в.,установленного в ТП-34 на ТМ-250/10кВА</t>
  </si>
  <si>
    <t>Замена трансформатора ТМ 630/10кВА 1974г.в.,установленного в ТП-3 на ТМ-630/10кВА</t>
  </si>
  <si>
    <t>Замена трансформатора ТМ 250/10 кВА 1974г.в.,установленного в ТП-46 на ТМ-250/10кВА</t>
  </si>
  <si>
    <t>13.1.2.7</t>
  </si>
  <si>
    <t>Реконструкция ТП№ 23 250 кВА, инв №: 00001030 в п.г.т. Промышленная</t>
  </si>
  <si>
    <t>13.1.2.8</t>
  </si>
  <si>
    <t>Реконструкция ВЛ-0,4 кВ на ж/б опорах в части замены провода на ВЛ-0,4кВ от ТП №23 до опоры №7 пгт.Промышленная</t>
  </si>
  <si>
    <t>13.1.2.9</t>
  </si>
  <si>
    <t>Сооружение линейное электротехническое: ЛЭП-10кВ от Ф-10-6Л до ТП-141 пгт.Промышленная</t>
  </si>
  <si>
    <t>13.1.2.10</t>
  </si>
  <si>
    <t>Сооружение линейное электротехническое:  ТП-141 пгт.Промышленная</t>
  </si>
  <si>
    <t>13.1.2.11</t>
  </si>
  <si>
    <t>Сооружение линейное электротехническое: ЛЭП-0,4 кВ от ТП-141 пгт.Промышленная</t>
  </si>
  <si>
    <t>4,05 км</t>
  </si>
  <si>
    <t>13.1.2.12</t>
  </si>
  <si>
    <t>Сооружение линейное электротехническое: ЛЭП-10кВ от п/с Плотниковская 110/35/10 до ТП-513 п.Плотниково Промышленновского района</t>
  </si>
  <si>
    <t>13.1.2.13</t>
  </si>
  <si>
    <t>Сооружение линейное электротехническое: ТП-513 п.Плотниково Промышленновского района</t>
  </si>
  <si>
    <t>13.1.2.14</t>
  </si>
  <si>
    <t>Сооружение линейное электротехническое: ЛЭП-10кВ от Ф-10-4П до ТП-70 пгт.Промышленная</t>
  </si>
  <si>
    <t>0,01км</t>
  </si>
  <si>
    <t>13.1.2.15</t>
  </si>
  <si>
    <t>Сооружение линейное электротехническое: ЛЭП-10кВ от Ф-10-7РП до ТП-70 пгт.Промышленная</t>
  </si>
  <si>
    <t>13.1.2.16</t>
  </si>
  <si>
    <t>Сооружение линейное электротехническое: ТП-70 пгт.Промышленная</t>
  </si>
  <si>
    <t>Автомобиль УАЗ 390995</t>
  </si>
  <si>
    <t>Автомобиль  УАЗ-390945</t>
  </si>
  <si>
    <t>13.4.3</t>
  </si>
  <si>
    <t>Прицеп 2ПТС-4</t>
  </si>
  <si>
    <t>13.5.1</t>
  </si>
  <si>
    <t>13.5.2</t>
  </si>
  <si>
    <t>Здание гаража под автотехнику</t>
  </si>
  <si>
    <t>13.5.4</t>
  </si>
  <si>
    <t>13.5.5</t>
  </si>
  <si>
    <t>Реконструкция объекта "Открытый навес с тельфером по адресу пгт.Промышленная, ул.Линейная,2"</t>
  </si>
  <si>
    <t>13.8.1</t>
  </si>
  <si>
    <t xml:space="preserve">АИИСКУЭ Система учета электроэнергии в коммунальном секторе с возможностью дистанционного съема показаний </t>
  </si>
  <si>
    <t>13.11.1</t>
  </si>
  <si>
    <t>Реклоузер вакуумный серии PBA/TEL по Ф6- ЦК-4 опора №14 отпайка на Тайгу 2 + доп.модуль и блок к Реклоузеру на опоре №111 Ф-703</t>
  </si>
  <si>
    <t>Реклоузер вакуумный серии PBA/TEL по Ф-603</t>
  </si>
  <si>
    <t>Реклоузер вакуумный серии PBA/TEL по Ф-604 опор 6/1 отпайка на ТП-29, 96, МЖК, 105, 39</t>
  </si>
  <si>
    <t xml:space="preserve">Замена  силового трансформатора ТМ-400/6-0,4 в ТП-48  </t>
  </si>
  <si>
    <t xml:space="preserve">Замена  силового трансформатора ТМ-400/6-0,4 в ТП-72 </t>
  </si>
  <si>
    <t xml:space="preserve">Замена  силового трансформатора ТМ-400/6-0,4 в ТП-55 </t>
  </si>
  <si>
    <t xml:space="preserve">Замена  силового трансформатора ТМ-250/6-0,4 в ТП-54 </t>
  </si>
  <si>
    <t>Замена  силового трансформатора ТМ-250/6-0,4 в ТП-11</t>
  </si>
  <si>
    <t xml:space="preserve">Замена  силового трансформатора ТПГ-160/10-0,4кВ в ТП-105 </t>
  </si>
  <si>
    <t>Д 01-177/12 09,11,12 Р 377/12 от 18,12,12 РеконструкцияТП№38 с заменой двух трансформаторов 400кВА на 630кВА</t>
  </si>
  <si>
    <t>"Реконструкция низковольтн.линии инв.№100138: подвеска двух цепей 0,4кВ от ТП-51 до опоры №7 по ул.Лермонтова в г.Тайга"</t>
  </si>
  <si>
    <t>0,429 км</t>
  </si>
  <si>
    <t>Реконструкция низковольтн.линии инв.№100138: подвеска цепи 0,4кВ от ТП№56 до границы земельного участка спортивного комплекса «Юность» в г.Тайга</t>
  </si>
  <si>
    <t>0,090 км</t>
  </si>
  <si>
    <t>Сооружение линейное электротехническое:   линия электропередач 6кВ (ВЛЗ-6кВ) от ТП-73 Ф-605 ПС 35/6 "ЦПП" до   Ф-701 ПС 110/35/6кВ "Тайга"</t>
  </si>
  <si>
    <t>Проектирование ВЛ-6 кВ от Ф-602 до ТП- № 27 п.Кедровый.</t>
  </si>
  <si>
    <t>14.4.1</t>
  </si>
  <si>
    <t>Генератор со встроенным сварочным аппаратом S6400 6,4/3,7 кВт 400/230 В</t>
  </si>
  <si>
    <t>14.4.2</t>
  </si>
  <si>
    <t>14.5.1</t>
  </si>
  <si>
    <t>14.5.2</t>
  </si>
  <si>
    <t xml:space="preserve">Холодный склад по адресу: г. Тайга, ул.Советская 109б    </t>
  </si>
  <si>
    <t>14.8.1</t>
  </si>
  <si>
    <t>Система учета электроэнергии в коммунальном секторе с возможностью дистанционного съема показаний (ТП-96)</t>
  </si>
  <si>
    <t>Прибор "Ультраскан 2004"</t>
  </si>
  <si>
    <t>Проектирование и строительство.   Сооружение линейное электро-техническое. Участок двухцепной ЛЭП-6 кВ от ТП-"Хлебокомбинат" до ТП-49 "Больнич. городок".</t>
  </si>
  <si>
    <t>Строительство. Сооружение линейное электро-техническое:   ЛЭП-6 кВ ф. №6-4-«Ц», до реконструируемой  ТП 509Н «Центральная».п. Спаск</t>
  </si>
  <si>
    <t>Строительство. Сооружение линейное электро-техническое:  ЛЭП-6 кВ, ответвление ф. №6-5-«Кабарзинка» на реконструируемую   до ТП 505Н «Кабарзинка»  п. Спаск</t>
  </si>
  <si>
    <t>0,27 км</t>
  </si>
  <si>
    <t>15.1.1.4</t>
  </si>
  <si>
    <t>Строительство: трансформаторная подстанция 6/0,4 кВ (КТП-6/0,4 кВ "Вокзальная"), пгт. Шерегеш</t>
  </si>
  <si>
    <t>15.1.1.5</t>
  </si>
  <si>
    <t>Строительство: трансформаторная подстанция 6/0,4 кВ (КТП-6/0,4 кВ "Таежная-2"), пгт. Шерегеш</t>
  </si>
  <si>
    <t>15.1.1.6</t>
  </si>
  <si>
    <t>Проектирование и строительство. Сооружение линейное электротехническое: Кабельная ЛЭП-0.4 кВ (кабельная вставка под полотном ж/д) по ул. Набережная п. Калары</t>
  </si>
  <si>
    <t xml:space="preserve">Проектирование и  реконструкция сооруженеие электротехническое: КМТП- 550 "Поселок", с тр-ром 250 кВА, п. Мрассу, Таштагольский  район. </t>
  </si>
  <si>
    <t>Таштагол. Проектирование и реконструкция ТП-153 "КТП-1"</t>
  </si>
  <si>
    <t>2 МВА</t>
  </si>
  <si>
    <t>Таштагол. Проектирование и реконструкция ТП-154 "КТП-2"</t>
  </si>
  <si>
    <t>Таштагол. Проектирование и реконструкция ТП-155 "КТП-3"</t>
  </si>
  <si>
    <t>Проектирование  и реконструкция.  Сооружение электротехническое:  ТП- 502Н "Южная" с тр-ром 100 кВА, п. Спасск</t>
  </si>
  <si>
    <t>Проектирование  и реконструкция. Сооружение  электротехническое:  ТП-509Н "Центральная", с тр-ром 400 кВа, п. Спасск.</t>
  </si>
  <si>
    <t>Проектирование  и реконструкция.  Сооружение электротехническое:  ТП- 505Н "Кабарзинка", с тр-ром 250 кВА, п. Спасск</t>
  </si>
  <si>
    <t>Проектирование  и  реконструкция Сооружение электротехническое: ТП-506 "Насосная", с тр-ром 160 кВа, п. Спасск.</t>
  </si>
  <si>
    <t>Проектирование и строительство. Сооружение электротехническое: ТП-61 "545 км" с тр-ром 100 кВА, п. Чугунаш.</t>
  </si>
  <si>
    <t xml:space="preserve">Проектирование и реконструкция. Сооружение электротехническое:  ТП-408Н- "Луговая", с тр-ром 100 кВА,   пгт. Мундыбаш. </t>
  </si>
  <si>
    <t xml:space="preserve">Проектирование и реконструкция. Сооружение электротехническое:  ТП-221Н "Центральная", с тр-ром 100 кВА, п. Центральный Таштагольский район. </t>
  </si>
  <si>
    <t>Проектирование и реконструкция. Сооружение электротехническое: ТП-412Н "Советская, с тр-ром 160 кВА,  пгт. Мундыбаш.</t>
  </si>
  <si>
    <t xml:space="preserve">Проектирование и реконструкция. Сооружение электротехническое: ТП- 410Н "Суворова", с тр-ром 100 кВа, ул. Суворова, пгт. Мундыбаш.  </t>
  </si>
  <si>
    <t>Проектирование и реконструкция.  Сооружение  электротехническое: ТП-403Н "Красноармейская"  с тр-ром 160 кВа, пгт. Мундыбаш.</t>
  </si>
  <si>
    <t>Проектирование и реконструкция. Сооружение электротехническое: ТП-419Н "Дзержинского-2", с тр-ром 100 кВа, пгт. Мундыбаш.</t>
  </si>
  <si>
    <t>Проектирование и реконструкция. Сооружение электротехническое:  ТП-  545Н "Талон", с тр-ром  100 кВа, п. Талон, Республика Алтай.</t>
  </si>
  <si>
    <t>Проектирование и реконструкия. Сооружение электротехническое: КМТП- 420 "Тельбес-2", с тр-ром 63 кВА, п. Тельбес, Таштагольский район.</t>
  </si>
  <si>
    <t xml:space="preserve"> Проектирование и строительство. Сооружение электротехническое: КТП-10/0,4 кВ-100 кВа, "Кооператор",  г. Таштагол.</t>
  </si>
  <si>
    <t>Проектирование и реконструкция. Сооружение линейное электро-техническое: ЛЭП-6 кВ от МТП-110 до опоры №75 ф. №6-3-"Т", мкр. Шалым, г. Таштагол.</t>
  </si>
  <si>
    <t>Проектирование и реконструкция. Сооружение линейное электротехническое: двух цпная ЛЭП-6 кВ (участок ВЛ-6 кВ ф. №6-48-"ФС")  от ЦРП-6 кВ №8 "Юбилейная" до ДК "Горняк", г. Таштагол.</t>
  </si>
  <si>
    <t xml:space="preserve"> Проектировани и реконструкция. Сооружение линейное электротехническое: ЛЭП-10 кВ, фид. №10-3-"Чугунаш" , (участок от опоры № 1 до МТП-39), </t>
  </si>
  <si>
    <t>Проектирование и реконструкция. Сооружение линейное электротехническое:  ВЛ -6 кВ фид. №6-2-"Алтамаш" участок от опоры №56 до  МТП-80, п. Габовск, Таштагольский район.</t>
  </si>
  <si>
    <t>Проектирование и реконструкция.Сооружение линейное электротехническое:  ЛЭП-6 кВ ф. №6-41 и ф. №6-46 до ЦРП-5 "Центральная", г. Таштагол.</t>
  </si>
  <si>
    <t>Проектирование и строительство. Сооружение линейное электротехническое:  ВЛ -0,4 кВ по ул. Подутесная и Тельбесская  от ТП - 401, пгт. Мундыбаш.</t>
  </si>
  <si>
    <t>Проектирование и строительство. Сооружение линейное электротехническое:  ВЛ- 0,4 кВ по ул. Луговая,  от ТП - 408, пгт. Мундыбаш.</t>
  </si>
  <si>
    <t>2,6 км</t>
  </si>
  <si>
    <t>Проектирование и строительство. Сооружение  линейное электротехническое:  ВЛ-0,4 кВ по ул. Григорьва, от ТП-413, пгт. Мундыбаш.</t>
  </si>
  <si>
    <t>Проектирование  и строительство. Сооружение  линейное  электротехническое:  ВЛ-0,4 кВ по ул. Садовая, от КТП-29 "Садовая", г. Таштагол.</t>
  </si>
  <si>
    <t>Проектирование и строительство.  Сооружение линейное электротехническое:   ВЛ-0,4 кВ по ул. Горького и Энгельса от КТП-10 "База Филиала", г. Таштагол.</t>
  </si>
  <si>
    <t>Проектирование и строительство.  Сооружение линейное  электро-техническое:  ВЛ-0,4 кВ по ул. Увальная, от МТП-77, г. Таштагол.</t>
  </si>
  <si>
    <t>Проектирование и строительство.    Сооружение  линейное элек-тротехническое:  ВЛ-0,4 кВ по ул. Чайковского, от МТП-33, г. Таш-тагол.</t>
  </si>
  <si>
    <t>Проектирование  и строительство. Сооружение  линейное электротехническое:  ВЛ-0,4 кВ по ул. Баляева, от МТП-33, г. Таштагол.</t>
  </si>
  <si>
    <t>Проектирование  и строительство.  Сооружение  линейное электротехническое:  ВЛ-0,4 кВ по ул. Островского, от ТП-14 и КТП-54, г. Таштагол.</t>
  </si>
  <si>
    <t xml:space="preserve">Проектирование и строительство. Сооружение линйное электротехническое: ВЛ-0,4 кВ С/О "Кооператор", г. Таштагол.  </t>
  </si>
  <si>
    <t>Реконструкция оборудования ТП-50 "2-й МКР",  г. Таштагол: замена камер КСО-272, 8шт. и распредщита 0,4 кВ на панели ЩО-70, 6 шт., г. Таштагол.</t>
  </si>
  <si>
    <t xml:space="preserve">Реконструкция оборудования  ТП-3 "18-й парт-съезд", замена силового тр-ра ТМ-630-10/0,4 кВ на тр-р 630-6/0,4 кВ, г. Таштагол. </t>
  </si>
  <si>
    <t xml:space="preserve">Реконструкция оборудования  КТПМ-8 "Лермонтова", заменна тр-ра ТМ-160-10/0,4 кВ на  тр-р 160-6/0,4 кВ, г. Таштагол. </t>
  </si>
  <si>
    <t xml:space="preserve">Реконструкция оборудования МТП-9 "Куйбышева", замена тр-ра ТМ-100-10/0,4 кВ на тр-р 100-6/0,4 кВ, г. Таштагол. </t>
  </si>
  <si>
    <t xml:space="preserve">Реконструкция оборудования МТП-20 "Площадь победы", замена  тр-ра ТМ-160-10/0,4 кВ на тр-р 160-6/0,4 кВ, г. Таштагол. </t>
  </si>
  <si>
    <t xml:space="preserve"> Реконструкция оборудования ТП-1 "ПЛ", замена тр-ра ТМ-400-10/0,4 кВ, на тр-р 400-6/0,4 кВ, г. Таштагол.</t>
  </si>
  <si>
    <t>Реконструкция оборудования ТП-43 "Береговая": замена камер КСО-386, 8шт. на камеры КСО-309М, 8 шт., г. Таштагол.</t>
  </si>
  <si>
    <t>Реконструкция оборудования ТП-23 "ГРЭ": замена электрооборудования РУ-0,4 кВ на панели ЩО-70, 2 шт.</t>
  </si>
  <si>
    <t>Реконструкция оборудования ТП-19 "Горбольница": замена электро-оборудования РУ-6 кВ (камеры КСО-309, 5 шт.), РУ-0,4 кВ (панели ЩО-70, 7 шт.).</t>
  </si>
  <si>
    <t>РП-ТП-3</t>
  </si>
  <si>
    <t>11 яч.</t>
  </si>
  <si>
    <t>Строительство.   Сооружение электротехническое: ЦРП-6 кВ №5 "Центральная, мкр. Усть-Шалым,  г. Таштагол.</t>
  </si>
  <si>
    <t>Строительство.   Сооружение электротехническое: ПС-35/6 кВ "Спасская", 1х2,5 МВа,  п. Спасск, Таштагольский район.</t>
  </si>
  <si>
    <t xml:space="preserve"> Проектирование и строительство. Сооружение линейное электротехническое. КЛ-0,4 кВ от ТП-135 "5-й квартал" до жилых домов ул. Дзержинского и Гагарина, пгт. Шерегеш.</t>
  </si>
  <si>
    <t xml:space="preserve">Проектирование и строительство. Сооружение линейное электротехническое. КЛ-0,4 кВ от ТП-17 "Суворова" до жилых домов ул. Суворова, 21;22  и  ул. Мира № 31; 33; 35; 37, г. Таштагол.  </t>
  </si>
  <si>
    <t>Проектирование и строительство.  Сооружение линейное электротехническое, кабельная ЛЭП-0,4 кВ от КМТП- 402 "Партизанская" до ВЛ-0,4 кВ ул. Лузина (через ж.д.), пгт. Мундыбаш.</t>
  </si>
  <si>
    <t>Реконструкция ВЛ-6 кВ ф. № 6-9-"База торга" от опоры № 1 до МТП 134 "Центральная" пгт. Шерегеш.</t>
  </si>
  <si>
    <t>«Сооружение линейное электротехническое: линия электропередач 6 кВ (ЛЭП-6 кВ) от КТП-6/0,4 кВ «Вокзальная» от КТП-6/0,4 кВ «Таежная-2», пгт. Шерегеш"</t>
  </si>
  <si>
    <t>Реконструкция:  "Воздушная линия электропередач 6 кВ Ф 6-43, 6-47 - "Насосная, 4-ый ключ", инв. ЦОО 18493, пгт. Шерегеш"</t>
  </si>
  <si>
    <t>Реконструкция подстанции "Спорткомплекс", г. Зеленая, г. Таштагол (в части ВЛ 35 кВ "Мустаг")</t>
  </si>
  <si>
    <t>2,67 км</t>
  </si>
  <si>
    <t>«Реконструкция трансформаторной подстанции «Центр сноуборда» по ул. Скворцова, в г. Таштагол: замена трансформаторов 2х160 кВА на 2х250 кВА 6/0,4 кВ»</t>
  </si>
  <si>
    <t>Реконструкция закрытой ТП №49 «Больничный городок»: монтаж рубильника №4 в панели №3 и рубильника №1 в панели №6 РУ-0,4 кВ</t>
  </si>
  <si>
    <t>ЦРТП Весенняя  Шерегеш. Г. Зеленая</t>
  </si>
  <si>
    <t>Реконструкция. Сооружение линейное электротехническое: ЛЭП- 10 кВ  ф. 10-6-"Б" от ПС-110/10 кВ "Калары" до оп. №1 ВЛ-10 кВ, п. Калары, (кабельная вставка, 2 кабеля под полотном  ж/д)</t>
  </si>
  <si>
    <t>Проектирование.  Сооружение линейное электротехническое: реконструкция КЛ-0,4 кВ от ТП-3 "18-й" партсъезд до жил. домов по ул. Ленина: 48;50,52;54 и на ВЛ-0,4 кВ 18-й Партсъезд, г. Таштагол.</t>
  </si>
  <si>
    <t xml:space="preserve"> Проектирование.  Сооружение линейное электротехническое: ЛЭП-6 кВ фид. №6-32-"Телевышка-1", пгт. Мундыбаш.</t>
  </si>
  <si>
    <t>Проектирование.  Сооружение линейное электротехническое: ЛЭП-6 кВ фид. №6-33 "Телевышка-2", пгт. Мундыбаш.</t>
  </si>
  <si>
    <t xml:space="preserve">  Реклоузер 6 кВ на опоре №2 ВЛ-6 кВ фид. №6-46-«К», г. Таштагол.</t>
  </si>
  <si>
    <t xml:space="preserve"> ЦРП-6 кВ с ТП-216, пгт. Каз.</t>
  </si>
  <si>
    <t>ТП-112, 6/0,4 кВ, 1х250 кВА, г. Таштагол</t>
  </si>
  <si>
    <t>КМТП-133 «40 лет Октября», 1х100 кВа, пгт. Шерегеш.</t>
  </si>
  <si>
    <t>МТП-134, 1х160 кВА, «Центральная», пгт. Шерегеш.</t>
  </si>
  <si>
    <t>ТП- 122,1х250 кВА, «Зеленая», пгт. Шерегеш.</t>
  </si>
  <si>
    <t>МТП-137 «ВГСЧ», пгт. Шерегеш.</t>
  </si>
  <si>
    <t>ТП-121 «Кирова, 1х400 кВА, пгт. Шерегеш.</t>
  </si>
  <si>
    <t>ВЛ-0,4 кВ по ул. Рабочая и Советская, от ТП-409, пгт. Мундыбаш.</t>
  </si>
  <si>
    <t>ТП-501 «Больничная», 1х100 кВА, п. Спасск.</t>
  </si>
  <si>
    <t>ТП-507 «Логовая», 1х100 кВА, п. Спасск.</t>
  </si>
  <si>
    <t>ТП-503 «Молодежная», 1х400 кВА, п. Спасск</t>
  </si>
  <si>
    <t>ТП-504 «Котельная», 1х400 кВА, п. Спасск.</t>
  </si>
  <si>
    <t>ТП-404 «Лесная», 1х40 кВА, пгт. Мундыбаш.</t>
  </si>
  <si>
    <t>ТП-415«Буденного», 1х100 кВА, пгт. Мундыбаш.</t>
  </si>
  <si>
    <t>ТП-421 «Тельбес-1», пгт. Мундыбаш.</t>
  </si>
  <si>
    <t>ТП-423 «Телевышка-2», 1х100 кВА, пгт. Мундыбаш.</t>
  </si>
  <si>
    <t>ТП-425 «Советская-2», 1х160 кВА, пгт. Мундыбаш.</t>
  </si>
  <si>
    <t>ТП-426 «Сады», 1х100 кВА, пгт. Мундыбаш.</t>
  </si>
  <si>
    <t>ТП-305 «Мичурина», 1х160 кВА пгт. Темиртау.</t>
  </si>
  <si>
    <t>ТП-304 «Филатова», 1х250 кВА, пгт. Темиртау.</t>
  </si>
  <si>
    <t>ТП-308 «Центральная», 1х160 кВА, пгт. Темиртау.</t>
  </si>
  <si>
    <t>ТП-211 «Горького», 1х100 кВА, пгт. Каз.</t>
  </si>
  <si>
    <t>Кабельные ЛЭП-0,4 кВ от ТП-130 до жилых домов ул. Дзержинского, пгт. Шерегеш.</t>
  </si>
  <si>
    <t>ЛЭП-10 кВ ф. №10-6-«Б» от ПС-110/10 кВ «Калары» до опоры №1 ВЛ-10 кВ, п. Калары.</t>
  </si>
  <si>
    <t>ВЛ-0,4 кВ по ул. Строителей от ТП-417, пгт. Мундыбаш.</t>
  </si>
  <si>
    <t>ВЛ-0,4 кВ по ул. Коммунистическая, пгт. Мундыбаш, от ТП-406.</t>
  </si>
  <si>
    <t>ВЛ-0,4 кВ по ул. Советская и Пионерская, от ТП-412, пгт. Мундыбаш.</t>
  </si>
  <si>
    <t>ВЛ-0,4 кВ по ул. Буденного, Трактовая и Восточная, от ТП-425, пгт. Мундыбаш</t>
  </si>
  <si>
    <t>ВЛ-0,4 кВ по ул. Суворова, от ТП-315, пгт. Темиртау.</t>
  </si>
  <si>
    <t>ВЛ-0,4 кВ по ул. Калинина, от ТП-1, г. Таштагол.</t>
  </si>
  <si>
    <t>ВЛ-0,4 кВ по ул. Нагорная, от ТП-1, г. Таштагол.</t>
  </si>
  <si>
    <t>ВЛ-0,4 кВ по ул. Гастелло, от ТП-1, г. Таштагол.</t>
  </si>
  <si>
    <t>ВЛ-0,4  кВ по ул. Волошиной, от ТП-1, г. Таштагол.</t>
  </si>
  <si>
    <t>ВЛ-0,4 кВ по ул. Геологическая, от ТП-23, г. Таштагол</t>
  </si>
  <si>
    <t>ВЛ-0,4 кВ по ул. Куйбышева, от ТП-23, г. Таштагол.</t>
  </si>
  <si>
    <t>ВЛ-0,4 кВ по ул. Куйбышева, от МТП-9, г. Таштагол.</t>
  </si>
  <si>
    <t xml:space="preserve">ВЛ-0,4 кВ по ул. Ульянова, от МТП-53, г. Таштагол. </t>
  </si>
  <si>
    <t>ВЛ-0,4 кВ по ул. Партизанская, от ТП-53, г. Таштагол.</t>
  </si>
  <si>
    <t>ВЛ-0,4 кВ по ул. Суворова, от КТП-62, п. Чугунаш.</t>
  </si>
  <si>
    <t>ВЛ-0,4 кВ по ул. Станционная, от КТП-63, п. Чугунаш.</t>
  </si>
  <si>
    <t>ВЛ-0,4 кВ по ул. Водозаборная, отКТП-68, г. Таштагол.</t>
  </si>
  <si>
    <t>ВЛ-0,4 кВ по ул. Ст. Разина, от МТП-109, г. Таштагол.</t>
  </si>
  <si>
    <t>ВЛ-0,4 кВ по ул. Луначарского, от КТП-«Калары-1», п. Калары.</t>
  </si>
  <si>
    <t>ВЛ-0,4 кВ по ул. Спортивная, от МТП-105, г. Таштагол.</t>
  </si>
  <si>
    <t>ВЛ-0,4 кВ по ул. Комарова,от  КТП-«Базанча», п. Базанча.</t>
  </si>
  <si>
    <t>ЛЭП-6 кВ от ЦРТП-6 кВ «Весенняя» до ТП—«4-й ключ», пгт. Шерегеш.</t>
  </si>
  <si>
    <t>ЛЭП-6 кВ от ЦРТП-6 кВ «Весенняя» до проектируемых ТП-6/0,4 кВ по ул. Весенней, пгт. Шерегеш.</t>
  </si>
  <si>
    <t>Кабельные ЛЭП-6 кВ ф. 6-34 –«Поселок» от ПС-6/6 кВ «Фидерная» до опоры №1 ВЛ-6 кВ, пгт. Мундыбаш.</t>
  </si>
  <si>
    <t>Проектирование Реконструкция "Сооружение электротехническое: ТП-141 "2й бугельный подъемник", пгт. Шерегеш</t>
  </si>
  <si>
    <t>Проектирование. ВЛ-6 кВ от ПС 35/6 кВ "Каритшал" до ТС 6/0,4 кВ "МТП-170 "Сектор Е", перевод в класс напряжения 35 кВ), 5 км</t>
  </si>
  <si>
    <t xml:space="preserve">Проектирование   внешнего электроснабжения комплекса (ТС 6/0,4 кВ "МТП-170 "Сектор Е", перевод в класс напряжения 35 кВ) </t>
  </si>
  <si>
    <t>15.4.1</t>
  </si>
  <si>
    <t>Прицеп для перевозки снегоходов МСЗА-817711</t>
  </si>
  <si>
    <t>15.4.2</t>
  </si>
  <si>
    <t xml:space="preserve">Стенд шиномонтажный Ш-515 (грузовой) </t>
  </si>
  <si>
    <t>15.4.3</t>
  </si>
  <si>
    <t xml:space="preserve"> Оборудование для мойки автомобилей</t>
  </si>
  <si>
    <t>15.4.4</t>
  </si>
  <si>
    <t>15.4.5</t>
  </si>
  <si>
    <t>УАЗ-3909</t>
  </si>
  <si>
    <t>15.4.6</t>
  </si>
  <si>
    <t>Приобретение передвижной электролаборатории ППУ-2</t>
  </si>
  <si>
    <t>15.4.7</t>
  </si>
  <si>
    <t>Передвижная мастерская на шасси ГАЗ-33081</t>
  </si>
  <si>
    <t>15.4.8</t>
  </si>
  <si>
    <t>Стенд механический СВ-10 (для испытания когтей, лазов)</t>
  </si>
  <si>
    <t>15.4.9</t>
  </si>
  <si>
    <t>Автомобиль "Газель" (бортовой)</t>
  </si>
  <si>
    <t>Реконструкция ОДС г. Таштагол, ул. Энергетиков. 1</t>
  </si>
  <si>
    <t>Установка шлагбаума на территории филиала 1шт.</t>
  </si>
  <si>
    <t xml:space="preserve">Проектирование и строительство.  Благоустройство, ограждение и асфальтирование территории производ-ственой базы Филиала в пгт. Шерегеш, по ул. Весенняя, 20. </t>
  </si>
  <si>
    <t>Реконструкция здания нежилого №2 участка филиала "Энергосеть" в  п. Темиртау Таштагольского района  ул. Шоссейная, 2</t>
  </si>
  <si>
    <t>Реконструкция здания нежилого №1 участка филиала "Энергосеть" в п.г.т. Шерегеш по ул. Весенняя,20/1: АБК</t>
  </si>
  <si>
    <t>15.5.6</t>
  </si>
  <si>
    <t>Здание нежилое №2 Таштагольский р-н,п.Шерегеш,ул.Весенняя 20/1</t>
  </si>
  <si>
    <t>15.5.7</t>
  </si>
  <si>
    <t>Реконструкция холодного склада  г. Таштагол, ул. Энергетиков, 1</t>
  </si>
  <si>
    <t>15.5.8</t>
  </si>
  <si>
    <t>Реконструкция здания нежилого №1 участка филиала "Энергосеть" в  п. Темиртау Таштагольского района  ул. Шоссейная, 2</t>
  </si>
  <si>
    <t>15.8.1</t>
  </si>
  <si>
    <t>Установка систем учета потребления электроэнергии в ТП-6-10/0,4 кВ, частном секторе и юрид. лиц, с возможностью дистанционного съема показаний.</t>
  </si>
  <si>
    <t>15.10.1</t>
  </si>
  <si>
    <t>15.10.2</t>
  </si>
  <si>
    <t>15.10.3</t>
  </si>
  <si>
    <t>15.10.4</t>
  </si>
  <si>
    <t>Комплект мебели</t>
  </si>
  <si>
    <t xml:space="preserve"> прибор "Ультраскан 2004"</t>
  </si>
  <si>
    <t>Реконструкция оборудования: замена силового трансформатора ТМ-400 кВА 10/0,4 кВ в ТП № К-34 пгт. Тисуль</t>
  </si>
  <si>
    <t>Реконструкция оборудования: замена силового трансформатора ТМ-400 кВА 10/0,4 кВ в ТП № К-49 пгт. Тисуль</t>
  </si>
  <si>
    <t>Реконструкция оборудования: замена силового трансформатора ТМ-250 кВА 10/0,4 кВ в ТП № К-57 пгт. Тисуль</t>
  </si>
  <si>
    <t>Реконструкция оборудования: замена силового трансформатора ТМ-250 кВА 10/0,4 кВ в ТП № К-61 пгт. Тисуль</t>
  </si>
  <si>
    <t>Реконструкция оборудования: замена силового трансформатора ТМ-160 кВА 10/0,4 кВ в ТП № К-5 пгт. Тисуль</t>
  </si>
  <si>
    <t>Реконструкция оборудования: замена силового трансформатора ТМ-100 кВА 10/0,4 кВ в ТП № К-50 пгт. Тисуль</t>
  </si>
  <si>
    <t>Реконструкция оборудования: замена силового трансформатора ТМ-250 кВА 6/0,4 кВ в ТП № 1 пгт. Комсомольск</t>
  </si>
  <si>
    <t>Реконструкция оборудования: замена силового трансформатора ТМ-400 кВА 6/0,4 кВ в ТП № 13 пгт. Комсомольск</t>
  </si>
  <si>
    <t>Реконструкция оборудования: замена силового трансформатора ТМ-100 кВА 6/0,4 кВ в ТП № 1 п. Центральный</t>
  </si>
  <si>
    <t>Реконструкция оборудования: замена силового трансформатора ТМ-100 кВА 6/0,4 кВ в ТП № 7 п. Центральный</t>
  </si>
  <si>
    <t>Реконструкция оборудования: замена силового трансформатора ТМ-1600 кВА 35/6 кВ в ПС "Комсомольская 35/6 кВ" пгт. Комсомольск</t>
  </si>
  <si>
    <t>16.1.2.12</t>
  </si>
  <si>
    <t>ТИС Д 01-152/12 03.10.12 Р 324/12 Реконструкция ВЛ-0,4 кВ протяженностью 35610 м, инв.№00000109 от РУ-0,4 кВ ТП № К-68 до ВРУ-0,4 кВ доп.офиса по ул. Ленина, 33 пгт. Тисуль</t>
  </si>
  <si>
    <t>16.1.2.13</t>
  </si>
  <si>
    <t>Д01-23/13 20.02.13 Р120/13 Реконструкция ВЛ-0,4 кВ протяженностью 35610м инв. №:00000109: монтаж дополнительной цепи от РУ-0,4 ТП №К-10 до опоры установленной на границе земельного участка здания прокуратуры по ул. Сахарова, 6 пгт. Тисуль</t>
  </si>
  <si>
    <t>0,228 км</t>
  </si>
  <si>
    <t>Проектирование п/ст "Берикульская 35/6 кВ"</t>
  </si>
  <si>
    <t>Сооружение электротехническое: трансформаторная подстанция №8 (ТП№8) п. Берикульский</t>
  </si>
  <si>
    <t>Реконструкция ТП 320/400 кВА, Ф-10-13-А, ВЛ-10 кВ, инв.№00001392, пгт. Тисуль, ул. Гагарина, 13</t>
  </si>
  <si>
    <t>16.4.2</t>
  </si>
  <si>
    <t>Бензогенератор Eisemann S 6400</t>
  </si>
  <si>
    <t>16.5.1</t>
  </si>
  <si>
    <t>Здание ТО в пгт. Тисуль</t>
  </si>
  <si>
    <t>16.5.2</t>
  </si>
  <si>
    <t>Открытый навес с тельфером в п.г.т. Тисуль</t>
  </si>
  <si>
    <t>16.8.1</t>
  </si>
  <si>
    <t>Воздушная линия электропередач 10 кВ (ЛЭП-10 кВ) от ПС 110/10 "Мехзаводская" до ТП-53 ф 10-22 ОС</t>
  </si>
  <si>
    <t>1,893 км</t>
  </si>
  <si>
    <t>Воздушная линия электропередач 10 кВ (ЛЭП-10 кВ) от КТП-85 до ТП-79</t>
  </si>
  <si>
    <t xml:space="preserve">Строительство. «Сооружение линейное электротехническое: ЛЭП – 10 кВ от опоры № 75 Ф 10-16-РП до ТП-44, г. Топки </t>
  </si>
  <si>
    <t>0,975 км</t>
  </si>
  <si>
    <t xml:space="preserve">Мачтовая трансформаторная подстанция МТП №19-10/0,4 кВ мачтового типа мощностью 250 кВА  по ул. Петровского в г. Топки,  Замена на Комплектная трансформаторная подстанция КТПН №19-10/0,4 кВ киоскового типа  мощностью 250 кВА </t>
  </si>
  <si>
    <t>Реконструкция фидеров ВЛ-0,4 кВ по ул.Советская, ул. Революции" от ТП №79-10/0,4</t>
  </si>
  <si>
    <t>3,387 км</t>
  </si>
  <si>
    <t>Капитальная трансформаторная подстанция ТП №13-10/0,4 кВ кирпичного типа  мощностью 2х400 кВА по ул. Есикова в г. Топки</t>
  </si>
  <si>
    <t>Капитальная трансформаторная подстанция ТП №79-10/0,4 кВ кирпичного типа  мощностью 2х250 кВА по ул. Советская в г. Топки</t>
  </si>
  <si>
    <t>Реконструкция оборудования ТП №49 инв. 40120: замена трансформаторов на 2х630 кВА 10/0,4 кВ, г. Топки</t>
  </si>
  <si>
    <t>Реконструкция оборудования ТП №49 инв. 40120: замена в РУ-0,4 кВ двух вводных панелей, г. Топки</t>
  </si>
  <si>
    <t>Проектирование КЛ-10 кВ от ПС 110/10 "Мехзаводская" до РП 1</t>
  </si>
  <si>
    <t>Проектирование реконструируемой КТПН №6-10/0,4</t>
  </si>
  <si>
    <t>Проектирование ВЛ-10 кВ от КТП-105 до ТП-53</t>
  </si>
  <si>
    <t>Проектирование реконструируемой ТП №53-10/0,4</t>
  </si>
  <si>
    <t>Проектирование реконструируемой ТП №50-10/0,4</t>
  </si>
  <si>
    <t>Проектирование реконструируемой КТПН №46-10/0,4</t>
  </si>
  <si>
    <t>Проектирование: Реконструкция фидеров ВЛ-0,4 кВ по ул. Советская,  ул. Революции" от ТП №79-10/0,4</t>
  </si>
  <si>
    <t>Проектирование.  ВЛ-10 кВ ф. 10-22 "ОС" от опоры № 39 до опоры № 69.1 КТП-83</t>
  </si>
  <si>
    <t>Проектирование ВЛ-10 кВ от  ПС 110/10 "Мехзаводская" до ТП-69</t>
  </si>
  <si>
    <t>Проектирование реклоузера вакуумного PBA/TEL-10-12.5/630 Ф. 10-22 ОС</t>
  </si>
  <si>
    <t>Проектирование открытого склада с электро тельфером для хранения ТМЦ на территории производственной базы Филиала "Энергосеть г. Топки"</t>
  </si>
  <si>
    <t>Бортовой автомобиль, удлиненный. Газель-фермер ГАЗ-33023</t>
  </si>
  <si>
    <t>Электроагрегат сварочный АСП В220/6,5/3,5-Т 400/230 ВЛ-С-дизель</t>
  </si>
  <si>
    <t>17.4.3</t>
  </si>
  <si>
    <t>Автомобиль УАЗ 396255</t>
  </si>
  <si>
    <t>"Сооружение линейное электротехническое: воздушная линия электропередач 0,4 кВ (ВЛ-0,4 кВ) от ТП № 209 по ул Вокзальная в пгт.Тяжинский"</t>
  </si>
  <si>
    <t>1,194 км</t>
  </si>
  <si>
    <t>"Сооружение линейное электротехническое: воздушная линия электропередач 0,4 кВ (ВЛ-0,4 кВ) от ТП № 304 по ул.Чапаева, Пушкина, Пролетарская в пгт.Тяжинский"</t>
  </si>
  <si>
    <t>5,464 км</t>
  </si>
  <si>
    <t>"Сооружение линейное электротехническое: воздушная линия электропередач 0,4 кВ (ВЛ-0,4 кВ) от ТП № 37 по ул.Столярная", пгт.Тяжинский</t>
  </si>
  <si>
    <t>0,956 км</t>
  </si>
  <si>
    <t>"Сооружение линейное электротехническое: воздушная линия электропередач 0,4 кВ (ВЛ-0,4 кВ) от ТП № 7 ул.Крупской, ул.Комсомольская, ул.Южная, пер.Коммунальный  в  пгт.Тяжинский"</t>
  </si>
  <si>
    <t>4,562 км</t>
  </si>
  <si>
    <t>"Сооружение линейное электротехническое: воздушная линия электропередач 0,4 кВ (ВЛ-0,4 кВ) от ТП № 203 по ул.Советская, ул.Первомайская, ул.Тельмана " в  пгт.Тяжинский</t>
  </si>
  <si>
    <t>1,833 км</t>
  </si>
  <si>
    <t>"Сооружение линейное электротехническое: воздушная линия электропередач 0,4 кВ (ВЛ-0,4 кВ) от ТП № 103 по ул.Советская, ул.Мостовая, ул.Рабочая, пгт.Итатский</t>
  </si>
  <si>
    <t>2,75 км</t>
  </si>
  <si>
    <t>"Сооружение линейное электротехническое: воздушная линия электропередач 0,4 кВ (ВЛ-0,4 кВ) от ТП № 104 по ул.Рабочая,Советская, пер.Рабочий", пгт.Итатский</t>
  </si>
  <si>
    <t>2,624 км</t>
  </si>
  <si>
    <t>"Сооружение линейное электротехническое: воздушная линия электропередач 0,4 кВ (ВЛ-0,4 кВ) от ТП № 39 по ул.Октябрьская, ул.Столярная, ул.Коммунальная, ул.Первомайская, пер.Мичурина, пер.Ленина в пгт.Тяжинский"</t>
  </si>
  <si>
    <t>2,874 км</t>
  </si>
  <si>
    <t>Сооружение линейное электротехническое: воздушная линия электропередач 0,4кВ (ВЛ-0,4кВ) от ТП №11 по ул. Заозерная, ул. Советская в пгт. Итатский.</t>
  </si>
  <si>
    <t>2,236 км</t>
  </si>
  <si>
    <t>Реконструкция. ВЛ-0,4 кВ от ТП № 9 по ул. Коммунистическая, ул. Садовая в п.г.т. Тяжинский.</t>
  </si>
  <si>
    <t>0,115 км</t>
  </si>
  <si>
    <t xml:space="preserve">Реконструкция. ВЛ-0,4 кВ от ТП № 2 (Ф-3) по ул. Заводская, п.г.т. Тяжинский". </t>
  </si>
  <si>
    <t>"Сооружение линейное электротехническое: воздушная линия электропередач 0,4 кВ (ВЛ-0,4 кВ) от ТП № 3 по ул.Кирова, ул.Ленина, ул.Изупова, ул.Дубинкина, ул.Вологодская, пер.Кирова в пгт.Итатский"</t>
  </si>
  <si>
    <t>"Сооружение линейное электротехническое: воздушная линия электропередач 0,4 кВ (ВЛ-0,4 кВ) от ТП № 309 по ул.Зеленая, улВесенняя, ул.Мира в пгт.Тяжинский"</t>
  </si>
  <si>
    <t xml:space="preserve"> "Сооружение линейное электротехническое: кабельная  линия электропередач 10,0 кВ (КЛ-10,0 кВ) от оп. № 19 до оп. № 20 Ф-10-26-к в пгт.Тяжинский"</t>
  </si>
  <si>
    <t>"Сооружение линейное электротехническое: воздушная линия электропередач 0,4 кВ (ВЛ-0,4 кВ) от ТП № 38 по улВосточная в пгт.Тяжинский"</t>
  </si>
  <si>
    <t>Реконструкция здания трансформаторной подстанции ТП № 6 (ТП № 6, 2х250 кВа) в пгт.Тяжинский</t>
  </si>
  <si>
    <t>Генератор сварочный</t>
  </si>
  <si>
    <t>УАЗ-390995 (Цельнометаллический с грузовым отсеком)</t>
  </si>
  <si>
    <t>Строительство "Здание нежилое. Склад хранения ТМЦ № 2 по адресу пгт. Тяжинский, ул. Радищева, 99"</t>
  </si>
  <si>
    <t>Реконструкция ВЛ-0,4 кВ ул. Воронова, поселок 1-й, Чебулинского района</t>
  </si>
  <si>
    <t>Реконструкция воздушной линии электропередач 10 кВ Ф-10-5-Ч отпайка от линейного разъединителя №7 до ТП-31 Чеб</t>
  </si>
  <si>
    <t>ТП-161 (МТП № 161, 1х250 кВА), ул. Калинина, 52"А" в п.г.т. Верх-Чебула</t>
  </si>
  <si>
    <t>ВЛ-0,4 кВ) от МТП № 161 по ул. Кирова, Калинина в п.г.т. Верх-Чебула.</t>
  </si>
  <si>
    <t>Автомобиль УАЗ-390995 (инжектор)</t>
  </si>
  <si>
    <t>19.5.1</t>
  </si>
  <si>
    <t>Установка шлагбаума на территории филиала, 1шт.</t>
  </si>
  <si>
    <t>19.8.1</t>
  </si>
  <si>
    <t>Оптимизация схемы электроснабжения (строительство ВЛ-10 кВ фидера 10-28-ТП-167 до фидера 10-6-ТП-195 )</t>
  </si>
  <si>
    <t>Строительство : Сооружение линейное электротехническое кабельная ЛЭП 0,4 кВ (КЛ 0,4 кВ) от ТП 172 до ВРУ дома ул. Машиностроителей 55</t>
  </si>
  <si>
    <t>0,984 км</t>
  </si>
  <si>
    <t>Реконструкция      замена трансформатора 250 кВА ТП 52 на новый</t>
  </si>
  <si>
    <t>Реконструкция      замена трансформатора 400 кВА ТП 55 на новый</t>
  </si>
  <si>
    <t>Реконструкция      замена трансформатора 400 кВА ТП 99 на новый</t>
  </si>
  <si>
    <t>Реконструкция      замена трансформатора 200 кВА ТП 87 на новый</t>
  </si>
  <si>
    <t>Реконструкция РП-8
монтаж ячеек с вакуумными выключателями</t>
  </si>
  <si>
    <t>Реконструкция оборудования ТП № 11: замена силового трансформатора 400кВА на новый</t>
  </si>
  <si>
    <t>ЮРГ Д 01-105/12 12.07.12 Р312/12 Реконструкция оборудования ТП№6 установка панели</t>
  </si>
  <si>
    <t>20.1.2.8</t>
  </si>
  <si>
    <t>ЮРГ Д 674/11 04.07.11 Р 183/12 Реконструкция оборудования ТП№65 Монтаж дополнительной камеры КСО</t>
  </si>
  <si>
    <t>20.1.2.9</t>
  </si>
  <si>
    <t>ЮРГ 13/015 Сооружение линейное электротехническое :ЛЭП 10 кВ фидер 10-7-ТП180 от РУ10 кВ ТП 172 до границ земельного участка КНС-4 в г. Юрге</t>
  </si>
  <si>
    <t>0,824 км</t>
  </si>
  <si>
    <t>Реконструкция РП-9 (проект)</t>
  </si>
  <si>
    <t xml:space="preserve">Строительство комплектной ТП пер Зимниковский с монтажом оборудования  (проект)    </t>
  </si>
  <si>
    <t>Оптимизация схемы электроснабжения  (строительство ВЛ-10 кВ фидера 10--12-к до проектируемой ТП(пер.Зимниковский)) (проект)</t>
  </si>
  <si>
    <t>Оптимизация схемы электроснабжения  Строительство КЛ- 6 кВ: от РП -5 до ТП 25 (проект)</t>
  </si>
  <si>
    <t>Оптимизация схемы электроснабжения  Строительство КЛ- 6 кВ: от ТП 25 до ТП 154  (проект)</t>
  </si>
  <si>
    <t>Строительство РП-4 модульного типа ,комплектованием камерами "Новация", ВВ  ,РЗА (проект)</t>
  </si>
  <si>
    <t>Строительство КТПн 154 проходного типа</t>
  </si>
  <si>
    <t>Автоподъемник на вездеходном шасси на базе "Егерь" высота подъема люльки-18м, взамен  ЗИЛ-433, 362 гос. номер О 578 МН</t>
  </si>
  <si>
    <t>Юрга. Приобретение установки алмазного сверления GDB 1600 WE</t>
  </si>
  <si>
    <t>20.4.3</t>
  </si>
  <si>
    <t>Сооружение линейное электротехническое: ВЛ-6кв Ф 6-4-В, установка  реклоузера на опоре № 87</t>
  </si>
  <si>
    <t>Сооружение линейное электротехническое: ВЛ-6кв Ф 6-15-О, установка  реклоузера на опоре  № 99</t>
  </si>
  <si>
    <t>Сооружение линейное электротехническое: ВЛ-6кв Ф 6-25-О, установка  реклоузера на опоре №40</t>
  </si>
  <si>
    <t>21.1.1.4</t>
  </si>
  <si>
    <t>Сооружение линейное электротехническое: ВЛ-6кв Ф 6-10-О, установка  реклоузера на опоре №38</t>
  </si>
  <si>
    <t>Сооружение  электротехническое: реконструкция КТП №7п замена КТПН(п.Акация)</t>
  </si>
  <si>
    <t>Сооружение  электротехническое: реконструкция КТП №11, замена силового трансформатора ТМ-400/6кВ зав. №485, инв.№ ЯШ0011Т 1975гв. На ТМГ-400/6кВА Y/Z/</t>
  </si>
  <si>
    <t>Сооружение  электротехническое: реконструкция КТП №38 замена силового трансформатора ТСМА-320/6кВ зав.№829, инв.№ ЯШ0110Т 1963гв. На ТМГ-400/6кВА Y/Z.</t>
  </si>
  <si>
    <t>Сооружение  электротехническое: реконструкция КТП №16 замена силового трансформатора ТМ-400/10кВ (перекл. на 6кВ)  зав.№17620, инв.№ ЯШ0016Т1 1974гв. На ТМГ-400/6кВА Y/Z.</t>
  </si>
  <si>
    <t>Реконструкция отпайки ф 6-12-8</t>
  </si>
  <si>
    <t>Реконструкция ТП-46 250 кВА, инв. № 00001160: замена КТП-250 кВА на 2КТП-250 кВА</t>
  </si>
  <si>
    <t>Реконструкция ВЛ на деревянных опорах, инв. № 00000375: замена голого провода на СИП, замена деревянных опор на железобетонные.</t>
  </si>
  <si>
    <t>ЯШК Д 01-196/12 11.12.12 Р 16/13 Реконструкция ТП-49 400кВА, инв.№00001109: замена КТП-400кВА на 2КТП-400кВА</t>
  </si>
  <si>
    <t>"Реконструкция ТП № 48: замена 2-х силовых трансформаторов 250 кВА на 400 кВА"</t>
  </si>
  <si>
    <t>21.1.2.10</t>
  </si>
  <si>
    <t>Сооружение  электротехническое: реконструкция КТП №28 замена силового трансформатора ТМ-250/10кВ (перекл. на 6кВ) зав.№27665, инв.№ ЯШ0024Т 1975гв. На ТМГ-250/6кВА Y/Z.</t>
  </si>
  <si>
    <t>21.1.2.11</t>
  </si>
  <si>
    <t>Реконструкция ТП-373п инв. 300001180: 3амена КТП-400кВА на2КТП-400кВА</t>
  </si>
  <si>
    <t>Сооружение линейное электротехническое: реконструкция  МТП № 10 замена на  две КТПН.</t>
  </si>
  <si>
    <t>Сооружение  электротехническое: реконструкция ТП №21 замена КТПП.</t>
  </si>
  <si>
    <t>Сооружение  электротехническое: реконструкция КТП №14 .</t>
  </si>
  <si>
    <t xml:space="preserve">Сооружение линейное электротехническое: ВЛ-6кВ от Ф 6-10-0 до ТП-10/2, протяженностью 0,32км. </t>
  </si>
  <si>
    <t>Сооружение  электротехническое: реконструкция ТП №26 замена КТПН</t>
  </si>
  <si>
    <t>Сооружение линейное электротехническое: ВЛ-6кВ от Ф 6-0-О до ТП №26 ул.Сибирская</t>
  </si>
  <si>
    <t>Автомобиль УАЗ-390945</t>
  </si>
  <si>
    <t>21.5.1</t>
  </si>
  <si>
    <t>21.5.2</t>
  </si>
  <si>
    <t>Реконструкция открытого навеса с тельфером по адресу ул. Больничная, 16.</t>
  </si>
  <si>
    <t>96 м2 (3,2 тн)</t>
  </si>
  <si>
    <t>21.5.3</t>
  </si>
  <si>
    <t>Реконструкция здания гаража под автотехнику ул. Больничаная, 16.</t>
  </si>
  <si>
    <t>144 м2</t>
  </si>
  <si>
    <t>21.8.1</t>
  </si>
  <si>
    <t>21.10.1</t>
  </si>
  <si>
    <t>"Сооружение линейное электротехническое: линия электропередач10 кВ (ЛЭП-10 кВ) Ф-10-10-ЛК (Ф-6-14-ЛК) от ПС"Украинская" до РП 6 кВ по ул.Красноармейская, пгт. Яя"</t>
  </si>
  <si>
    <t>22.1.2.2</t>
  </si>
  <si>
    <t>Реконструкция ВЛ на ж/б опорах, инв № 00000383 фидера № 8 от ТП №32: монтаж дополнительных цепей на участке от ТП № 56 до опоры № 8  расположенной на границе земельных участков двух 34 квартирных жилых домов по ул. Красноармейская, 28, 30, пгт. Яя</t>
  </si>
  <si>
    <t>22.1.2.3</t>
  </si>
  <si>
    <t>Реконструкция оборудования 2КТПП № 56: замена двух трасформаторов 160 кВА 10/0,4 кВ на два трансформатора 250 кВА 10/0,4 кВ в пгт. Яя.</t>
  </si>
  <si>
    <t xml:space="preserve">Проектирование реконструкции: воздушная линия электропередачи ЛЭП 10 кВ ф 10-9 ЗЛМ от ПС "Украинская" </t>
  </si>
  <si>
    <t>22.5.1</t>
  </si>
  <si>
    <t>Реконструкция:открытого навеса с тельфером по адресу пгт. Яя, ул. Комсомольская,21А"</t>
  </si>
  <si>
    <t>22.8.1</t>
  </si>
  <si>
    <t>Предпроектная документация.Первичное межевание объектов по инвестиционной программе 2013 г.</t>
  </si>
  <si>
    <t>Автовышка КАМАЗ высота подъема 22 метра, 4х2</t>
  </si>
  <si>
    <t xml:space="preserve">экскаватор-погрузчик. 1 шт. </t>
  </si>
  <si>
    <t>Автоподъемник КАМАЗ вездеход, высота подъема 28 метров.</t>
  </si>
  <si>
    <t>Подъемник автомобильный</t>
  </si>
  <si>
    <t>5 шт.</t>
  </si>
  <si>
    <t xml:space="preserve">полуприцеп МАЗ, НЕФАЗ, ТОНАР(L-14м, г/п-20т, 3 оси на пневмоподвеске). 3 шт. </t>
  </si>
  <si>
    <t>6 шт.</t>
  </si>
  <si>
    <t>Стенд для разборки и сборки ДВС МАЗ, КАМАЗ(Р-660У-1)</t>
  </si>
  <si>
    <t>7 шт.</t>
  </si>
  <si>
    <t>Погрузчик-экскаватор</t>
  </si>
  <si>
    <t>Мини-погрузчик гусеничный с дополнительным оборудованием</t>
  </si>
  <si>
    <t>9 шт.</t>
  </si>
  <si>
    <t>Снегоход 2 шт.</t>
  </si>
  <si>
    <t>10 шт.</t>
  </si>
  <si>
    <t>Автокран КС-35714К-2 на шасси КамАЗ-43118 (6х6)</t>
  </si>
  <si>
    <t>11 шт.</t>
  </si>
  <si>
    <t>Весы</t>
  </si>
  <si>
    <t>12 шт.</t>
  </si>
  <si>
    <t>Шиногиб</t>
  </si>
  <si>
    <t>13 шт.</t>
  </si>
  <si>
    <t>Аппарат высокого давления</t>
  </si>
  <si>
    <t>15 шт.</t>
  </si>
  <si>
    <t>Магнитный грузозахват  МПГВ 900</t>
  </si>
  <si>
    <t>16 шт.</t>
  </si>
  <si>
    <t>Магнитный электрический сверлильный  станок МАВ-100</t>
  </si>
  <si>
    <t>17 шт.</t>
  </si>
  <si>
    <t>23.4.18</t>
  </si>
  <si>
    <t>Полуприцеп Тяжеловоз (Трал)</t>
  </si>
  <si>
    <t>18 шт.</t>
  </si>
  <si>
    <t>Здание гаража по ул. Терешковой 55А</t>
  </si>
  <si>
    <t>Реконструкция здания нежилого, литер А, А1 по адресу г. Кемерово, ул. Терешковой, 53Б</t>
  </si>
  <si>
    <t>Реконструкция здания, бокс ЛМК, литер Г по адресу г. Кемерово, ул. Терешковой, 53Б. Для создания холодного склада</t>
  </si>
  <si>
    <t>Реконструкция здания, бокс ЛМК, литер Г по адресу г. Кемерово, ул. Терешковой, 53Б. Для создания мех. Цеха</t>
  </si>
  <si>
    <t>23.5.6</t>
  </si>
  <si>
    <t>Устройство забора по адресу ул. Терешковой 55 Б, г. Кемерово</t>
  </si>
  <si>
    <t>23.5.7</t>
  </si>
  <si>
    <t>Установка козлового крана с подкрановыми путями, г. Кемерово</t>
  </si>
  <si>
    <t>Видеонаблюдение ул. Терешковой 55</t>
  </si>
  <si>
    <t>УПА-3</t>
  </si>
  <si>
    <t xml:space="preserve">Плоттер  </t>
  </si>
  <si>
    <t>Сетевое хранилище</t>
  </si>
  <si>
    <t>ВСЕГО по ТЕХНОЛОГИЧЕСКОМУ ПРИСОЕДИНЕНИЮ:</t>
  </si>
  <si>
    <t>Филиал "Энергосеть г. Анжеро-Судженск</t>
  </si>
  <si>
    <t>Микрорайон "Южный" пер.Газовый-пер.Силовой, 7 Строительство КЛ 0,4-0,33 км</t>
  </si>
  <si>
    <t>Микрорайон "Южный" пер.Газовый-пер.Силовой, 3 Строительство КЛ 0,4-0,9 км</t>
  </si>
  <si>
    <t>9-ти этажный жилой дом №17, 1-ый микрорайон, Восточный жилой район Строительство КЛ 0,4-0,48 КМ, 2КТПН10-250КВА</t>
  </si>
  <si>
    <t>9-ти этажный жилой дом №5, 1-ый микрорайон, Восточный жилой район Строительство КЛ0,4-0,6 КМ, 2,КТПН10-250КВА</t>
  </si>
  <si>
    <t>9-ти этажный жилой дом №16, 1-ый микрорайон, Восточный жилой район Строительство КЛ 0,4-0,61 КМ</t>
  </si>
  <si>
    <t>9-ти этажный жилой дом №22, 1-ый микрорайон, Восточный жилой район Строительство КЛ 0,4-0,35 КМ, КТП10-400КВА</t>
  </si>
  <si>
    <t xml:space="preserve">9-ти этажный жилой дом №36А, 1-ый микрорайон, Восточный жилой район Строительство КЛ 0,4-1,1 КМ, </t>
  </si>
  <si>
    <t>Филиал "Энергосеть Белово"</t>
  </si>
  <si>
    <t xml:space="preserve">жилой дом № 12, 8-ти этажный,144 кВ, МКР№3, г.Белово Строительство КЛ0,4-0,5 КМ                                                                           </t>
  </si>
  <si>
    <t xml:space="preserve">жилой дом № 104, 5-ти этажный, 38 кВ, МКР№3, г.Белово Строительство  КЛ0,4-0,4 КМ                                                                            </t>
  </si>
  <si>
    <t xml:space="preserve">жилой дом, 5-ти этажный, ул. Железнодорожная 11, г.Белово Строительство КЛ0,4-0,2 КМ,                                                                            </t>
  </si>
  <si>
    <t>13</t>
  </si>
  <si>
    <t>Детский сад № 107, на 240 мест МКР № 3</t>
  </si>
  <si>
    <t>14</t>
  </si>
  <si>
    <t>Котельная, МКР № 3, в районе межрайбазы</t>
  </si>
  <si>
    <t>15</t>
  </si>
  <si>
    <t xml:space="preserve">Коттеджная застройка, квартал "Сосновый" г.Белово Строительство КЛ10КВ-0,7КМ, ВЛ10КВ-0,6 КМ, КЛ0,4-0,3 КМ,ВЛ0,4-2,5 КМ,3-2КТПН10-400КВА                                                                         </t>
  </si>
  <si>
    <t>2,4 МВА</t>
  </si>
  <si>
    <t>16</t>
  </si>
  <si>
    <t>Физкультурно-оздоровительный комплекс с плавательным бассейном, МКР№ 3, г. Белово Строительство КЛ10КВ-0,5 КМ,ВЛ10КВ-2 КМ,КЛ0,4-0,2 КМ, 2КТПН10-400КВА</t>
  </si>
  <si>
    <t>17</t>
  </si>
  <si>
    <t>Филиал "Энергосеть г.Полысаево"</t>
  </si>
  <si>
    <t>Дом № 14 (60 квартир), квартал 13 Строительство КЛ0,4-0,2 КМ</t>
  </si>
  <si>
    <t>19</t>
  </si>
  <si>
    <t>Дом № 8 (40 квартир), квартал 13 Строительство КЛ-10-0,5 КМ,КЛ0,4-0,3 КМ,2КТПН10-250КВА</t>
  </si>
  <si>
    <t>20</t>
  </si>
  <si>
    <t>Детский сад (200 мест), квартал 13 Строительство КЛ-10-0,5 КМ,КЛ0,4-0,4 КМ,2КТПН10-250КВА</t>
  </si>
  <si>
    <t>21</t>
  </si>
  <si>
    <t>Дом № 1 (55 квартир) , квартал В Строительство КЛ0,4-0,2 КМ</t>
  </si>
  <si>
    <t>22</t>
  </si>
  <si>
    <t>Малоэтажная застройка 5 коттеджей от Луначарского до северной границы городской черты Строительство КЛ-10-1 КМ,ВЛ0,4-1 КМ, 2КТПН10-250КВА</t>
  </si>
  <si>
    <t>23</t>
  </si>
  <si>
    <t>24</t>
  </si>
  <si>
    <t>11 этажные жилые дома(5 блок-секций) квартал 5 пос.Красная Горка Строительство  КЛ-10-0,4 КМ,КЛ0,4-2 КМ,2КТПН10-400КВА</t>
  </si>
  <si>
    <t>25</t>
  </si>
  <si>
    <t>три 45 квартирных 3-х этажных жилых дома Строительство КЛ0,4-0,5 КМ,,ВЛ0,4-0,15 КМ</t>
  </si>
  <si>
    <t>26</t>
  </si>
  <si>
    <t>96 квартирный 10 этажный монолитный жилой дом № 60 мкр.6-8 Строительство КЛ0,4-0,3 КМ</t>
  </si>
  <si>
    <t>27</t>
  </si>
  <si>
    <t>88 квартирный жилой дом мкр6-8 Строительство КЛ0,4-0,4 КМ</t>
  </si>
  <si>
    <t>28</t>
  </si>
  <si>
    <t>27 квартирный 3-х этажный кирпичный жд ул. Крупская Строительство КЛ0,4-0,95 КМ ВЛ0,4-0,05 КМ</t>
  </si>
  <si>
    <t>29</t>
  </si>
  <si>
    <t>5ти этажный 80 квартирный жд микрорайон 1 Строительство КЛ0,4-0,75 КМ</t>
  </si>
  <si>
    <t>30</t>
  </si>
  <si>
    <t>3-х этажный 35 квартирный кирпичный жд пр. Гагарина Строительство КЛ10-0,7 КМ,КЛ0,4-0,5 КМ, 2КТПН10-250 КВА</t>
  </si>
  <si>
    <t>31</t>
  </si>
  <si>
    <t>индивидуальное строительство, северная часть пос.Аэродромный Строительство ВЛ10-0,1 КМ,ВЛ0,4-1 КМ, КТПН10-400 КВА</t>
  </si>
  <si>
    <t>32</t>
  </si>
  <si>
    <t>детский сад на 220 мест, мкр.10 Строительство КЛ0,4-0,3 КМ</t>
  </si>
  <si>
    <t>33</t>
  </si>
  <si>
    <t>ЗАГС в 60м на запад от жд по ул.Жолтовского 5 Строительство КЛ0,4-0,4 КМ</t>
  </si>
  <si>
    <t>34</t>
  </si>
  <si>
    <t>Торговый центр ул.Жолтовского Строительство КЛ10-1,9 КМ, 2-К-42-10-630 КВА</t>
  </si>
  <si>
    <t>35</t>
  </si>
  <si>
    <t>Торговый центр по продаже автомобилей, ул. Ноградская Строительство КЛ10-0,3 КМ,ВЛ10-0,07 КМ,КЛ0,4-0,7 КМ,ВЛ0,4-0,4 КМ</t>
  </si>
  <si>
    <t>36</t>
  </si>
  <si>
    <t>спортивный комплекс с игровыми залами, пр. Строителей Строительство КЛ0,4-1 КМ</t>
  </si>
  <si>
    <t>37</t>
  </si>
  <si>
    <t>38</t>
  </si>
  <si>
    <t>Реконструкция школы №37 под МФЦ Строительство КЛ0,4-0,3КМ, 2КТП10-250 КВА</t>
  </si>
  <si>
    <t>39</t>
  </si>
  <si>
    <t>Реконструкция здания школы №26 под детский сад на 95 мест Строительство КЛ0,4-0,3КМ</t>
  </si>
  <si>
    <t>40</t>
  </si>
  <si>
    <t>Строительство жилых домов в квартале «Г» - I очередь Строительство КЛ0,4-0,6 КМ</t>
  </si>
  <si>
    <t>41</t>
  </si>
  <si>
    <t>Строительство жилых домов в квартале «Г» - II очередь Строительство КЛ0,4-0,5 КМ</t>
  </si>
  <si>
    <t>42</t>
  </si>
  <si>
    <t xml:space="preserve">Филиал" Энергосеть р.п.ЯЯ" </t>
  </si>
  <si>
    <t>43</t>
  </si>
  <si>
    <t>30-кв, 3-х этажный жилой дом №4 по ул. Восточная  в п.г.т. Яя Строительство КЛ0,4-0,04 КМ, ВЛ0,4-0,6 КМ</t>
  </si>
  <si>
    <t>44</t>
  </si>
  <si>
    <t>24-кв, 3-х эт.ж. д. №5, ул. Восточная  в п.г.т. Яя Строительство КЛ0,4-0,07 КМ, ВЛ0,4-0,4 КМ</t>
  </si>
  <si>
    <t>45</t>
  </si>
  <si>
    <t>Филиал" Энергосеть р.п. Яшкино"</t>
  </si>
  <si>
    <t>46</t>
  </si>
  <si>
    <t>30-ти квартирный жилой дом, ул. Ленинская, 2В Строительство ВЛ10 КВ-0,2 КМ, ВЛ0,4-0,4 КМ, 2КТПН10-250 КВА</t>
  </si>
  <si>
    <t>47</t>
  </si>
  <si>
    <t xml:space="preserve">Филиал" Энергосеть г. Тайга" </t>
  </si>
  <si>
    <t>48</t>
  </si>
  <si>
    <t>24 квартирный жилой дом, квартал "А" №5Б Строительство ВЛ10-0,5 КМ, ВЛ0,4-0,06 КМ</t>
  </si>
  <si>
    <t>49</t>
  </si>
  <si>
    <t>27 квартирный жилой дом по ул.Советская, 238 Строительство ВЛ0,4-0,4 КВА</t>
  </si>
  <si>
    <t>50</t>
  </si>
  <si>
    <t>27 квартирный жилой дом по ул.Советская, 234 Строительство ВЛ0,4-0,4 КМ</t>
  </si>
  <si>
    <t>51</t>
  </si>
  <si>
    <t>27 квартирный жилой дом в п. Таёжный Строительство ВЛ0,4-0,5 КМ</t>
  </si>
  <si>
    <t>52</t>
  </si>
  <si>
    <t>Малоэтажное строительство в районе ул. Раздольная Строительство КЛ10-0,6 КМ, ВЛ10-1,5 КМ, ВЛ0,4-2 КМ, 2КТП10-250 КВА</t>
  </si>
  <si>
    <t>53</t>
  </si>
  <si>
    <t>ЦТП №9 по ул.Раздольная Строительство КЛ10-0,2 КМ, ВЛ10-1,5 КМ, ВЛ0,4-0,7 КМ, 2КТП10-250 КВА</t>
  </si>
  <si>
    <t>54</t>
  </si>
  <si>
    <t>85-ти квартирный жилой дом по ул. Мира, 5А, квартал №3 Строительство КЛ0,4-0,5 КМ</t>
  </si>
  <si>
    <t>55</t>
  </si>
  <si>
    <t>Капитальный ремонт ДК им. Ленина Строительство КЛ0,4-0,5 КМ, ВЛ0,4-0,34 КМ</t>
  </si>
  <si>
    <t>56</t>
  </si>
  <si>
    <t>Расширение детского сада №54 Строительство КЛ0,4-0,6 КМ, ВЛ0,4-0,34 КМ</t>
  </si>
  <si>
    <t>57</t>
  </si>
  <si>
    <t>Детский сад на 110 мест в квартале "№3 Строительство КЛ0,4-0,5 КМ</t>
  </si>
  <si>
    <t>58</t>
  </si>
  <si>
    <t>Филиал "Энергосеть г.Калтан "</t>
  </si>
  <si>
    <t>59</t>
  </si>
  <si>
    <t>Жилой дом №3 99 квартир  квартал 2, г.Калтан Строительство КЛ0,4-0,6 КМ</t>
  </si>
  <si>
    <t>60</t>
  </si>
  <si>
    <t>Жилые дома №1,2,3 155 квартир,   квартал 20, г.Калтан Строительство КЛ0,4-2 КМ</t>
  </si>
  <si>
    <t>61</t>
  </si>
  <si>
    <t>Блокированная застройка из 16 двухэтажных коттеджей, квартал 19, г.Калтан Строительство ВЛ10-1 КМ, КЛ0,4-0,8 КМ, 2КТП10-250кВА</t>
  </si>
  <si>
    <t>62</t>
  </si>
  <si>
    <t>Очистные сооружения канализации сточных вод,г.Калтан Строительство ВЛ10-4,5 КМ, КЛ0,4-0,08 КМ, 2КТП10-250 кВА</t>
  </si>
  <si>
    <t>63</t>
  </si>
  <si>
    <t>АЗС,г.Калтан в 310м на север от поворота на тех.дорогу на разрез Калтанский Строительство КЛ10-1,1 КМ, ВЛ10-4 КМ, КЛ0,4-0,5 КМ, КТП10-400кВА</t>
  </si>
  <si>
    <t>64</t>
  </si>
  <si>
    <t>Магазин , ул.Дзержинского Строительство КЛ0,4-0,5 КМ</t>
  </si>
  <si>
    <t>65</t>
  </si>
  <si>
    <t>Коттеджная застройка, 16 жилых домов,п.Малиновка, ул.Сибирская,ул.Перспективная, ул.Весенняя Строительство ВЛ0,4-0,4 КМ</t>
  </si>
  <si>
    <t>66</t>
  </si>
  <si>
    <t>Филиал "Энергосеть г. Гурьевск"</t>
  </si>
  <si>
    <t>67</t>
  </si>
  <si>
    <t>24-квартирный ж/д г.Салаир, ул.Больничная, 9а Строительство ВЛ0,4-0,6 КМ</t>
  </si>
  <si>
    <t>68</t>
  </si>
  <si>
    <t>18-квартирный ж/д г.Гурьевск, ул.Чапаева, 10. Строительство КЛ10-0,3 КМ, ВЛ10-0,4 КМ, КЛ0,4-0,4 КМ</t>
  </si>
  <si>
    <t>69</t>
  </si>
  <si>
    <t>60-квартирный ж/д г.Гурьевск, ул.Ленина, 103а. Строительство КЛ0,4-0,3 КМ</t>
  </si>
  <si>
    <t>70</t>
  </si>
  <si>
    <t>Комплексная застройка малоэтажного строительства ул.Золотая, г.Салаир Строительство ВЛ0,4-0,3 КМ</t>
  </si>
  <si>
    <t>71</t>
  </si>
  <si>
    <t>школа на 534 учащихся г.Гурьевск, ул.Р.Люксембург, 63А. Строительство КЛ0,4-0,7 КМ</t>
  </si>
  <si>
    <t>72</t>
  </si>
  <si>
    <t>Детский сад на 190 мест г.Гурьевск, квартал 6-7. Строительство КЛ0,4-0,3 КМ</t>
  </si>
  <si>
    <t>73</t>
  </si>
  <si>
    <t>Реконструкция Дворца культуры г.Гурьевск, ул.Коммунистическая, 23. Строительство ВЛ10-0,4 КМ, КЛ0,4-0,6 КМ, К-42-630 КВА</t>
  </si>
  <si>
    <t>74</t>
  </si>
  <si>
    <t>Строительство пристройки к столовой школы №11 г.Гурьевск, ул.Ленина, 64 Строительство КЛ10-0,2 КМ, КЛ0,4-0,2 КМ, 2КТП10-250 КВА</t>
  </si>
  <si>
    <t>75</t>
  </si>
  <si>
    <t>Филиал "Энергосеть г.Осинники"</t>
  </si>
  <si>
    <t>76</t>
  </si>
  <si>
    <t>жилой дом, ул. Крупская, 7 Строительство КЛ0,4-0,5 КМ, ВЛ10-0,5 КМ, 2КТП-250КВА</t>
  </si>
  <si>
    <t>77</t>
  </si>
  <si>
    <t>жилой дом, ул. Крупская, 7/1 Строительство КЛ0,4-0,6 КМ</t>
  </si>
  <si>
    <t>78</t>
  </si>
  <si>
    <t>жилой дом, ул. Гагарина, 4 Строительство КЛ0,4-0,6 КМ, КТП-400</t>
  </si>
  <si>
    <t>79</t>
  </si>
  <si>
    <t>жилой дом, ул. Гагарина, 4/1 Строительство КЛ0,4-0,4 КМ</t>
  </si>
  <si>
    <t>80</t>
  </si>
  <si>
    <t>жилой дом, ул. Королёва, 7 Строительство ВЛ10-1 КМ, КЛ0,4-0,4 КМ, 2КТП-250КВА</t>
  </si>
  <si>
    <t>81</t>
  </si>
  <si>
    <t>жилой дом, ул. Королёва, 9 Строительство КЛ0,4-0,5 КМ</t>
  </si>
  <si>
    <t>82</t>
  </si>
  <si>
    <t>жилой дом, ул. Королёва, 11 Строительство КЛ0,4-0,7 КМ</t>
  </si>
  <si>
    <t>83</t>
  </si>
  <si>
    <t>84</t>
  </si>
  <si>
    <t>Комплексная застройка индивидуальными жилыми домами.  П.г.т. Крапивинский, ул Радужная Строительство ВЛ0,4-1 КМ</t>
  </si>
  <si>
    <t>85</t>
  </si>
  <si>
    <t>86</t>
  </si>
  <si>
    <t>63-квартирный жилой дом, ул. Коммунистическая, 15 Строительство ВЛ10-0,8 КМ, КЛ0,4-0,15 КМ, 2КТП-250КВА</t>
  </si>
  <si>
    <t>87</t>
  </si>
  <si>
    <t>40-квартирный жилой дом ,  ул.Тельмана,13а Строительство КЛ0,4-0,3 КМ</t>
  </si>
  <si>
    <t>88</t>
  </si>
  <si>
    <t>40-квартирный жилой дом ,  ул.Тельмана,13б Строительство КЛ0,4-0,3 КМ</t>
  </si>
  <si>
    <t>89</t>
  </si>
  <si>
    <t>30-квартирный жилой дом ,  ул.Тельмана, 12 Строительство ВЛ10-0,7 КМ, КЛ0,4-0,9, КТП10-400</t>
  </si>
  <si>
    <t>90</t>
  </si>
  <si>
    <t>30-квартирный жилой дом ,  ул.Коммунистическая, 9 Строительство ВЛ10-0,4, КЛ0,4-0,5 КМ, 2КТП-250 КВА</t>
  </si>
  <si>
    <t>91</t>
  </si>
  <si>
    <t xml:space="preserve">Филиал" Энергосеть Тисульского района" </t>
  </si>
  <si>
    <t>92</t>
  </si>
  <si>
    <t>45-кв. жилой дом пгт.Тисуль, ул.Трухницкого, 8 "А" Строительство ВЛ10-0,32 КМ, КЛ0,4-0,12 КМ, 2 КТП-250 КВА</t>
  </si>
  <si>
    <t>93</t>
  </si>
  <si>
    <t>16-кв. жилой дом пгт.Тисуль, ул.Кирзаводская, 9 Строительство ВЛ10-2,12 КМ, КЛ0,4-0,08 КМ, 2 КТП-250 КВА</t>
  </si>
  <si>
    <t>94</t>
  </si>
  <si>
    <t>16-кв. жилой дом, пгт.Тисуль, ул.Кирзаводская, 11 Строительство КЛ0,4-0,9 КМ</t>
  </si>
  <si>
    <t>95</t>
  </si>
  <si>
    <t>36-кв. жилой дом, пгт. Тисуль, ул.Трухницкого, 4 "А". Строительство КЛ0,4-0,1 КМ</t>
  </si>
  <si>
    <t>96</t>
  </si>
  <si>
    <t>18-кв. жилой дом, пгт. Тисуль, ул.Октябрьская. 3. Строительство ВЛ10-0,75 КМ, КЛ0,4-0,12 КМ, 2 КТП-250 КВА</t>
  </si>
  <si>
    <t>97</t>
  </si>
  <si>
    <t>торговый комплекс, пгт. Тисуль, ул. Ленина, 52. Строительство КЛ0,4-0,4 КМ</t>
  </si>
  <si>
    <t>98</t>
  </si>
  <si>
    <t>магазин, пгт.Тисуль, ул.Ленина, 68. Строительство КЛ0,4-0,22 КМ</t>
  </si>
  <si>
    <t>99</t>
  </si>
  <si>
    <t>Филиал "Энергосеть Белогорск"</t>
  </si>
  <si>
    <t>100</t>
  </si>
  <si>
    <t>45-квартирный жилой дом в пгт Белогорск ул.Космонавтов д.6 Строительство КЛ0,4-0,1 КМ, ВЛ0,4-0,1 КМ</t>
  </si>
  <si>
    <t>101</t>
  </si>
  <si>
    <t>45-квартирный жилой дом в пгт Белогорск ул.Строителей д.1 Строительство КЛ0,4-0,25 КМ, ВЛ0,4-0,25 КМ</t>
  </si>
  <si>
    <t>102</t>
  </si>
  <si>
    <t>103</t>
  </si>
  <si>
    <t>90-квартирный жилой дом №15, микрорайон "Солнечный", Кемеровской области. Строительство КЛ10-2 КМ, ВЛ10-0,5 КМ,КЛ0,4-1 КМ, 2 КТП10-250КВА</t>
  </si>
  <si>
    <t>104</t>
  </si>
  <si>
    <t>24-квартирный жилой дом №62, ул. Пионерская Строительство КЛ0,4-1 КМ</t>
  </si>
  <si>
    <t>105</t>
  </si>
  <si>
    <t>Малоэтажная застройка, ул. Соборная, квартал "А" Строительство КЛ10-0,77 КМ, ВЛ10-8,52 КМ,ВЛ0,4-6,37 КМ, 4-2КТП10-250КВА</t>
  </si>
  <si>
    <t>106</t>
  </si>
  <si>
    <t>107</t>
  </si>
  <si>
    <t>Детский сад,ул.Октябрьская,11 п.г.т.Тяжинский Строительство ВЛ0,4-0,4КМ</t>
  </si>
  <si>
    <t>108</t>
  </si>
  <si>
    <t>36-квартирный жилой дом, ул Советская, 19 Строительство ВЛ10-0,5 КМ,ВЛ0,4-0,3КМ, КТП10-400КВА</t>
  </si>
  <si>
    <t>109</t>
  </si>
  <si>
    <t>Роддом,ул.Октябрьская,2 п.г.т.Тяжинский Строительство КЛ0,4-0,4 КМ</t>
  </si>
  <si>
    <t>110</t>
  </si>
  <si>
    <t xml:space="preserve">Филиал "Энергосеть г. Мариинск" </t>
  </si>
  <si>
    <t>111</t>
  </si>
  <si>
    <t>Жилые дома по ул.Уютной в г. Мариинске. Строительство ВЛ-0,4 2,3 КМ</t>
  </si>
  <si>
    <t>112</t>
  </si>
  <si>
    <t>Жилые дома по ул.Рослякова, ул.Космической, ул.Кедровой, ул.Звездной в г. Мариинске. Строительство ВЛ10-0,7 КМ, ВЛ0,4-2,6 КМ, К-42-630 КВА</t>
  </si>
  <si>
    <t>113</t>
  </si>
  <si>
    <t>Жилые дома по двум новым улицам в 5 Микрорайоне г. Мариинск. Строительство ВЛ0,4-1,7 КМ</t>
  </si>
  <si>
    <t>114</t>
  </si>
  <si>
    <t>30-ти квартирный жилой дом по ул. Юбилейной, 3 "а" в г. Мариинске. Строительство КЛ10-0,38 КМ, ВЛ0,4-0,6 КМ, 2КТП10-250 КВА</t>
  </si>
  <si>
    <t>115</t>
  </si>
  <si>
    <t>12-ти квартирный жилой дом по ул.Труддовой, 4 в г. Мариинске. Строительство ВЛ10-0,6 КМ, ВЛ0,4-0,4 КМ, 2КТП10-250 КВА</t>
  </si>
  <si>
    <t>116</t>
  </si>
  <si>
    <t>Восемь 35-ти квартирных жилых дома в 5 Микрорайоне г. Мариинск. Строительство  ВЛ10-0,5 КМ, ВЛ0,4-0,5 КМ, 2КТП10-250 КВА</t>
  </si>
  <si>
    <t>117</t>
  </si>
  <si>
    <t>118</t>
  </si>
  <si>
    <t>две блок-секции на 69 квартир в 109-кв. доме, пгт Шерегеш, ул. Дзержинского, 20/1 Строительство ВЛ10-0,5 КМ, КЛ0,4-0,15 КМ, К-42-630 КВА</t>
  </si>
  <si>
    <t>119</t>
  </si>
  <si>
    <t>21-квартирный жилой дом, г. Таштагол, ул. Нестерова, 26 Строительство  ВЛ10-0,5 КМ, КЛ0,4-0,12 КМ, КТП10-400 КВА</t>
  </si>
  <si>
    <t>120</t>
  </si>
  <si>
    <t>24-квартирный жилой дом, г. Таштагол, ул. Артема, 13 Строительство  ВЛ10-1 КМ, КЛ0,4-0,4 КМ, ВЛ0,4-0,4 КМ</t>
  </si>
  <si>
    <t>121</t>
  </si>
  <si>
    <t>Четыре 4-х квартирных дома, пгт. Мундыбаш, ул. Рабочая Строительство КЛ0,4-0,45 КМ, К-42-10-630 КВА</t>
  </si>
  <si>
    <t>122</t>
  </si>
  <si>
    <t>два 4-х квартирных дома, пгт. Каз, ул. Токарева Строительство  ВЛ10-0,7 КМ, КЛ0,4-0,69 КМ, ВЛ0,4-0,4 КМ</t>
  </si>
  <si>
    <t>123</t>
  </si>
  <si>
    <t>Два мансардных этажа, пгт. Шерегеш, ул. Советская, д № 10, 11 Строительство ВЛ10-0,35 КМ, КЛ0,4-0,12 КМ, ВЛ0,4-0,36 КМ</t>
  </si>
  <si>
    <t>124</t>
  </si>
  <si>
    <t>Общежитие на 130 мест, г. Таштагол, ул. Калинина Строительство ВЛ10-0,4 КМ, КЛ0,4-0,52 КМ, ВЛ0,4-0,5 КМ</t>
  </si>
  <si>
    <t>125</t>
  </si>
  <si>
    <t>Филиал" Энергосеть г. Юрга"</t>
  </si>
  <si>
    <t>126</t>
  </si>
  <si>
    <t>117-квартирный, 3-х подъездный, 9-этажный, жилой дом №32/4 блок "Б" в г. Юрге(2 этап) 2-я очередь Строительство КЛ0,4-0,8 КМ</t>
  </si>
  <si>
    <t>127</t>
  </si>
  <si>
    <t>129-квартирный, 5-подъездный, 5-9-этажный жилой дом в г. Юрге,квартал "Г-Д" 1-я очередь строительства: 4 подъезда 5-этажей 80 квартир. Строительство КЛ0,4-0,3 КМ</t>
  </si>
  <si>
    <t>128</t>
  </si>
  <si>
    <t>62-квартирный, 9-этажный 1 подъездный жилой дом №7.1/4 2-я очередь строительства 4-го микрорайона. Строительство КЛ0,4-0,69 КМ</t>
  </si>
  <si>
    <t>129</t>
  </si>
  <si>
    <t>48-квартирный, 3-подъездный, 5-этажный жилой дом 1/3 блок "А" 3-микрорайон        г. Юрга. Строительство КЛ0,4-0,2 КМ</t>
  </si>
  <si>
    <t>130</t>
  </si>
  <si>
    <t>36-квартирный, 3-подъездный жилой дом № 44/4 в 32 квартале по ул. Зеленой в г. Юрге. Строительство КЛ0,4-0,4 КМ</t>
  </si>
  <si>
    <t>131</t>
  </si>
  <si>
    <t>Коттеджная застройка микрорайон "солнечный-2"(1-квартирные, 2-этажные) 15 домов, в границах улиц Краматорская, добролюбова и Лазо. Строительство ВЛ0,4-1 КМ, 2КТП-250КВА</t>
  </si>
  <si>
    <t>132</t>
  </si>
  <si>
    <t>Детский сад на 220 мест с бассейном, 4-микрорайон г. Юрга. Строительство КЛ10-0,1 КМ, КЛ0,4-0,9 КМ, КТП10-400КВА, 2 КТП10-400 КВА</t>
  </si>
  <si>
    <t>133</t>
  </si>
  <si>
    <t>24-й жилой дом по л. Кирова, 15, Строительство КЛ10-0,11 КМ,</t>
  </si>
  <si>
    <t>134</t>
  </si>
  <si>
    <t>12-й жилой дом, ул. Кирова, 3 Строительство КЛ10-0,12 КМ</t>
  </si>
  <si>
    <t>135</t>
  </si>
  <si>
    <t>12-й квартирный ж.д. ул. Заводская 12а, Строительство КЛ10-0,06 КМ</t>
  </si>
  <si>
    <t>136</t>
  </si>
  <si>
    <t>Филиал "Энергосеть Ижморского района"</t>
  </si>
  <si>
    <t>137</t>
  </si>
  <si>
    <t>36-квартирный жилой дом, ул. Западная, 5, пгт. Ижморский, Кемеровская область. Строительство ВЛ10-0,05 КМ, КЛ0,4-0,4 КМ, КТП 10-400 КВА</t>
  </si>
  <si>
    <t>138</t>
  </si>
  <si>
    <t>139</t>
  </si>
  <si>
    <t>25-квартирный 3-х этажный жилой дом, ул. Октябрьская, пгт.Верх-Чебула, Чебулинский р-н, Кемеровская область. Строительство ВЛ0,4-0,5 КМ</t>
  </si>
  <si>
    <t>140</t>
  </si>
  <si>
    <t>Реконструкция школы-интернат под детский сад 50 мест, ул. Мира, пгт.Верх-Чебула, Чебулинский р-н, Кемеровская область. Строительство ВЛ10-0,5 КМ, КЛ0,4-0,05 КМ, КТП 10-400 КВА</t>
  </si>
  <si>
    <t>164,964 км/                      45,692 МВА</t>
  </si>
  <si>
    <t>364,373 км /                    154,763 МВА</t>
  </si>
  <si>
    <t>Источники финансирования инвестиционных программ 
(в прогнозных ценах соответствующих лет), млн. рублей</t>
  </si>
  <si>
    <t>ООО "Кузбасская энергосетевая компания" (в прогнозных ценах соответствующих лет),                           млн. рублей</t>
  </si>
  <si>
    <t>Источник финансирования</t>
  </si>
  <si>
    <t>План                             года 2012</t>
  </si>
  <si>
    <t>План                     года 2013</t>
  </si>
  <si>
    <t xml:space="preserve">                            План                                                  года 2014
</t>
  </si>
  <si>
    <t>Собственные средства (с НДС)</t>
  </si>
  <si>
    <t>Прибыль, направляемая на инвестиции (без НДС):</t>
  </si>
  <si>
    <t>1.1.1.</t>
  </si>
  <si>
    <t>в т.ч. инвестиционная составляющая в тарифе (без НДС)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</si>
  <si>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</si>
  <si>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</si>
  <si>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</si>
  <si>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 (без НДС)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</si>
  <si>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</si>
  <si>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</si>
  <si>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</si>
  <si>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 (без НДС)</t>
  </si>
  <si>
    <t>1.1.4.</t>
  </si>
  <si>
    <t>Прочая прибыль</t>
  </si>
  <si>
    <t>Амортизация (без НДС)</t>
  </si>
  <si>
    <t>1.2.1.</t>
  </si>
  <si>
    <t>Амортизация, учтенная в тарифе (без НДС)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</si>
  <si>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</si>
  <si>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</si>
  <si>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</si>
  <si>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</si>
  <si>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</si>
  <si>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</si>
  <si>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</si>
  <si>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</si>
  <si>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</si>
  <si>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</si>
  <si>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</si>
  <si>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</si>
  <si>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</si>
  <si>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</si>
  <si>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</si>
  <si>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</si>
  <si>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</si>
  <si>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</si>
  <si>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</si>
  <si>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</si>
  <si>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</si>
  <si>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</si>
  <si>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</si>
  <si>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</si>
  <si>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</si>
  <si>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</si>
  <si>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 с НДС</t>
  </si>
  <si>
    <t>для ОГК/ТГК, в том числе</t>
  </si>
  <si>
    <t>ДПМ</t>
  </si>
  <si>
    <t>вне ДПМ</t>
  </si>
  <si>
    <t>№ п/п</t>
  </si>
  <si>
    <t>Наименование проекта</t>
  </si>
  <si>
    <t>Первоначальная стоимость вводимых основных средств (без НДС)**</t>
  </si>
  <si>
    <t>МВт, Гкал/час, км, МВ·А</t>
  </si>
  <si>
    <t>План года 
2012</t>
  </si>
  <si>
    <t>План года 
2013</t>
  </si>
  <si>
    <t>План года 
2014</t>
  </si>
  <si>
    <t>млн. руб.</t>
  </si>
  <si>
    <t>МВА/ км/  другое</t>
  </si>
  <si>
    <t>Всего:</t>
  </si>
  <si>
    <t>66,946 км/ 25,243 МВА</t>
  </si>
  <si>
    <t>102,234 км/ 59,395 МВА</t>
  </si>
  <si>
    <t>84,104 км/ 40,741 МВА</t>
  </si>
  <si>
    <t>I</t>
  </si>
  <si>
    <t>6.7</t>
  </si>
  <si>
    <t>10.3</t>
  </si>
  <si>
    <t>10.4</t>
  </si>
  <si>
    <t>10.5</t>
  </si>
  <si>
    <t>10.6</t>
  </si>
  <si>
    <t>10.7</t>
  </si>
  <si>
    <t>11.1</t>
  </si>
  <si>
    <t>11.2</t>
  </si>
  <si>
    <t>11.5</t>
  </si>
  <si>
    <t>12.8</t>
  </si>
  <si>
    <t>13.1</t>
  </si>
  <si>
    <t>13.2</t>
  </si>
  <si>
    <t>13.3</t>
  </si>
  <si>
    <t>13.4</t>
  </si>
  <si>
    <t>13.5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</si>
  <si>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</si>
  <si>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</si>
  <si>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</si>
  <si>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</si>
  <si>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</si>
  <si>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</si>
  <si>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</si>
  <si>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</si>
  <si>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</si>
  <si>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</si>
  <si>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</si>
  <si>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</si>
  <si>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</si>
  <si>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</si>
  <si>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</si>
  <si>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</si>
  <si>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</si>
  <si>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</si>
  <si>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</si>
  <si>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>18.1</t>
  </si>
  <si>
    <t>18.2</t>
  </si>
  <si>
    <t>18.3</t>
  </si>
  <si>
    <t>19.1</t>
  </si>
  <si>
    <t>19.2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</si>
  <si>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</si>
  <si>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</si>
  <si>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</si>
  <si>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</si>
  <si>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</si>
  <si>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</si>
  <si>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</si>
  <si>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</si>
  <si>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</si>
  <si>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</si>
  <si>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21.1</t>
  </si>
  <si>
    <t>22.3</t>
  </si>
  <si>
    <t>22.4</t>
  </si>
  <si>
    <t>9.1.1.8</t>
  </si>
  <si>
    <t>0,09 МВА</t>
  </si>
  <si>
    <t>9.2.9</t>
  </si>
  <si>
    <t>9.4.6</t>
  </si>
  <si>
    <t>6 яч</t>
  </si>
  <si>
    <t>145,367 км/ 40,705 МВА</t>
  </si>
  <si>
    <t xml:space="preserve">314,547 км/ 125,343 МВА 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</si>
  <si>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</si>
  <si>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</si>
  <si>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</si>
  <si>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</si>
  <si>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</si>
  <si>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</si>
  <si>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</si>
  <si>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</si>
  <si>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</si>
  <si>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</si>
  <si>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</si>
  <si>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</si>
  <si>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</si>
  <si>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</si>
  <si>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</si>
  <si>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</si>
  <si>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</si>
  <si>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</si>
  <si>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</si>
  <si>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</si>
  <si>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</si>
  <si>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</si>
  <si>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</si>
  <si>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</si>
  <si>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</si>
  <si>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</si>
  <si>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</si>
  <si>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</si>
  <si>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</si>
  <si>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</si>
  <si>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</si>
  <si>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</si>
  <si>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</si>
  <si>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</si>
  <si>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</si>
  <si>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</si>
  <si>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</si>
  <si>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2.7.1</t>
  </si>
  <si>
    <t>4.7.1</t>
  </si>
  <si>
    <t>5.2.12</t>
  </si>
  <si>
    <t>5.2.13</t>
  </si>
  <si>
    <t>5.2.14</t>
  </si>
  <si>
    <t>5.2.15</t>
  </si>
  <si>
    <t>5.11.1</t>
  </si>
  <si>
    <t>6.2.9</t>
  </si>
  <si>
    <t>6.2.10</t>
  </si>
  <si>
    <t>6.2.11</t>
  </si>
  <si>
    <t>6.4.1.</t>
  </si>
  <si>
    <t>7..2.24</t>
  </si>
  <si>
    <t>7..2.25</t>
  </si>
  <si>
    <t>7..2.26</t>
  </si>
  <si>
    <t>7..2.27</t>
  </si>
  <si>
    <t>7..2.28</t>
  </si>
  <si>
    <t>7..2.29</t>
  </si>
  <si>
    <t>7..2.30</t>
  </si>
  <si>
    <t>7..2.31</t>
  </si>
  <si>
    <t>7..2.32</t>
  </si>
  <si>
    <t>7..2.33</t>
  </si>
  <si>
    <t>7..2.34</t>
  </si>
  <si>
    <t>7..2.35</t>
  </si>
  <si>
    <t>7..2.36</t>
  </si>
  <si>
    <t>7..2.37</t>
  </si>
  <si>
    <t>7..2.38</t>
  </si>
  <si>
    <t>7..2.39</t>
  </si>
  <si>
    <t>7..2.40</t>
  </si>
  <si>
    <t>7..2.41</t>
  </si>
  <si>
    <t>7..2.42</t>
  </si>
  <si>
    <t>7..2.43</t>
  </si>
  <si>
    <t>7..2.44</t>
  </si>
  <si>
    <t>7..2.45</t>
  </si>
  <si>
    <t>7..2.46</t>
  </si>
  <si>
    <t>7..2.47</t>
  </si>
  <si>
    <t>7..2.48</t>
  </si>
  <si>
    <t>7..2.49</t>
  </si>
  <si>
    <t>7..2.50</t>
  </si>
  <si>
    <t>7..2.51</t>
  </si>
  <si>
    <t>7..2.52</t>
  </si>
  <si>
    <t>7..2.53</t>
  </si>
  <si>
    <t>7..2.54</t>
  </si>
  <si>
    <t>7..2.55</t>
  </si>
  <si>
    <t>7.7.1</t>
  </si>
  <si>
    <t>8.2.6</t>
  </si>
  <si>
    <t>8.2.7</t>
  </si>
  <si>
    <t>8.2.8</t>
  </si>
  <si>
    <t>8.2.9</t>
  </si>
  <si>
    <t>8.2.10</t>
  </si>
  <si>
    <t>8.3.1.</t>
  </si>
  <si>
    <t>8.3.2.</t>
  </si>
  <si>
    <t>8.10.1</t>
  </si>
  <si>
    <t>9.2.10</t>
  </si>
  <si>
    <t>9.2.11</t>
  </si>
  <si>
    <t>9.2.12</t>
  </si>
  <si>
    <t>9.2.13</t>
  </si>
  <si>
    <t>9.3.1</t>
  </si>
  <si>
    <t>9.3.2</t>
  </si>
  <si>
    <t>9.7.1</t>
  </si>
  <si>
    <t>9.10.1</t>
  </si>
  <si>
    <t>10.2.8</t>
  </si>
  <si>
    <t>10.2.9</t>
  </si>
  <si>
    <t>10.9.1</t>
  </si>
  <si>
    <t>10.9.2</t>
  </si>
  <si>
    <t>Реконструкция: трансформаторная подстанция-31 (ул.Космонавтов, 17) №2123, инв.№00001227</t>
  </si>
  <si>
    <t>11.3.1</t>
  </si>
  <si>
    <t>11.3.2</t>
  </si>
  <si>
    <t>12.1.3</t>
  </si>
  <si>
    <t>12.2.81</t>
  </si>
  <si>
    <t>12.2.82</t>
  </si>
  <si>
    <t>12.2.83</t>
  </si>
  <si>
    <t>12.2.84</t>
  </si>
  <si>
    <t>12.2.85</t>
  </si>
  <si>
    <t>12.2.86</t>
  </si>
  <si>
    <t>12.2.87</t>
  </si>
  <si>
    <t>12.2.88</t>
  </si>
  <si>
    <t>12.2.89</t>
  </si>
  <si>
    <t>12.2.90</t>
  </si>
  <si>
    <t>12.2.91</t>
  </si>
  <si>
    <t>12.2.92</t>
  </si>
  <si>
    <t>12.2.93</t>
  </si>
  <si>
    <t>12.2.94</t>
  </si>
  <si>
    <t>13.4.1.</t>
  </si>
  <si>
    <t>13.4.2.</t>
  </si>
  <si>
    <t>13.10.1</t>
  </si>
  <si>
    <t>14.3.1</t>
  </si>
  <si>
    <t>14.3.2</t>
  </si>
  <si>
    <t>14.3.3</t>
  </si>
  <si>
    <t>14.10.1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</si>
  <si>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</si>
  <si>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</si>
  <si>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</si>
  <si>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</si>
  <si>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</si>
  <si>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</si>
  <si>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</si>
  <si>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</si>
  <si>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</si>
  <si>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</si>
  <si>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</si>
  <si>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</si>
  <si>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</si>
  <si>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</si>
  <si>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</si>
  <si>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</si>
  <si>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</si>
  <si>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</si>
  <si>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</si>
  <si>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</si>
  <si>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</si>
  <si>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</si>
  <si>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</si>
  <si>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15.2.78</t>
  </si>
  <si>
    <t>15.2.79</t>
  </si>
  <si>
    <t>15.2.80</t>
  </si>
  <si>
    <t>15.2.81</t>
  </si>
  <si>
    <t>15.2.82</t>
  </si>
  <si>
    <t>15.2.83</t>
  </si>
  <si>
    <t>15.9.1</t>
  </si>
  <si>
    <t>16.8.1.</t>
  </si>
  <si>
    <t>16.9.1</t>
  </si>
  <si>
    <t>17.9.1</t>
  </si>
  <si>
    <t>17.10.1</t>
  </si>
  <si>
    <t>18.2.19</t>
  </si>
  <si>
    <t>18.2.20</t>
  </si>
  <si>
    <t>18.2.21</t>
  </si>
  <si>
    <t>18.2.22</t>
  </si>
  <si>
    <t>18.2.23</t>
  </si>
  <si>
    <t>18.2.24</t>
  </si>
  <si>
    <t>18.2.25</t>
  </si>
  <si>
    <t>18.2.26</t>
  </si>
  <si>
    <t>18.2.27</t>
  </si>
  <si>
    <t>18.2.28</t>
  </si>
  <si>
    <t>18.2.29</t>
  </si>
  <si>
    <t>18.2.30</t>
  </si>
  <si>
    <t>18.2.31</t>
  </si>
  <si>
    <t>18.2.32</t>
  </si>
  <si>
    <t>18.2.33</t>
  </si>
  <si>
    <t>18.2.34</t>
  </si>
  <si>
    <t>18.2.35</t>
  </si>
  <si>
    <t>18.2.36</t>
  </si>
  <si>
    <t>18.2.37</t>
  </si>
  <si>
    <t>18.2.38</t>
  </si>
  <si>
    <t>18.2.39</t>
  </si>
  <si>
    <t>18.2.40</t>
  </si>
  <si>
    <t xml:space="preserve">Сооружение линейное  электротехническое:  воздушная линия электропередач 10 кВ (ВЛ-10кВ)   отпайка от фидера 10-16-НК  до КТП № 159,  ул. Советская, пгт. Верх-Чебула, </t>
  </si>
  <si>
    <t>19.10.1</t>
  </si>
  <si>
    <t>20.7.1</t>
  </si>
  <si>
    <t>21.4.1</t>
  </si>
  <si>
    <t>21.4.2</t>
  </si>
  <si>
    <t>22.2.4</t>
  </si>
  <si>
    <t>22.3.2</t>
  </si>
  <si>
    <t>23.3.2</t>
  </si>
  <si>
    <t>23.3.3</t>
  </si>
  <si>
    <t>23.3.4</t>
  </si>
  <si>
    <t>23.3.5</t>
  </si>
  <si>
    <t>23.3.6</t>
  </si>
  <si>
    <t>23.3.7</t>
  </si>
  <si>
    <t>23.3.8</t>
  </si>
  <si>
    <t>23.9.1</t>
  </si>
  <si>
    <t>23.9.2</t>
  </si>
  <si>
    <t>23.9.3</t>
  </si>
  <si>
    <t>23.10.1</t>
  </si>
  <si>
    <t>23.10.2</t>
  </si>
  <si>
    <t>23.10.3</t>
  </si>
  <si>
    <t>23.10.4</t>
  </si>
  <si>
    <t>23.10.5</t>
  </si>
  <si>
    <t>Реконструкция воздушной линии электропередач 0,4кВ (ВЛИ-0,4кВ) от оп.№4 ф-0,4-10а от ТП№29 доопоры установленной на  границе земельного участка жилого дома по ул. Юбилейная, 28 а г. Мариинск.:монтаж дополнительной цепи» (договор №01-70/13 от 20.04.13)</t>
  </si>
  <si>
    <t xml:space="preserve">Строительство.  Сети тепловодоснеабжения главной производственной базы Филиала по ул. Энергетиков, 1, г. Таштагол.   </t>
  </si>
  <si>
    <t>2шт</t>
  </si>
  <si>
    <t>Сооружение  линейное электротехническое: ЛЭП-6 кВ от РП-«Горный» до КСП-1, сектор «А», п.г.т.Шерегеш</t>
  </si>
  <si>
    <t>КТП-142 «ППКД» комплектная ТП, однотрансформаторная</t>
  </si>
  <si>
    <t>Сооружение линейное электротехническое: линия электропередач 6 к В от Ф-6-11 «Бельково» (Ф-6-11 «Бельково») от п/с 35/6 «Туманная» до ТП-«Профилакторий» п.Бельково, лит.Г,кадастровый номер: 42:34:0000000:58</t>
  </si>
  <si>
    <t>Сооружение линейное электротехническое: линия электропередач 6 кВ oт Ф-6-10 «Фильтровальная станция» (Ф-6-10 «Фильтровальная станция») от п/с 35/6 «Туманная» до ТП-«Фильтровальная станция», лит.Г3, кадастровый номер: 42:34:0000000:62</t>
  </si>
  <si>
    <t>Сооружение  линейное электротехническое: ЛЭП-6 кВ от КСП-4 до «КТП-172 «GD-8 LEITNER», сектор «А», п.г.т.Шерегеш</t>
  </si>
  <si>
    <t>Сооружение  электротехническое: распределительный пункт 6 кВ РП-«Горный», сектор «А», п.г.т.Шерегеш</t>
  </si>
  <si>
    <t>Сооружение линейное электротехническое: ЛЭП-6 кВ от  ПС-35/6 кВ "Спортивная" до  РП-«Горный», сектор "А", п.г.т.Шерегеш</t>
  </si>
  <si>
    <t>2КТПГ-1000-6/0,4 кВ «КТП-172 «GD-8 LEITNER</t>
  </si>
  <si>
    <t>линия электропередач воздушная 6 кВ от ПС35/6 кВ «Каритшал» до 2КТПГ-1000-6/0,4 кВ «КТП-172 «GD-8 LEITNER</t>
  </si>
  <si>
    <t>Сооружение линейное электротехническое: линия электропередач 6 кВ от Ф-6-12 «Спорткомплекс» (Ф-6-12 «Спорткомплекс») от п/с 35/6 «Туманная» до МТП-58 «Спорткомплекс», лит. Г4, кадастровый номер 42:34:0102066:26</t>
  </si>
  <si>
    <t>ВЛ-6 кВ  ф. 6-5-"Фильтровалоьная станция "Тельбес", от ПС-35/6 кВ "Туманная" до ТП-"Фильтровальная станция", (реконструкция ВЛ-6 кВ от ЗРУ-6 кВ ПС-35/6 кВ "Туманная" до опоры №8, г. Таштагол), 370 м</t>
  </si>
  <si>
    <t>"Сооружение электротехническое: ТП № 047 п.г.т. Ижморский"</t>
  </si>
  <si>
    <t>"Сооружение электротехническое: ТП № 4-4 п.г.т. Ижморский"</t>
  </si>
  <si>
    <t>"Сооружение электротехническое: ТП № 130 п.г.т. Ижморский"</t>
  </si>
  <si>
    <t>"Сооружение электротехническое: ТП № 4-5 п.г.т. Ижморский"</t>
  </si>
  <si>
    <t>Сооружение линейное электротехническое: кабельная линия электропередач 6 кВ (КЛ-6 кВ) Ф-6-5-Ц  от ТП-136 до ТП-162, г.Осинники</t>
  </si>
  <si>
    <t>Сооружение линейное электротехническое:кабельная линия электропередач 6 кВ (КЛ-6 кВ) от ПС 110/6 кВ  «Осинниковская- городская» Ф-6-1-Г  до ЦРП-2А, г.Осинники</t>
  </si>
  <si>
    <t>Сооружение линейное электротехническое:кабельная линия электропередач 6 кВ (КЛ-6 кВ) от ПС 110/6 кВ  «Осинниковская- городская» Ф-6-2-Г  до ЦРП-2А, г.Осинники</t>
  </si>
  <si>
    <t>Сооружение линейное электротехническое:кабельная линия электропередач 6 кВ (КЛ-6 кВ) от ПС 110/6 кВ  «Осинниковская- городская» Ф-6-3-Г  до ЦРП-3, г.Осинники</t>
  </si>
  <si>
    <t>Сооружение линейное электротехническое:кабельная линия электропередач 6 кВ (КЛ-6 кВ) от ПС 110/6 кВ  «Осинниковская- городская» Ф-6-4-Г  до ЦРП-3, г.Осинники</t>
  </si>
  <si>
    <t xml:space="preserve">Сооружение линейное электротехническое:кабельная линия электропередач 6 кВ (КЛ-6 кВ) от ПС 110/6 «Осинниковская-городская» до  Ф-6-1-Н, г.Осинники </t>
  </si>
  <si>
    <t xml:space="preserve">Сооружение линейное электротехническое:кабельная линия электропередач 6 кВ (КЛ-6 кВ) от ПС 110/6 «Осинниковская-городская» до  Ф-6-2-Н, г.Осинники </t>
  </si>
  <si>
    <t>АСКУЭ района Красный камень и Карагайла</t>
  </si>
  <si>
    <t xml:space="preserve">Реконструкция оборудования ЦРП-1:                                              установка доп. оборудования 6 кВ  в  ячейки отходящих линий  6-5-Г,6-18-Г </t>
  </si>
  <si>
    <t>Разработка и монтаж диспетчерского щита (мнемосхемы) распределительных электросетей в ОДС-1, г. Таштагол</t>
  </si>
  <si>
    <t>Разработка и монтаж диспетчерского щита (мнемосхемы) распределительных электросетей в ОДС-2, п.г.т. Темиртау</t>
  </si>
  <si>
    <t xml:space="preserve"> Разработка и монтаж диспетчерского щита (мнемосхемы) распределительных электросетей в ОДС-3, п.г.т. Шерегеш</t>
  </si>
  <si>
    <t>Реконструкция замена трансформатора 250 кВА ТП 52 на новый</t>
  </si>
  <si>
    <t>Реконструкция замена трансформатора 400 кВА ТП 55 на новый</t>
  </si>
  <si>
    <t>Реконструкция замена трансформатора 400 кВА ТП 99 на новый</t>
  </si>
  <si>
    <t>Реконструкция замена трансформатора 200 кВА ТП 87 на новый</t>
  </si>
  <si>
    <t>Реконструкция РП-8: монтаж ячеек с вакуумными выключателями</t>
  </si>
  <si>
    <t>Сооружение линейное электротехническое: кабельная линия электропередач  6 кВ (КЛ-6 кВ) Ф-6-7-С  от ТП-112 до ТП-113, г.Осинники</t>
  </si>
  <si>
    <t>Сооружение электротехническое:  комплектная трансформаторная подстанция 10/0,4 кВ "Трактовая" (КТП- "Трактовая"), п. Чугунаш.</t>
  </si>
  <si>
    <t>Реконструкция КТП на 100кВА:замена трансформатора ТМ 100-10/0,4 У1инв.№80323 на силовой трансформатор 250кВА</t>
  </si>
  <si>
    <t>ЮРГ Д 01-16/14 12.02.14 Р 96/14 Рек-я "Низковольт. возд. линии, инв.№55001":мон.одной цепи ВЛИ-0,4кВ по сущ.оп. от РУ-0,4кВ ТП№25 6/0,4кВ до опоры №9 в Юрге</t>
  </si>
  <si>
    <t>ЮРГ Д 01-186/13 23.09.13 Р 103/14 Рек-я "Низковольт. возд. линии, инв.№55001": монтаж одной цепи ВЛИ-0,4кВ от РУ-0,4 МТП №144 до маг.по ул.Осенняя,2а с использованием существующих опор"</t>
  </si>
  <si>
    <t>Монтаж дополнительной цепи ВЛИ-0,4кВ по существующим опорам от РУ-0,4кВ ТП-281 6/0,4кВ до опоры № 11 г. Прокопьевск (В составе линии электропередач (ЛЭП)-6кВ ф. 6-5-П с п/ст Маганак )</t>
  </si>
  <si>
    <t xml:space="preserve">Монтаж  цепи ВЛИ-0,4кВ по существующим опорам ВЛ-0,4кВ ТП-946 от  РУ-0,4кВ ТП-946 до опоры № 18-М2 ВЛИ-0,4 кВ ТП-946, г.Прокопьевск (В составе основного средства линия электропередач (ЛЭП)-10кВ ф. 10-6-М6 с п/ст Коммунальная) </t>
  </si>
  <si>
    <t>Монтаж  дополнительной цепи ВЛИ-0,4кВ  от  РУ-0,4кВ ТП-126 до опоры № 3 (В составе основного средства линия электропередач (ЛЭП)-6кВ ф. 1 с п/ст № 5)</t>
  </si>
  <si>
    <t xml:space="preserve"> Монтаж дополнительной цепи ВЛЗ-6кВ по существующим опорам ВЛИ-0,4кВ от опоры № 25 М-3 до опоры № 15 М-1 (В составе основного средства линии электропередач (ЛЭП)-6кВ фидер 18 с п/ст № 20)</t>
  </si>
  <si>
    <t>Монтаж дополнительной цепи ВЛЗ-6кВ по существующим опорам ВЛ-0,4 кВ от опоры № 9 М-3 ТП-555 до опоры 24 М-3 (В составе основного средства линия электропередач (ЛЭП-6кВ)  ф. 19с п/ст № 20)</t>
  </si>
  <si>
    <t>Монтаж двух цепей ВЛИ-0,4кВ по существующим опорам от опоры № 20 ф.6-30-Г ТП № 215 до опоры № 6(1) (В составе основного средства линии электропередач (ЛЭП)-6кВ фидер 6-30-Г с п/ст 37 )</t>
  </si>
  <si>
    <t xml:space="preserve"> Сооружение линейное электротехническое: воздушная линия электропередач 6 кВ кВ ф.323 от опоры № 1 отпайки на ТП №35 до   до КТП№264 ул. Шахтовая, г. Анжеро-Судженск</t>
  </si>
  <si>
    <t>Приложение №1 к постановлению</t>
  </si>
  <si>
    <t>региональной энергетической комиссии</t>
  </si>
  <si>
    <t>Кемеровской области</t>
  </si>
  <si>
    <t>Приложение №2 к постановлению</t>
  </si>
  <si>
    <t>Приложение №3 к постановлению</t>
  </si>
  <si>
    <t xml:space="preserve">воздушная  защищенная линия электропередач 6 кВ (ВЛЗ-6кВ) от ТП-22 до ТП-24 </t>
  </si>
  <si>
    <t>кабельная линия электропередач 6кВ (КЛ-6кВ) от РП центральной котельной до ТП-46 в  г. Тайга</t>
  </si>
  <si>
    <t xml:space="preserve">кабельная линия 6кВ (КЛ-6кВ) от Ф-604 ПС 35/6кВ "ЦПП" до ТП-114 в п. Таёжный, г. Тайга"  </t>
  </si>
  <si>
    <t>Реконструкция ПС "Пионерная Замена отделителей и  разрядников  на элегазовые выключатели 2 шт. и ОПН 12 шт.</t>
  </si>
  <si>
    <t>Прогноз ввода/вывода объектов ООО "Кузбасская энергосетевая компания"</t>
  </si>
  <si>
    <t xml:space="preserve">реконструкция ТП-53 монтаж камер КСО </t>
  </si>
  <si>
    <t xml:space="preserve">реконструкция ТП-51 монтаж камер КСО </t>
  </si>
  <si>
    <t>Реконструкция воздушно-кабельная ЛЭП-0,4кВ от ТП-661</t>
  </si>
  <si>
    <t>Реконструкция воздушно-кабельная ЛЭП-0,4кВ от ТП-336</t>
  </si>
  <si>
    <t>Реконструкция воздушно-кабельная ЛЭП-0,4кВ от ТП-662</t>
  </si>
  <si>
    <t>трансформаторная подстанция 6/0,4кВ МТП-494 "ул. Центральная"</t>
  </si>
  <si>
    <t>трансформаторная подстанция 6/0,4кВ МТП-495 "пер. Садовый"</t>
  </si>
  <si>
    <t>трансформаторная подстанция 6/0,4кВ МТП-301 "ул. Егорова"</t>
  </si>
  <si>
    <t>воздушно-кабельная ЛЭП-6кВ ф.6-18-Б с п/ст. "Зенковская" до ТП-301</t>
  </si>
  <si>
    <t>трансформаторная подстанция 6/0,4кВ ТП-673 6/0,4кВ "ул. Гранитная"</t>
  </si>
  <si>
    <t>воздушно-кабельная ЛЭП-6кВ ф.6-50-С с п/ст "Красногорская" до ТП-673</t>
  </si>
  <si>
    <t>Здание нежилое №1 участка филиала "Энергосеть" в  п. Темиртау Таштагольского района  ул. Шоссейная, 2</t>
  </si>
  <si>
    <t>Здание нежилое №2 участка филиала "Энергосеть" в  п. Темиртау Таштагольского района  Шоссейная,2</t>
  </si>
  <si>
    <t>трансформаторная подстанция  №-264 (МТП-264 1х160 кВА)</t>
  </si>
  <si>
    <t>трансформаторная подстанция  №-258 (МТП-258 1х160 кВА)</t>
  </si>
  <si>
    <t xml:space="preserve">трансформаторная подстанция №297 (МТП-297 1х100 кВА) </t>
  </si>
  <si>
    <t>воздушная линия  электропередач 0,4 кВ от МТП-297</t>
  </si>
  <si>
    <t>воздушная линия  электропередач 6 кВ от опоры №35  Ф-6-23-Б до  МТП-297</t>
  </si>
  <si>
    <t>воздушная линия  электропередач  10 кВ от " ЛЭП-10кВ от ПС 110/35/10 "Краснокаменская до ЦРП-7"</t>
  </si>
  <si>
    <t>кабельная линия  электропередач 10 кВ от ЦРП-7 доФ 19-2-Г, 19-19-Г,19-4-Г,19-4-Г,19-13-Г"</t>
  </si>
  <si>
    <t>трансформаторная подстанция  6/0,4 кВ ТП-494, ул.Попова, г.Киселевск</t>
  </si>
  <si>
    <t>трансформаторная подстанция  6/0,4 кВ ТП-426, г.Киселевск</t>
  </si>
  <si>
    <t>трансформаторная подстанция  6/0,4 кВ ТП-443, ул.Садовая,15, г.Киселевск</t>
  </si>
  <si>
    <t>установка реклоузера вакуумного серии PBA/TEL по Ф-10-1П в сторону ТП-137 по ул.Романцова</t>
  </si>
  <si>
    <t>установка реклоузера вакуумного серии PBA/TEL по Ф-10-1П в сторону ТП-141 по ул.Романцова</t>
  </si>
  <si>
    <t>установка реклоузера вакуумного серии PBA/TEL по Ф-10-1П в сторону КТП-147 по ул.Макаренко</t>
  </si>
  <si>
    <t>реконструкция трансформаторной подстанции №37 (ТП№37, 1*400кВа) по ул.Крылова у дома №8</t>
  </si>
  <si>
    <t>строительство кабельных линий 0,4кВ (КЛ-0,4кВ) до ВРУ многоквартирных жилых домов</t>
  </si>
  <si>
    <t>установка реклоузера вакуумного серии PBA/TEL по Ф-10-7Л в сторону МТП-48 по ул.40лет Победы</t>
  </si>
  <si>
    <t>установка реклоузера вакуумного серии PBA/TEL по Ф-10-7Л в сторону МТП-109п по ул.Котовского</t>
  </si>
  <si>
    <t>установка реклоузера вакуумного серии PBA/TEL по Ф-10-7Л в сторону КТП-94п по ул.Дзержинского</t>
  </si>
  <si>
    <t xml:space="preserve">Реконструкция оборудования ЦРП-1:    установка доп. оборудования 6 кВ  в  ячейки отходящих линий  6-5-Г,6-18-Г </t>
  </si>
  <si>
    <t>Строительство ЛЭП-10 кВ от ТП №137 до опоры №1 Ф-10-16-135, г.Полысаево"</t>
  </si>
  <si>
    <t>ТП-7 160 кВА 10/0,4кВ ул.Бакинская.</t>
  </si>
  <si>
    <t>ТП-27 400кВА 6/0,4кВ ул.Космонавтов</t>
  </si>
  <si>
    <t xml:space="preserve">Проектирование: Строительство отпайки ЛЭП-6кВ Ф-6-4-Б до ТП-56 </t>
  </si>
  <si>
    <t>воздушно-кабельная ЛЭП-10кВ ф.10-23-С с п/ст "Коммунальная" до ТП-767</t>
  </si>
  <si>
    <t>трансформаторная подстанция 10/0,4кВ ТП-767 "Жилой поселок ПЗША"</t>
  </si>
  <si>
    <t>трансформаторная подстанция 6/0,4кВ МТП-433 "ул.Б. Известковая-2"</t>
  </si>
  <si>
    <t>трансформаторная подстанция 6/0,4кВ ТП-357 "ул.Вишневая"</t>
  </si>
  <si>
    <t>воздушно-кабельная ЛЭП-6кВ ф.6-13-С с п/ст "Красный Углекоп" до ТП-357</t>
  </si>
  <si>
    <t>Реконструкция двухцепной воздушно-кабельной ЛЭП-10кВ от опоры № 12 ф.6,16 с РП-17 до ТП-764 (Д 01-57/12 от 12.04.2012г)</t>
  </si>
  <si>
    <t>комплектная трансформаторная подстанция (МТП 1х100 кВА) по ул. Колхозная, пгт. Промышленная</t>
  </si>
  <si>
    <t>ВЛ-10 кВ от Ф-10-6П до МТП 1х100 кВА по ул. Колхозная, пгт. Промышленная</t>
  </si>
  <si>
    <t>ЛЭП-10кВ от Ф-10-6Л до ТП-141 пгт.Промышленная</t>
  </si>
  <si>
    <t>ТП-141 пгт.Промышленная</t>
  </si>
  <si>
    <t>ЛЭП-0,4 кВ от ТП-141 пгт.Промышленная</t>
  </si>
  <si>
    <t>ЛЭП-10кВ от п/с Плотниковская 110/35/10 до ТП-513 п.Плотниково Промышленновского района</t>
  </si>
  <si>
    <t>ТП-513 п.Плотниково Промышленновского района</t>
  </si>
  <si>
    <t>ЛЭП-10кВ от Ф-10-4П до ТП-70 пгт.Промышленная</t>
  </si>
  <si>
    <t>ЛЭП-10кВ от Ф-10-7РП до ТП-70 пгт.Промышленная</t>
  </si>
  <si>
    <t>ТП-70 пгт.Промышленная</t>
  </si>
  <si>
    <t>линия электропередач 6кВ (ВЛЗ-6кВ) от ТП-73 Ф-605 ПС 35/6 "ЦПП" до   Ф-701 ПС 110/35/6кВ "Тайга"</t>
  </si>
  <si>
    <t xml:space="preserve">трансформаторная подстанция №1А (КТП №1А,2*400кВА), г.Тайга </t>
  </si>
  <si>
    <t>Проектирование и строительство.  Участок двухцепной ЛЭП-6 кВ от ТП-"Хлебокомбинат" до ТП-49 "Больнич. городок".</t>
  </si>
  <si>
    <t>Строительство. ЛЭП-6 кВ ф. №6-4-«Ц», до реконструируемой  ТП 509Н «Центральная».п. Спаск</t>
  </si>
  <si>
    <t>Строительство. ЛЭП-6 кВ, ответвление ф. №6-5-«Кабарзинка» на реконструируемую   до ТП 505Н «Кабарзинка»  п. Спаск</t>
  </si>
  <si>
    <t>Проектирование и строительство. Кабельная ЛЭП-0.4 кВ (кабельная вставка под полотном ж/д) по ул. Набережная п. Калары</t>
  </si>
  <si>
    <t>Проектирование  и реконструкция. ТП- 502Н "Южная" с тр-ром 100 кВА, п. Спасск</t>
  </si>
  <si>
    <t>Проектирование  и реконструкция. ТП-509Н "Центральная", с тр-ром 400 кВа, п. Спасск.</t>
  </si>
  <si>
    <t>Проектирование  и реконструкция.   ТП- 505Н "Кабарзинка", с тр-ром 250 кВА, п. Спасск</t>
  </si>
  <si>
    <t>Проектирование  и  реконструкция ТП-506 "Насосная", с тр-ром 160 кВа, п. Спасск.</t>
  </si>
  <si>
    <t>Проектирование и строительство.ТП-61 "545 км" с тр-ром 100 кВА, п. Чугунаш.</t>
  </si>
  <si>
    <t xml:space="preserve">Проектирование и реконструкция.ТП-408Н- "Луговая", с тр-ром 100 кВА,   пгт. Мундыбаш. </t>
  </si>
  <si>
    <t xml:space="preserve">Проектирование и реконструкция.  ТП-221Н "Центральная", с тр-ром 100 кВА, п. Центральный Таштагольский район. </t>
  </si>
  <si>
    <t>Проектирование и реконструкция.  ТП-412Н "Советская, с тр-ром 160 кВА,  пгт. Мундыбаш.</t>
  </si>
  <si>
    <t xml:space="preserve">Проектирование и реконструкция.  ТП- 410Н "Суворова", с тр-ром 100 кВа, ул. Суворова, пгт. Мундыбаш.  </t>
  </si>
  <si>
    <t>Проектирование и реконструкция. ТП-403Н "Красноармейская"  с тр-ром 160 кВа, пгт. Мундыбаш.</t>
  </si>
  <si>
    <t>Проектирование и реконструкция. ТП-419Н "Дзержинского-2", с тр-ром 100 кВа, пгт. Мундыбаш.</t>
  </si>
  <si>
    <t>Проектирование и реконструкция. ТП-  545Н "Талон", с тр-ром  100 кВа, п. Талон, Республика Алтай.</t>
  </si>
  <si>
    <t>Проектирование и реконструкия. КМТП- 420 "Тельбес-2", с тр-ром 63 кВА, п. Тельбес, Таштагольский район.</t>
  </si>
  <si>
    <t xml:space="preserve"> Проектирование и строительство. КТП-10/0,4 кВ-100 кВа, "Кооператор",  г. Таштагол.</t>
  </si>
  <si>
    <t>Проектирование и реконструкция. ЛЭП-6 кВ от МТП-110 до опоры №75 ф. №6-3-"Т", мкр. Шалым, г. Таштагол.</t>
  </si>
  <si>
    <t>Проектирование и реконструкция. двух цепная ЛЭП-6 кВ (участок ВЛ-6 кВ ф. №6-48-"ФС")  от ЦРП-6 кВ №8 "Юбилейная" до ДК "Горняк", г. Таштагол.</t>
  </si>
  <si>
    <t xml:space="preserve"> Проектировани и реконструкция. ЛЭП-10 кВ, фид. №10-3-"Чугунаш" , (участок от опоры № 1 до МТП-39), </t>
  </si>
  <si>
    <t>Проектирование и реконструкция. ВЛ -6 кВ фид. №6-2-"Алтамаш" участок от опоры №56 до  МТП-80, п. Габовск, Таштагольский район.</t>
  </si>
  <si>
    <t>Проектирование и реконструкция. ЛЭП-6 кВ ф. №6-41 и ф. №6-46 до ЦРП-5 "Центральная", г. Таштагол.</t>
  </si>
  <si>
    <t>Проектирование и строительство.  ВЛ -0,4 кВ по ул. Подутесная и Тельбесская  от ТП - 401, пгт. Мундыбаш.</t>
  </si>
  <si>
    <t>Проектирование и строительство.   ВЛ- 0,4 кВ по ул. Луговая,  от ТП - 408, пгт. Мундыбаш.</t>
  </si>
  <si>
    <t>Проектирование и строительство.  ВЛ-0,4 кВ по ул. Григорьва, от ТП-413, пгт. Мундыбаш.</t>
  </si>
  <si>
    <t>Проектирование  и строительство.  ВЛ-0,4 кВ по ул. Садовая, от КТП-29 "Садовая", г. Таштагол.</t>
  </si>
  <si>
    <t>Проектирование и строительство.  ВЛ-0,4 кВ по ул. Горького и Энгельса от КТП-10 "База Филиала", г. Таштагол.</t>
  </si>
  <si>
    <t>Проектирование и строительство. ВЛ-0,4 кВ по ул. Увальная, от МТП-77, г. Таштагол.</t>
  </si>
  <si>
    <t>Проектирование и строительство.  ВЛ-0,4 кВ по ул. Чайковского, от МТП-33, г. Таш-тагол.</t>
  </si>
  <si>
    <t>Проектирование  и строительство. ВЛ-0,4 кВ по ул. Баляева, от МТП-33, г. Таштагол.</t>
  </si>
  <si>
    <t>Проектирование  и строительство.   ВЛ-0,4 кВ по ул. Островского, от ТП-14 и КТП-54, г. Таштагол.</t>
  </si>
  <si>
    <t xml:space="preserve">Проектирование и строительство. ВЛ-0,4 кВ С/О "Кооператор", г. Таштагол.  </t>
  </si>
  <si>
    <t>Строительство.    ЦРП-6 кВ №5 "Центральная, мкр. Усть-Шалым,  г. Таштагол.</t>
  </si>
  <si>
    <t>Строительство.   ПС-35/6 кВ "Спасская", 1х2,5 МВа,  п. Спасск, Таштагольский район.</t>
  </si>
  <si>
    <t xml:space="preserve"> Проектирование и строительство. . КЛ-0,4 кВ от ТП-135 "5-й квартал" до жилых домов ул. Дзержинского и Гагарина, пгт. Шерегеш.</t>
  </si>
  <si>
    <t xml:space="preserve">Проектирование и строительство. КЛ-0,4 кВ от ТП-17 "Суворова" до жилых домов ул. Суворова, 21;22  и  ул. Мира № 31; 33; 35; 37, г. Таштагол.  </t>
  </si>
  <si>
    <t>Проектирование и строительство.  кабельная ЛЭП-0,4 кВ от КМТП- 402 "Партизанская" до ВЛ-0,4 кВ ул. Лузина (через ж.д.), пгт. Мундыбаш.</t>
  </si>
  <si>
    <t>линия электропередач 6 кВ (ЛЭП-6 кВ) от КТП-6/0,4 кВ «Вокзальная» от КТП-6/0,4 кВ «Таежная-2», пгт. Шерегеш"</t>
  </si>
  <si>
    <t>Реконструкция.  ЛЭП- 10 кВ  ф. 10-6-"Б" от ПС-110/10 кВ "Калары" до оп. №1 ВЛ-10 кВ, п. Калары, (кабельная вставка, 2 кабеля под полотном  ж/д)</t>
  </si>
  <si>
    <t>Проектирование.  реконструкция КЛ-0,4 кВ от ТП-3 "18-й" партсъезд до жил. домов по ул. Ленина: 48;50,52;54 и на ВЛ-0,4 кВ 18-й Партсъезд, г. Таштагол.</t>
  </si>
  <si>
    <t xml:space="preserve"> Проектирование.  ЛЭП-6 кВ фид. №6-32-"Телевышка-1", пгт. Мундыбаш.</t>
  </si>
  <si>
    <t>Проектирование. ЛЭП-6 кВ фид. №6-33 "Телевышка-2", пгт. Мундыбаш.</t>
  </si>
  <si>
    <t>ВЛ-6 кВ от Ф-6-11-Б до ТП-8 п. Берикульский</t>
  </si>
  <si>
    <t>трансформаторная подстанция №8 (ТП№8) п. Берикульский</t>
  </si>
  <si>
    <t xml:space="preserve">Строительство.  ЛЭП – 10 кВ от опоры № 75 Ф 10-16-РП до ТП-44, г. Топки </t>
  </si>
  <si>
    <t>воздушная линия электропередач 0,4 кВ (ВЛ-0,4 кВ) от ТП № 209 по ул Вокзальная в пгт.Тяжинский"</t>
  </si>
  <si>
    <t>воздушная линия электропередач 0,4 кВ (ВЛ-0,4 кВ) от ТП № 304 по ул.Чапаева, Пушкина, Пролетарская в пгт.Тяжинский"</t>
  </si>
  <si>
    <t>воздушная линия электропередач 0,4 кВ (ВЛ-0,4 кВ) от ТП № 37 по ул.Столярная", пгт.Тяжинский</t>
  </si>
  <si>
    <t>воздушная линия электропередач 0,4 кВ (ВЛ-0,4 кВ) от ТП № 7 ул.Крупской, ул.Комсомольская, ул.Южная, пер.Коммунальный  в  пгт.Тяжинский"</t>
  </si>
  <si>
    <t>воздушная линия электропередач 0,4 кВ (ВЛ-0,4 кВ) от ТП № 203 по ул.Советская, ул.Первомайская, ул.Тельмана " в  пгт.Тяжинский</t>
  </si>
  <si>
    <t>воздушная линия электропередач 0,4 кВ (ВЛ-0,4 кВ) от ТП № 103 по ул.Советская, ул.Мостовая, ул.Рабочая, пгт.Итатский</t>
  </si>
  <si>
    <t>воздушная линия электропередач 0,4 кВ (ВЛ-0,4 кВ) от ТП № 104 по ул.Рабочая,Советская, пер.Рабочий", пгт.Итатский</t>
  </si>
  <si>
    <t>воздушная линия электропередач 0,4 кВ (ВЛ-0,4 кВ) от ТП № 39 по ул.Октябрьская, ул.Столярная, ул.Коммунальная, ул.Первомайская, пер.Мичурина, пер.Ленина в пгт.Тяжинский"</t>
  </si>
  <si>
    <t>воздушная линия электропередач 0,4кВ (ВЛ-0,4кВ) от ТП №11 по ул. Заозерная, ул. Советская в пгт. Итатский.</t>
  </si>
  <si>
    <t>воздушная линия электропередач 0,4 кВ (ВЛ-0,4 кВ) от ТП № 3 по ул.Кирова, ул.Ленина, ул.Изупова, ул.Дубинкина, ул.Вологодская, пер.Кирова в пгт.Итатский"</t>
  </si>
  <si>
    <t>воздушная линия электропередач 0,4 кВ (ВЛ-0,4 кВ) от ТП № 301 по ул.Сенная в пгт.Тяжинский"</t>
  </si>
  <si>
    <t>воздушная линия электропередач 0,4 кВ (ВЛ-0,4 кВ) от ТП № 309 по ул.Зеленая, улВесенняя, ул.Мира в пгт.Тяжинский"</t>
  </si>
  <si>
    <t>воздушная линия электропередач 0,4 кВ (ВЛ-0,4 кВ) от ТП № 13 по ул.Рябиновая, ул.Заводская в пгт.Итатский"</t>
  </si>
  <si>
    <t>кабельная  линия электропередач 10,0 кВ (КЛ-10,0 кВ) от оп. № 19 до оп. № 20 Ф-10-26-к в пгт.Тяжинский"</t>
  </si>
  <si>
    <t>воздушная линия электропередач 0,4 кВ (ВЛ-0,4 кВ) от ТП № 17 по ул.Калинина, пер.Калинина в пгт.Тяжинский"</t>
  </si>
  <si>
    <t>воздушная линия электропередач 0,4 кВ (ВЛ-0,4 кВ) от ТП № 38 по улВосточная в пгт.Тяжинский"</t>
  </si>
  <si>
    <t>воздушная линия электропередач 0,4 кВ (ВЛ-0,4 кВ) от ТП № 16 по ул.Мелиораторов, ул.Гагарина в  пгт.Итатский"</t>
  </si>
  <si>
    <t>воздушная линия электропередач 0,4 кВ (ВЛ-0,4 кВ) от ТП №  201 по ул.Кирова, ул.Ленина в пгт.Итатский»</t>
  </si>
  <si>
    <t>ЮРГ 13/015   ЛЭП 10 кВ фидер 10-7-ТП180 от РУ10 кВ ТП 172 до границ земельного участка КНС-4 в г. Юрге</t>
  </si>
  <si>
    <t>ВЛ-6кв Ф 6-4-В, установка  реклоузера на опоре № 87</t>
  </si>
  <si>
    <t>ВЛ-6кв Ф 6-15-О, установка  реклоузера на опоре  № 99</t>
  </si>
  <si>
    <t>ВЛ-6кв Ф 6-25-О, установка  реклоузера на опоре №40</t>
  </si>
  <si>
    <t>ВЛ-6кв Ф 6-10-О, установка  реклоузера на опоре №38</t>
  </si>
  <si>
    <t>реконструкция КТП №7п замена КТПН(п.Акация)</t>
  </si>
  <si>
    <t>реконструкция КТП №11, замена силового трансформатора ТМ-400/6кВ зав. №485, инв.№ ЯШ0011Т 1975гв. На ТМГ-400/6кВА Y/Z/</t>
  </si>
  <si>
    <t>реконструкция КТП №38 замена силового трансформатора ТСМА-320/6кВ зав.№829, инв.№ ЯШ0110Т 1963гв. На ТМГ-400/6кВА Y/Z.</t>
  </si>
  <si>
    <t>реконструкция КТП №16 замена силового трансформатора ТМ-400/10кВ (перекл. на 6кВ)  зав.№17620, инв.№ ЯШ0016Т1 1974гв. На ТМГ-400/6кВА Y/Z.</t>
  </si>
  <si>
    <t>реконструкция КТП №28 замена силового трансформатора ТМ-250/10кВ (перекл. на 6кВ) зав.№27665, инв.№ ЯШ0024Т 1975гв. На ТМГ-250/6кВА Y/Z.</t>
  </si>
  <si>
    <t>реконструкция  МТП № 10 замена на  две КТПН.</t>
  </si>
  <si>
    <t>реконструкция ТП №21 замена КТПП.</t>
  </si>
  <si>
    <t>реконструкция КТП №14 .</t>
  </si>
  <si>
    <t xml:space="preserve">ВЛ-6кВ от Ф 6-10-0 до ТП-10/2, протяженностью 0,32км. </t>
  </si>
  <si>
    <t>реконструкция ТП №26 замена КТПН</t>
  </si>
  <si>
    <t>ВЛ-6кВ от Ф 6-0-О до ТП №26 ул.Сибирская</t>
  </si>
  <si>
    <t>линия электропередач 10 кВ (ЛЭП-10 кВ) Ф-10-10-ЛК (Ф-6-14-ЛК) от ПС"Украинская" до РП 6 кВ по ул.Красноармейская, пгт. Яя"</t>
  </si>
  <si>
    <t>Предпроектная документация. Первичное межевание объектов по инвестиционной программе 2013 г.</t>
  </si>
  <si>
    <t xml:space="preserve"> трансформаторная подстанция №261(КТП №261 6/0,4) г. Анжеро-Судженск </t>
  </si>
  <si>
    <t>кабельная линия электропередач 6 кВ (КЛ-6кВ) от ф.6-3-СГ до  отпайки ф. 6-8-Карьер на ТП-114 ул. Курортная, г. Анжеро-Судженск</t>
  </si>
  <si>
    <t xml:space="preserve">трансформаторная подстанция №264 (КТП №264 6/0,4/250) г. Анжеро-Судженск </t>
  </si>
  <si>
    <t>воздушная линия электропередач 6 кВ (ВЛ-6кВ) от отпайки ф.52  на ТП-4 до КТП№260 ул. Кирпичная, г. Анжеро-Судженск</t>
  </si>
  <si>
    <t>воздушная линия электропередач 6 кВ (ВЛ-6кВ) от ф.6-7-РТС до КТП№261 ул. Павлодарского, г. Анжеро-Судженск</t>
  </si>
  <si>
    <t>кабельная линия электропередач 6 кВ (КЛ-6 кВ) ф.16  до КТП№264 ул. Шахтовая, г. Анжеро-Судженск</t>
  </si>
  <si>
    <t>воздушная линия электропередач 6 кВ кВ ф.323 от опоры № 1 отпайки на ТП №35 до   до КТП№264 ул. Шахтовая, г. Анжеро-Судженск</t>
  </si>
  <si>
    <t xml:space="preserve">кабельная линия электропередач 6 кВ от ПС БЦЗ 110/6   до первой опоры фидера на РП "Очистные сооружения" </t>
  </si>
  <si>
    <t>реклоузер на отпаечной опоре  ВЛ-6 ф-5-2   в сторону п.Убинский</t>
  </si>
  <si>
    <t xml:space="preserve">реклоузер на отпаечной опоре ВЛ-6 кВ ф.РП-5-11  в сторону промзоны  </t>
  </si>
  <si>
    <t xml:space="preserve">воздушная линия электропередач 35 кВ от ВЛ 35кВ оп. 69 ф. Б-21, Б-23  до ПС 35/10 "Парковая"  </t>
  </si>
  <si>
    <t xml:space="preserve"> двухцепная линия электропередач 10 кВ (ЛЭП-10 кВ) Ф-10-31-11, 10-31-27 от ПС 35/10 кВ № 31 до КТП-370 в п. Финский»</t>
  </si>
  <si>
    <t xml:space="preserve">линия электропередач 10 кВ (ЛЭП-10 кВ) от КТП-370 до КТП-371 в п. Финский» </t>
  </si>
  <si>
    <t xml:space="preserve">линия электропередач 10 кВ (ЛЭП-10 кВ) от КТП-370 до КТП-372 в п. Финский» </t>
  </si>
  <si>
    <t xml:space="preserve"> линия электропередач 10 кВ (ЛЭП-10 кВ) от КТП-371 до КТП-372 в п. Финский»</t>
  </si>
  <si>
    <t xml:space="preserve"> линия электропередач 0,4 кВ (ЛЭП-0,4 кВ) от КТП-371 в п. Финский» </t>
  </si>
  <si>
    <t xml:space="preserve">Строительство линия электропередач 0,4 кВ (ЛЭП-0,4 кВ) от КТП-370 в п. Финский» </t>
  </si>
  <si>
    <t xml:space="preserve">Строительство линия электропередач 0,4 кВ (ЛЭП-0,4 кВ) от КТП-372 в п. Финский» </t>
  </si>
  <si>
    <t>Реконструкция:  ВКЛЭП-0,4кВ от РУ-0,4кВ ТП№9:  монтаж ВЛИ-0,4кВ проводом СИП-2 от опоры №4 ВЛИ-0,4кВ ТП№9-6/0,4 кВ до опоры №2 ВЛИ-0,4кВ ТП№7</t>
  </si>
  <si>
    <t>трансформаторная  подстанция КТП №85 10/0,4/250 ул. Маслова, г. Гурьевск</t>
  </si>
  <si>
    <t xml:space="preserve">ЛЭП-10кВ от опоры  №33 до КТП №85 ул. Маслова, г. Гурьевск </t>
  </si>
  <si>
    <t>ВЛ-0,4кВ ТП-125</t>
  </si>
  <si>
    <t>ВЛ-0,4кВ ТП-115</t>
  </si>
  <si>
    <t>«Реконструкция ВЛ на деревянных опорах, инв.№ 00000367, г.Гурьевск,г.Салаир: монтаж дополнительной цепи СИП на участке Ф-0,4-2-Аэродромная МТП № 37</t>
  </si>
  <si>
    <t xml:space="preserve"> ТП № 1-3 по ул. Коммунистическая, п.г.т. Ижморский"</t>
  </si>
  <si>
    <t>ТП № 047  п.г.т. Ижморский"</t>
  </si>
  <si>
    <t>ТП № 4-4 п.г.т. Ижморский"</t>
  </si>
  <si>
    <t>ТП № 130 п.г.т. Ижморский"</t>
  </si>
  <si>
    <t xml:space="preserve"> ТП № 4-5 п.г.т. Ижморский"</t>
  </si>
  <si>
    <t>КЛ-0,4 кВ от ТП № 4-16, ТП № 1-25 до жилого дома по ул. Микрорайон, 16, п.г.т. Ижморский"</t>
  </si>
  <si>
    <t>воздушная линия электропередач ВЛ 10 кВ отпайка Ф 10-1-ИЖ1 до 2КТПН 1-19  по ул. Кирова</t>
  </si>
  <si>
    <t>воздушная линия электропередач ВЛ 10 кВ отпайка Ф 10-11Б до 2КТПН 1-19  по ул. Кирова</t>
  </si>
  <si>
    <t>воздушная линия электропередач ВЛ 10 кВ отпайка Ф 4-10 до КТП 4-2  по ул. Лесная</t>
  </si>
  <si>
    <t>трансформаторная подстанция 2КТПН 1-19 ул. Кирова</t>
  </si>
  <si>
    <t>трансформаторная подстанция КТП 4-2 ул. Лесная</t>
  </si>
  <si>
    <t>трансформаторная подстанция №Ш-13 (ТП № Ш-13) в районе ул.1-я Горького,2, г.Калтан"</t>
  </si>
  <si>
    <t xml:space="preserve">воздушная линия электропередач 6 кВ (ВЛЭП-6 кВ от фидера "6-9-Ж" до ТП №Ш-13) в г.Калтан" </t>
  </si>
  <si>
    <t>ЛЭП-0,4 кВ от МТП-106 до д/сада №12 «Березка» п. Малиновка" *</t>
  </si>
  <si>
    <t xml:space="preserve"> линия электропередач 6 кВ (ЛЭП-6 кВ  фидер  "6-2-А" от РП-П-6 кВ)  п.Постоянный, г.Калтан" *</t>
  </si>
  <si>
    <t>кабельная линия  электропередач 6 кВ (КЛ-6кВ), от ПС ш. Киселевская до трансформаторной подстанции №8 (ТП-8) по ул.Советская в г.Киселевске"</t>
  </si>
  <si>
    <t>трансформаторная подстанция ТП-89</t>
  </si>
  <si>
    <t>трансформаторная подстанция ТП-299</t>
  </si>
  <si>
    <t>воздушная линия ВЛ-6 кВ Ф-6-9-Г до ТП-299</t>
  </si>
  <si>
    <t>трансформаторная подстанция ТП-199</t>
  </si>
  <si>
    <t>трансформаторная подстанция № 190 (ТП-190), г. Киселевск</t>
  </si>
  <si>
    <t>трансформаторная подстанция № 249 (ТП-249), г. Киселевск</t>
  </si>
  <si>
    <t>трансформаторная подстанция № 250 (ТП-250), г. Киселевск</t>
  </si>
  <si>
    <t>трансформаторная подстанция № 252 (ТП-252), г. Киселевск</t>
  </si>
  <si>
    <t>трансформаторная подстанция № 255 (ТП-255), г. Киселевск</t>
  </si>
  <si>
    <t>трансформаторная подстанция № 277 (ТП-277), г. Киселевск</t>
  </si>
  <si>
    <t>трансформаторная подстанция № 278 (ТП-278), г. Киселевск</t>
  </si>
  <si>
    <t>трансформаторная подстанция № 279 (ТП-279), г. Киселевск</t>
  </si>
  <si>
    <t>трансформаторная подстанция № 78 (ТП-78), г. Киселевск</t>
  </si>
  <si>
    <t>трансформаторная подстанция № 195 (ТП-195), г. Киселевск</t>
  </si>
  <si>
    <t>Проектирование и строительство.  Трансформаторная подстанция КТП № 460 по  ул. Совхозная,17А  в  пгт. Крапивинский</t>
  </si>
  <si>
    <t>Проектирование и строительство. ЛЭП-10 кВ от  существующей ТП № 446 Ф10-11-ВП1  до ТП№ 460 в пгт Крапививинский, ул Совхозная,17А</t>
  </si>
  <si>
    <t xml:space="preserve">МТП № 163 Ф10-15-ИВ Крапивинский, инв. № 90062   (Реконструкция  МТП № 163 по ул Ломоносова) </t>
  </si>
  <si>
    <t xml:space="preserve">КТП № 382 Ф10-11-ИП1 пгт. Крапивинский, инв.№ 90070".  (Реконструкция ТП № 382) </t>
  </si>
  <si>
    <t>трансформаторная подстанция 10/0,4 кВ № ТП 449 инв №00000701": замена  двух трансформаторов 100 кВА в РУ-10 кВ на 160 кВА, пгт. Крапивинский.</t>
  </si>
  <si>
    <t>КТП № 158 Ф10-11-ВП1 пгт. Крапивинский, инв № 90078</t>
  </si>
  <si>
    <t>КТП №069 пгт Крапивинский, ул.Провинциальная, инв.№90086</t>
  </si>
  <si>
    <t>линия электропередач  ЛЭП10 кВ фидер 10-11-ВП-1 от ПС 110/10 "Пионерная" до трансформаторной подстанции ТП -33 "Очистные сооружения" пгт .Крапивинский, протяженностью 27,5 км (II очередь) : реконструкция ВЛ-10 кВ, Ф-10-11-ВП1 от ПС «Пионерная 110/10 кВ» до опоры №2».</t>
  </si>
  <si>
    <t>трансформаторная подстанция КТП № 378 ул. Лесозаводская, пгт Крапивинский</t>
  </si>
  <si>
    <t>трансформаторная подстанция КТП №191 (1*63кВА) по ул.Южной</t>
  </si>
  <si>
    <t>воздушная линия ЛЭП-10кВ от Ф-10-9-2Л до КТП №191 по ул. Южной</t>
  </si>
  <si>
    <t>Реконструкция: линия электропередач 0,4 кВ (ЛЭП-0,4 кВ) по ул. Уютной от ТП № 156 ул. Солнечная в г. Мариинске»: замена ж/б опор и монтаж дополнительной цепи ВЛЗ-10 кВ Ф-10-7Л на участке от ТП № 156 до опоры № 11 ВЛИ-0,4 кВ от ТП № 156 (договор №10-204/13 от 24.10.2013г.)</t>
  </si>
  <si>
    <t>Реконструкция: ВЛИ-0,4кВ от КТП№187 по ул.Терешковой и ул.Рослякова в г.Мариинске": монтаж дополнительной цепи СИП-0,4кВ по существующим опорам" (договор №10-25/14 от 27.02.2014г.)</t>
  </si>
  <si>
    <t>Реконструкция:  линия электропередач 0,4кВ (ВЛИ-0,4кВ) от ТП№193 по ул.Кедровой, ул.Звездной, ул.Терешковой в г.Мариинске", монтаж дополнительной цепи СИП-0,4кВ по существующим опорам" (договор №10-60/14 от 29.04.2014г.)</t>
  </si>
  <si>
    <t>ПС 35/6 кВ «Осинниковская-городская»</t>
  </si>
  <si>
    <t>кабельная линия электропередач 6 кВ (КЛ-6 кВ) Ф-6-5-Ц  от ТП-136 до ТП-162, г.Осинники</t>
  </si>
  <si>
    <t>кабельная линия электропередач  6 кВ (КЛ-6 кВ) 
Ф-6-7-С  от ТП-112 до ТП-113, г.Осинники</t>
  </si>
  <si>
    <t>центральный распределительный пункт № 3 (ЦРП-3),  г.Осинники</t>
  </si>
  <si>
    <t>кабельная линия электропередач 6 кВ (КЛ-6 кВ) от ПС 110/6 кВ  «Осинниковская- городская» 
Ф-6-1-Г  до ЦРП-2А, г.Осинники</t>
  </si>
  <si>
    <t>кабельная линия электропередач 6 кВ (КЛ-6 кВ) от ПС 110/6 кВ  «Осинниковская- городская» 
Ф-6-2-Г  до ЦРП-2А, г.Осинники</t>
  </si>
  <si>
    <t>кабельная линия электропередач 6 кВ (КЛ-6 кВ) от ПС 110/6 кВ  «Осинниковская- городская» 
Ф-6-3-Г  до ЦРП-3, г.Осинники</t>
  </si>
  <si>
    <t>кабельная линия электропередач 6 кВ (КЛ-6 кВ) от ПС 110/6 кВ  «Осинниковская- городская» 
Ф-6-4-Г  до ЦРП-3, г.Осинники</t>
  </si>
  <si>
    <t xml:space="preserve">кабельная линия электропередач 6 кВ (КЛ-6 кВ) от ПС 110/6 «Осинниковская-городская» до  
Ф-6-1-Н, г.Осинники </t>
  </si>
  <si>
    <t xml:space="preserve">кабельная линия электропередач 6 кВ (КЛ-6 кВ) от ПС 110/6 «Осинниковская-городская» до  
Ф-6-2-Н, г.Осинники </t>
  </si>
  <si>
    <t>Строительство:  отпайка ЛЭП-6 кВ Ф-6-4-Б до ТП №56"</t>
  </si>
  <si>
    <t>трансформаторная подстанция 6/0,4 ТП-409 "ул.Спартаковская"</t>
  </si>
  <si>
    <t>ВЛ-10 кВ от п/с "Заринская" до опоры №33 Ф-10-1КБ</t>
  </si>
  <si>
    <t>ВЛ-10 кВ от ТП-334 до ТП-474, ТП-560, ТП-551 в п. Плотниково</t>
  </si>
  <si>
    <t>воздушная линия электропередач 10 кВ от опоры №28 Ф-10-13РП до ТП-58 в пгт. Промышленная</t>
  </si>
  <si>
    <t>линия электропередач 6кВ (ВЛЗ-6кВ) от ТП№73Б Ф-605 ПС 35/6кВ "ЦПП" до Ф-701 Тяговая п/ст 110/35/6кВ "Тайга"</t>
  </si>
  <si>
    <t>трансформаторная подстанция №1А (КТП №1А,2*400кВА), г.Тайга</t>
  </si>
  <si>
    <t>линия электропередач 6кВ (ВЛ-6кВ) от Ф-602 ЦПП 35/6  до ТП- № 27, п.Кедровый.</t>
  </si>
  <si>
    <t>воздушная линия электропередач 10кВ (ВЛ-10кВ) Ф-6 от Тяговой п/ст 110/10кВ «Сураново» до ТП-п.Таежный</t>
  </si>
  <si>
    <t>реклоузер  вакуумный на опоре №82Л-6 кВ ф. №6-46-"Ключевой", г.Таштагол.</t>
  </si>
  <si>
    <t xml:space="preserve">комплектная трансформаторная подстанция 10/0,4 кВ №85-А  "Комарова-2" (КТП-№85-А "Комарова-2"), п. Базанча, Таштагольский  район. </t>
  </si>
  <si>
    <t>комплектная трансформаторная подстанция мачтовая 6/0,4 кВ "Северная" (КТП-"Северная"), пгт. Шерегеш.</t>
  </si>
  <si>
    <t>комплектная трансформаторная подствнция 6/0,4 кВ "Фурманова" (КТП- "Фурманова"), г. Таштагол.</t>
  </si>
  <si>
    <t>комплектная трансформаторная подстанция 10/0,4 кВ "Трактовая" (КТП- "Трактовая"), п. Чугунаш.</t>
  </si>
  <si>
    <t>столбовая трансформаторная подствнция  6/0,4 кВ "Тургенева" (СТП-"Тургенева"), пгт. Мундыбаш.</t>
  </si>
  <si>
    <t>столбовая трансформаторная подствнция 6/0,4 кВ "Ульянова-2" (СТП-"Ульянова-2"), г. Таштагол.</t>
  </si>
  <si>
    <t>столбовая трансформаторная  подствнция 6/0,4 кВ "Алтайская" (СТП-6/0,4 кВ "Алтайская") г. Таштагол.</t>
  </si>
  <si>
    <t>столбовая трансформаторная  подствнция 10/0,4 кВ "Луговая" (СТП-"Луговая") п. Чугунаш.</t>
  </si>
  <si>
    <t xml:space="preserve">столбовая  трансформаторная подстанция 6/0,4 кВ "Коммунистическая" (СТП-"Коммунистическая-2"),  пгт.  Мундыбаш. </t>
  </si>
  <si>
    <t>воздушная линия электропередач 6 кВ (ВЛ-6 кВ) от КТП-402 до СТП- "Тургенева", пгт. Мундыбаш.</t>
  </si>
  <si>
    <t>воздушнаяэлектропередач 6 кВ (ВЛ-6 кВ)  от  КТП-133 "40 лет Октября до КТП-"Северная", пгт. Шерегеш.</t>
  </si>
  <si>
    <t>воздушная линия электтропередач 6 кВ (ВЛ-6 кВ) ф. №6-5- "Алчок",  от оп. № 8 (у КТП-15) до  оп. 31 ф. №6-41-"Ключевой" по ул. Солнечная,  г. Таштагол.</t>
  </si>
  <si>
    <t>воздушно-кабельная  ЛЭП-10 кВ от КТП-61 до СТП-"Луговая", п. Чугунаш, Таштагольский  район.</t>
  </si>
  <si>
    <t>воздушное линия электропередач 6 кВ (ВЛ-6 кВ) ф. №6-3-"ЦРП-1" участок от ТП-202  до ТП-211 "Горького",  пгт. Каз.</t>
  </si>
  <si>
    <t xml:space="preserve"> воздушная линия электропередач 6 кВ (ВЛ-6 кВ) ф. №6-3-"В", от оп. №92 до КТП-"Фурманова", г. Таштагол.</t>
  </si>
  <si>
    <t>линия электропередач 10 кВ  (ВЛ-10 кВ) от МТП-39 "Школа " до КТПМ-"Трактовая", п. Чугунаш, Таштагольский  район.</t>
  </si>
  <si>
    <t>вакуумный реклоузер 6 кВ на опоре №1 ВЛ-6 кВ ф. №6-19-"Одрабаш", пгт. Мундыбаш.</t>
  </si>
  <si>
    <t>воздушная линия электропередач  6 кВ (ВЛ-6 кВ) от  ЦРТП-8 "Юбилейная" до СТП-"Алтайская",  г. Таштагол.</t>
  </si>
  <si>
    <t>ЦРТП-6 кВ №8 "Юбилейная", г. Таштагол.</t>
  </si>
  <si>
    <t>ЛЭП-6 кВ от КСП-4 до «КТП-172 «GD-8 LEITNER», сектор «А», п.г.т.Шерегеш</t>
  </si>
  <si>
    <t>распределительный пункт 6 кВ РП-«Горный», сектор «А», п.г.т.Шерегеш</t>
  </si>
  <si>
    <t>ЛЭП-6 кВ от  ПС-35/6 кВ "Спортивная" до  РП-«Горный», сектор "А", п.г.т.Шерегеш</t>
  </si>
  <si>
    <t>ЛЭП-6 кВ от РП-«Горный» до КСП-1, сектор «А», п.г.т.Шерегеш</t>
  </si>
  <si>
    <t>Реконструкция  ТП- 112, 250 кВА, в г. Таштаголе (мкр. Шалым).</t>
  </si>
  <si>
    <t>Реконструкция    ВЛ -0,4 кВ по ул. Рабочая, Советская, от ТП - 409, пгт. Мундыбаш.</t>
  </si>
  <si>
    <t>Реконструкция  ТП-501 "Больничная", с тр-ром 100 кВА, п. Спасск.</t>
  </si>
  <si>
    <t>Реконструкция  ТП-507 "Логовая", с тр-ром 100 кВА, п. Спасск.</t>
  </si>
  <si>
    <t>Реконструкция  ТП-503 "Молодежная",  п. Спасск.</t>
  </si>
  <si>
    <t>Реконструкция  ТП-504 "Котельная", п. Спасск.</t>
  </si>
  <si>
    <t xml:space="preserve">Реконструкция  ТП-404Н- "Лесная", с тр-ром 40 кВА,   пгт. Мундыбаш. </t>
  </si>
  <si>
    <t xml:space="preserve">Реконструкция  ТП-415Н "Буденного", с тр-ром 100 кВА, пгт. Мундыбаш. </t>
  </si>
  <si>
    <t xml:space="preserve">Реконструкция  ТП-421Н "Тельбес-1", с тр-ром 160 кВА,  пгт. Мундыбаш, (п. Тельбес). </t>
  </si>
  <si>
    <t xml:space="preserve">Реконструкция ТП- 423Н "Телевышка-2", с тр-ром 100 кВа,   пгт. Мундыбаш.  </t>
  </si>
  <si>
    <t>Проектирование и  реконструкция.   ТП-425Н "Советская-2"  с тр-ром 160 кВа, пгт. Мундыбаш.</t>
  </si>
  <si>
    <t>Реконструкция  ТП-426Н "Сады" с тр-ром 100 кВа , пгт. Мундыбаш.</t>
  </si>
  <si>
    <t xml:space="preserve">Реконструкция  ТП-305 "Мичурина" с тр-ром 160 кВа, пгт. Темиртау. </t>
  </si>
  <si>
    <t>Реконструкция   ТП-308 "Центральная", с тр-ром 160 кВа, пгт. Темиртау.</t>
  </si>
  <si>
    <t>Реконструкция  ТП-320 "Телевышка",с тр-ром 100 кВа, пгт. Темиртау.</t>
  </si>
  <si>
    <t xml:space="preserve">Реконструкция  ТП-211 "Горького" с тр-ром 100 кВа, пгт.Каз. </t>
  </si>
  <si>
    <t>реконструкция, кабельные ЛЭП-0,4 кВ от ТП-3-"18-п/съезд" до жилых домов по ул. Ленина: 48; 50, 52,54 и ВЛ-0,4 кВ ул. 18-й партсъед, г. Таштагол.</t>
  </si>
  <si>
    <t>Строительство.     ВЛ- 0,4 кВ по ул. Строителей,  от ТП - 417, пгт. Мундыбаш.</t>
  </si>
  <si>
    <t xml:space="preserve">Строительство.  ВЛ- 0,4 кВ по ул. Коммунистической, от ТП-406, пгт. Мундыбаш. </t>
  </si>
  <si>
    <t>Строительство.    ВЛ-0,4 кВ по ул. Советская, Пионерская, от ТП-412, пгт. Мундыбаш.</t>
  </si>
  <si>
    <t>Строительство.    ВЛ-0,4 кВ по ул. Буденного, Восточная, Трактовая, от ТП-425, пгт. Мундыбаш.</t>
  </si>
  <si>
    <t>Строительство.   ВЛ-0,4 кВ по ул. Суворова, от ТП-315 "Школа", пгт. Темиртау.</t>
  </si>
  <si>
    <t>Строительство.    ВЛ-0,4 кВ по ул. Калинина, от ТП-1, г.Таштагол.</t>
  </si>
  <si>
    <t>Строительство.    ВЛ-0,4 кВ по ул. Нагорная, от ТП-1, г.Таштагол.</t>
  </si>
  <si>
    <t>Строительство.    ВЛ-0,4 кВ по ул. Гастелло, от ТП-1, г. Таштагол.</t>
  </si>
  <si>
    <t>Строительство.    ВЛ-0,4 кВ по ул. Волошиной, от ТП-1, г. Таштагол.</t>
  </si>
  <si>
    <t>Строительство.   ВЛ-0,4 кВ по ул. Геологическая, от ТП-23, г. Таштагол.</t>
  </si>
  <si>
    <t>Строительство.    ВЛ-0,4 кВ по ул. Куйбышева, от ТП-23, г. Таштагол.</t>
  </si>
  <si>
    <t>Строительство.   ВЛ-0,4 кВ по ул. Куйбышева, от МТП-9, г. Таштагол.</t>
  </si>
  <si>
    <t>Строительство.   ВЛ-0,4 кВ по ул. Ульянова,  от МТП-53, г. Таштагол.</t>
  </si>
  <si>
    <t>Строительство.   ВЛ-0,4 кВ по ул. Партизанская, от ТП-53, г. Таштагол.</t>
  </si>
  <si>
    <t>Строительство.   ВЛ-0,4 кВ  по ул. Суворова, от КТП-62, п. Чугунаш.</t>
  </si>
  <si>
    <t>Строительство.  ВЛ-0,4 кВ по ул. Станционная, от КТП-63, п.Чугунаш.</t>
  </si>
  <si>
    <t>Строительство.   ВЛ-0,4 кВ по ул. Водозаборная, от КТП-68, г. Таштагол.</t>
  </si>
  <si>
    <t>Строительство.   ВЛ-0,4 кВ по ул. Ст. Разина, от МТП-109, г. Таштагол.</t>
  </si>
  <si>
    <t>Строительство.   ВЛ-0,4 кВ по ул. Луначарского, от КТП-"Калары-1", п.Калары.</t>
  </si>
  <si>
    <t>Строительство.   ВЛ-0,4 кВ по ул. Спортивная,  от МТП-105, г. Таштагол.</t>
  </si>
  <si>
    <t>Строительство.   ЛЭП-6 кВ (двухцепная), от проектируемого ЦРП-6 кВ "Весенняя" до ТП-"4-ключ".</t>
  </si>
  <si>
    <t>Строительство.   одноцепная ЛЭП-6 кВ от проектируемого  ЦРП-6 кВ "Весенняя" до проектируемых ТП-6/0,4 кВ по ул. Весенней, пгт. Шерегеш.</t>
  </si>
  <si>
    <t>Строительство. кабельная ЛЭП-6 кВ (два кабеля) ф. 6-34-"П" от ЗРУ-6 кВ ПС-6/6 кВ "Фидерная" до опоры №1  ВЛ-6 кВ.</t>
  </si>
  <si>
    <t xml:space="preserve">Строительство. ЛЭП-6 кВ,ф. №6-32-"Телевышка-1", пгт. Мундыбаш. </t>
  </si>
  <si>
    <t>Строительство.  ЛЭП-6 кВ, ф. №6-33-"Телевышка-2", пгт. Мундыбаш.</t>
  </si>
  <si>
    <t xml:space="preserve"> Реконструкция ТП-141 "2й бугельный подъемник", пгт. Шерегеш</t>
  </si>
  <si>
    <t xml:space="preserve">КТП-6/0,4 кВ №401 "Подутесеная", пгт. Мундыбаш,   (КТП-401 "Подутесная").  </t>
  </si>
  <si>
    <t xml:space="preserve">КТП-15 "Тракто-вая",  комплектная, один трансформатор, по ул. Трактовая в г. Таштагол.  </t>
  </si>
  <si>
    <t>МТП-120 "Первомайская", мачтовая , один трансформаторп, ул. Кирова, в пгт.  Шерегеш.</t>
  </si>
  <si>
    <t>КТП-6/0,4 кВ №407 "Челюскина", (КТП-407  "Челюскина"), пгт. Мундыбаш.</t>
  </si>
  <si>
    <t xml:space="preserve">МТП-6/0,4 кВ 250 кВа, электрооборудование РУ-6 кВ и РУ-0,4 кВ, "Заречная", (КТП-508 "Заречная", п. Спасск), п. Спасск.   </t>
  </si>
  <si>
    <t xml:space="preserve">КТП-6/0,4 кВ №413 "Больница", (КТП-413 "Больница", пгт. Мундыбаш.  </t>
  </si>
  <si>
    <t>МТП-33 "Баляева", мачтовая, один трансформатор, по ул. Баляева, в г.  Таштагол.</t>
  </si>
  <si>
    <t>ВЛ-6 кВ  фид. 6-3 "Водозабор", от  ПС-35/6 кВ "Шалым" до  ТП-"Черничный ключ", г. Таштагол.</t>
  </si>
  <si>
    <t xml:space="preserve">ТП-6/0,4 кВ №414 "Ленина,17", пгт. Мундыбаш, (ТП-414 "Ленина,17").  </t>
  </si>
  <si>
    <t xml:space="preserve">ТП-6/0,4 кВ №417 "Ленина, 19", пгт. Мундыбаш, (ТП-417 "Ленина,19").   </t>
  </si>
  <si>
    <t xml:space="preserve">ТП-6/0,4 кВ №418 "Ленина, 23", пгт. Мундыбаш, (ТП-418 "Ленина,23").   </t>
  </si>
  <si>
    <t xml:space="preserve">ТП-6/0,4 кВ №424 "Ленина, 29", пгт. Мундыбаш, (ТП-424 "Ленина,29").   </t>
  </si>
  <si>
    <t xml:space="preserve">ТП-№ 27  "Ленина", закрытая, один трансформатор, ул. Ленина в г. Таштагол.  </t>
  </si>
  <si>
    <t>линия электропередач 6 кВ от Ф-6-12 «Спорткомплекс» (Ф-6-12 «Спорткомплекс») от п/с 35/6 «Туманная» до МТП-58 «Спорткомплекс», лит. Г4, кадастровый номер 42:34:0102066:26</t>
  </si>
  <si>
    <t>линия электропередач 6 кВ oт Ф-6-10 «Фильтровальная станция» (Ф-6-10 «Фильтровальная станция») от п/с 35/6 «Туманная» до ТП-«Фильтровальная станция», лит.Г3, кадастровый номер: 42:34:0000000:62</t>
  </si>
  <si>
    <t>линия электропередач 6 к В от Ф-6-11 «Бельково» (Ф-6-11 «Бельково») от п/с 35/6 «Туманная» до ТП-«Профилакторий» п.Бельково, лит.Г,кадастровый номер: 42:34:0000000:58</t>
  </si>
  <si>
    <t>ЛЭП-10 кВ от ПС 110/35/10 "Тисульская" до РП-1, пгт. Тисуль</t>
  </si>
  <si>
    <t>трансформаторная подстанция №8 (ТП №8) п. Берикульский</t>
  </si>
  <si>
    <t>трансформаторная подстанция комплектная № К-19 (ТП № К-19, 1х250 кВА) по ул. Ленина в пгт. Тисуль</t>
  </si>
  <si>
    <t xml:space="preserve">ЛЭП-10кВ от РП1 до ТП К-85,  пгт. Тисуль </t>
  </si>
  <si>
    <t xml:space="preserve">трансформаторная подстанция. КТПН-74 (10/0.4, инв.№80350)  </t>
  </si>
  <si>
    <t>трансформаторная подстанция ТП № 166 (ТП № 166, 1х250 кВа) по ул.Маслозаводская, 1 в в пгт.Итатский"</t>
  </si>
  <si>
    <t>воздушная линия электропередач 0,4 кВ (ВЛ-0,4 кВ) от ТП № 309 по ул.Зеленая, ул.Весенняя, ул.Мира в пгт.Тяжинский"</t>
  </si>
  <si>
    <t>воздушная линия электропередач 0,4 кВ (ВЛ-0,4 кВ) от ТП № 8 по пер.Коммунальный, ул.Молодежная, ул.Спортивная, ул.Юбилейная, ул.Коммунальная в пгт.Тяжинский"</t>
  </si>
  <si>
    <t>воздушная линия электропередач 0,4 кВ (ВЛ-0,4 кВ) от ТП № 310 по ул.Радищева, ул.Толстого в пгт.Тяжинский"</t>
  </si>
  <si>
    <t>воздушная линия электропередач 0,4 кВ (ВЛ-0,4 кВ) от ТП № 38 по ул.Восточная в пгт.Тяжинский"</t>
  </si>
  <si>
    <t>воздушная линия электропередач 0,4 кВ (ВЛ-0,4 кВ) от ТП № 11 по ул.Западная, ул.Кооперативная, ул.Ленина в пгт.Тяжинский"</t>
  </si>
  <si>
    <t>воздушная линия электропередач 0,4 кВ (ВЛ-0,4 кВ) от ТП № 3 по ул.Кирова, ул.Ленина, ул.Дубинкина, ул.Вологодская, пер.Кирова в пгт.Итатский"</t>
  </si>
  <si>
    <t>"Реконструкция: воздушная линия электропередач 0,4 кВ (ВЛ-0,4 кВ) от ТП № 37 по ул.Столярная, пгт.Тяжинский" монтаж двух цепей ВЛИ-0,4 кВ от РУ-0,4 кВ ТП № 37 до опоры № 4/3 Ф-0,4-3 в пгт.Тяжинский, с использованием существующих опор".</t>
  </si>
  <si>
    <t>"Реконструкция:  воздушная линия электропередач 0,4 кВ (ВЛ-0,4 кВ) от ТП № 37 по ул.Столярная, пгт.Тяжинский" монтаж одной цепи ВЛЗ-10 кВ от опоры № 16/14 Ф-10-10-С до РУ-10 кВ ТП № 37 в пгт.Тяжинский, с использованием существующих опор".</t>
  </si>
  <si>
    <t>воздушная линия электропередач 0,4 кВ (ВЛ-0,4 кВ) от ТП № 14 по ул.Рябиновая, пер.Заводской в пгт.Итатский"</t>
  </si>
  <si>
    <t>воздушная линия электропередач 0,4 кВ (ВЛ-0,4 кВ) от ТП № 101 по ул.Гагарина, ул.Углеразведчиков в пгт.Итатский"</t>
  </si>
  <si>
    <t>воздушная линия электропередач 0,4 кВ (ВЛ-0,4 кВ) от ТП № 167 по  ул.Советская  в пгт.Итатский"</t>
  </si>
  <si>
    <t>воздушная линия электропередач 0,4 кВ (ВЛ-0,4 кВ) от ТП № 5 (ф-1,2) по ул.Школьная в пгт. Итатский"</t>
  </si>
  <si>
    <t>воздушная линия электропередач 0,4кВ (ВЛ-0,4 кВ) от ТП № 10 по ул. Пушкина в пгт. Итатский"</t>
  </si>
  <si>
    <t>воздушная линия электропередач 0,4 кВ (ВЛ-0,4 кВ) от ТП № 12 по ул.Рябиновая в пгт. Итатский"</t>
  </si>
  <si>
    <t>воздушная линия электропередач 0,4 кВ (ВЛ-0,4 кВ) от ТП № 105 по ул.Изупова, ул.Советская, ул.Кирова, ул.Покрышкина в пгт.Итатский"</t>
  </si>
  <si>
    <t>воздушная линия электропередач 0,4 кВ (ВЛ-0,4 кВ) от ТП № 106 по ул. Кирова, ул. Покрышкина, ул.Советская, пер.Элеваторный,  пер. Ленина  в пгт. Итатский"</t>
  </si>
  <si>
    <t>воздушная линия электропередач 0,4 кВ (ВЛ-0,4 кВ) от ТП № 108 (ф-3) по  ул. Школьная, ул. Кирова, ул. Нетесова в пгт.Итатский"</t>
  </si>
  <si>
    <t>воздушная линия электропередач 0,4 кВ (ВЛ-0,4 кВ) от ТП № 109 по ул.Советская в пгт.Итатский"</t>
  </si>
  <si>
    <t>воздушная линия электропередач 0,4 кВ (ВЛ-0,4 кВ) от ТП № 166 по ул.Маслозаводская в пгт. Итатский"</t>
  </si>
  <si>
    <t>воздушная линия электропередач 0,4 кВ (ВЛ-0,4 кВ) от ТП № 168 по ул.Советская в пгт.Итатский"</t>
  </si>
  <si>
    <t>воздушная линия электропередач 0,4 кВ (ВЛ-0,4 кВ) от ТП № 202 (ф-1) по ул.Советская в пгт. Тяжинский"</t>
  </si>
  <si>
    <t>воздушная линия электропередач 0,4 кВ (ВЛ-0,4 кВ) от ТП № 204 (ф-4) по ул.Советская в пгт.Тяжинский"</t>
  </si>
  <si>
    <t>воздушная линия электропередач 0,4 кВ (ВЛ-0,4 кВ) от ТП № 211 (ф-2) по ул.Коммунистическая в пгт.Тяжинский"</t>
  </si>
  <si>
    <t>воздушная линия электропередач 0,4 кВ (ВЛ-0,4 кВ) от ТП № 19 по ул.Инициативная, ул.Чехова, ул.Луговая, пер. Чехова,  в пгт.Тяжинский"</t>
  </si>
  <si>
    <t>воздушная линия электропередач 0,4 кВ (ВЛ-0,4 кВ) от ТП № 20 по ул.Красноармейская, ул.Островского, ул.Луговая,  пер.Красноармейский в пгт.Тяжинский"</t>
  </si>
  <si>
    <t>воздушная линия электропередач 0,4 кВ (ВЛ-0,4 кВ) от ТП № 25 по ул.Юбилейная, ул.Таежная, ул.Дорожная, ул.Заречная, ул.Некрасова в пгт.Тяжинский"</t>
  </si>
  <si>
    <t>воздушная линия электропередач 0,4 кВ (ВЛ-0,4 кВ) от ТП № 35 по ул.Профилакторий в пгт.Тяжинский"</t>
  </si>
  <si>
    <t>воздушная линия электропередач 0,4 кВ (ВЛ-0,4 кВ) от ТП № 107 по ул.Советская  в пгт.Итатский"</t>
  </si>
  <si>
    <t xml:space="preserve">«Здание  трансформаторной подстанции ТП № 16 (ТП №16, 2*160 кВа, 1*400 кВа)» в пгт. Тяжинский </t>
  </si>
  <si>
    <t xml:space="preserve">воздушная линия электропередач 10 кВ (ВЛ-10кВ)   отпайка от фидера 10-16-НК  до КТП № 159,  ул. Советская, пгт. Верх-Чебула, </t>
  </si>
  <si>
    <t>мачтовая трансформаторная подстанция № 161 (МТП № 161, 1х63 кВА), ул. Калинина, 52 "А" в п.г.т. Верх-Чебула</t>
  </si>
  <si>
    <t>воздушная линия электропередач (ВЛ-0,4 кВ) от МТП № 161 по ул. Кирова, Калинина в п.г.т. Верх-Чебула</t>
  </si>
  <si>
    <t>ЮРГ Д 01-16/14 12.02.14 Р 96/14 Рек-я "Низковольт.возд.линии,инв.№55001":мон.одной цепи ВЛИ-0,4кВ по сущ.оп. от РУ-0,4кВ ТП№25 6/0,4кВ до опоры №9 в Юрге</t>
  </si>
  <si>
    <t>Реконструкция Линии электропередач(ЛЭП-6кВ)  ф. 6-5-Н с п/ст Красный Углекоп( монтаж  дополнительной цепи ВЛИ-0,4 кВ от опоры № 2 ф.0,4-1/4 ТП-343 ) г. Прокопьевск (Д № 01-110/13 от 05.07.2013; Р № 340 от 11.09.13)</t>
  </si>
  <si>
    <t>от "12"  декабря 2014 г. № 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</si>
</sst>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0.0%"/>
    <numFmt numFmtId="169" formatCode="0.00000"/>
    <numFmt numFmtId="170" formatCode="dd/mm/yy"/>
    <numFmt numFmtId="171" formatCode="_-* #,##0.000_р_._-;\-* #,##0.000_р_._-;_-* &quot;-&quot;??_р_._-;_-@_-"/>
  </numFmts>
  <fonts count="45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8000"/>
      <name val="Calibri"/>
      <family val="2"/>
      <charset val="204"/>
    </font>
    <font>
      <sz val="12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/>
    <xf numFmtId="0" fontId="28" fillId="16" borderId="0"/>
    <xf numFmtId="0" fontId="24" fillId="0" borderId="0"/>
    <xf numFmtId="0" fontId="30" fillId="25" borderId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4" borderId="8" applyNumberFormat="0" applyFont="0" applyAlignment="0" applyProtection="0"/>
    <xf numFmtId="9" fontId="3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6" fillId="0" borderId="0"/>
    <xf numFmtId="0" fontId="18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0" fontId="31" fillId="0" borderId="0"/>
    <xf numFmtId="0" fontId="3" fillId="0" borderId="0"/>
    <xf numFmtId="0" fontId="18" fillId="0" borderId="0"/>
    <xf numFmtId="0" fontId="3" fillId="0" borderId="0"/>
    <xf numFmtId="0" fontId="1" fillId="0" borderId="0"/>
    <xf numFmtId="0" fontId="37" fillId="0" borderId="0"/>
    <xf numFmtId="0" fontId="24" fillId="0" borderId="0"/>
    <xf numFmtId="0" fontId="3" fillId="0" borderId="0"/>
    <xf numFmtId="0" fontId="24" fillId="0" borderId="0"/>
    <xf numFmtId="0" fontId="6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0" fillId="25" borderId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5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8" fillId="0" borderId="0"/>
    <xf numFmtId="0" fontId="26" fillId="0" borderId="0"/>
    <xf numFmtId="0" fontId="18" fillId="0" borderId="0"/>
    <xf numFmtId="0" fontId="40" fillId="0" borderId="0"/>
    <xf numFmtId="0" fontId="3" fillId="0" borderId="0"/>
  </cellStyleXfs>
  <cellXfs count="47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2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/>
    <xf numFmtId="49" fontId="5" fillId="0" borderId="10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/>
    <xf numFmtId="164" fontId="0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49" fontId="0" fillId="0" borderId="10" xfId="41" applyNumberFormat="1" applyFont="1" applyFill="1" applyBorder="1" applyAlignment="1">
      <alignment horizontal="center" vertical="center"/>
    </xf>
    <xf numFmtId="0" fontId="0" fillId="0" borderId="18" xfId="60" applyFont="1" applyFill="1" applyBorder="1" applyAlignment="1">
      <alignment horizontal="left" vertical="center" wrapText="1"/>
    </xf>
    <xf numFmtId="49" fontId="0" fillId="0" borderId="10" xfId="42" applyNumberFormat="1" applyFont="1" applyFill="1" applyBorder="1" applyAlignment="1">
      <alignment horizontal="center" vertical="center" wrapText="1"/>
    </xf>
    <xf numFmtId="0" fontId="0" fillId="0" borderId="18" xfId="42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8" xfId="6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61" applyFont="1" applyFill="1" applyBorder="1" applyAlignment="1">
      <alignment horizontal="left" vertical="center" wrapText="1"/>
    </xf>
    <xf numFmtId="0" fontId="0" fillId="0" borderId="16" xfId="61" applyFont="1" applyFill="1" applyBorder="1" applyAlignment="1">
      <alignment horizontal="left" vertical="center" wrapText="1"/>
    </xf>
    <xf numFmtId="49" fontId="5" fillId="0" borderId="10" xfId="41" applyNumberFormat="1" applyFont="1" applyFill="1" applyBorder="1" applyAlignment="1">
      <alignment horizontal="center"/>
    </xf>
    <xf numFmtId="0" fontId="5" fillId="0" borderId="18" xfId="62" applyFont="1" applyFill="1" applyBorder="1" applyAlignment="1">
      <alignment horizontal="center" vertical="center" wrapText="1"/>
    </xf>
    <xf numFmtId="0" fontId="5" fillId="0" borderId="18" xfId="42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8" xfId="6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0" fontId="3" fillId="0" borderId="18" xfId="62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8" xfId="62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8" xfId="62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8" xfId="22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/>
    </xf>
    <xf numFmtId="0" fontId="0" fillId="0" borderId="18" xfId="61" applyFont="1" applyFill="1" applyBorder="1" applyAlignment="1">
      <alignment wrapText="1"/>
    </xf>
    <xf numFmtId="164" fontId="3" fillId="0" borderId="18" xfId="0" applyNumberFormat="1" applyFont="1" applyFill="1" applyBorder="1"/>
    <xf numFmtId="0" fontId="0" fillId="0" borderId="18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164" fontId="27" fillId="0" borderId="18" xfId="51" applyNumberFormat="1" applyFont="1" applyFill="1" applyBorder="1" applyAlignment="1">
      <alignment horizontal="center" vertical="center" wrapText="1"/>
    </xf>
    <xf numFmtId="49" fontId="5" fillId="0" borderId="10" xfId="51" applyNumberFormat="1" applyFont="1" applyFill="1" applyBorder="1" applyAlignment="1">
      <alignment horizontal="center"/>
    </xf>
    <xf numFmtId="49" fontId="25" fillId="0" borderId="10" xfId="51" applyNumberFormat="1" applyFont="1" applyFill="1" applyBorder="1" applyAlignment="1">
      <alignment horizontal="center" vertical="center" wrapText="1"/>
    </xf>
    <xf numFmtId="164" fontId="25" fillId="0" borderId="18" xfId="51" applyNumberFormat="1" applyFont="1" applyFill="1" applyBorder="1" applyAlignment="1">
      <alignment horizontal="center" vertical="center" wrapText="1"/>
    </xf>
    <xf numFmtId="49" fontId="5" fillId="0" borderId="10" xfId="51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25" fillId="0" borderId="18" xfId="51" applyFont="1" applyFill="1" applyBorder="1" applyAlignment="1">
      <alignment horizontal="left" vertical="center" wrapText="1"/>
    </xf>
    <xf numFmtId="0" fontId="27" fillId="0" borderId="18" xfId="5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8" xfId="2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5" fillId="0" borderId="10" xfId="42" applyFont="1" applyFill="1" applyBorder="1" applyAlignment="1">
      <alignment horizontal="center" vertical="center" wrapText="1"/>
    </xf>
    <xf numFmtId="0" fontId="0" fillId="0" borderId="18" xfId="43" applyFont="1" applyFill="1" applyBorder="1" applyAlignment="1">
      <alignment horizontal="left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 wrapText="1"/>
    </xf>
    <xf numFmtId="0" fontId="5" fillId="0" borderId="18" xfId="22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/>
    <xf numFmtId="0" fontId="25" fillId="0" borderId="18" xfId="61" applyFont="1" applyFill="1" applyBorder="1" applyAlignment="1">
      <alignment horizontal="left" vertical="center" wrapText="1"/>
    </xf>
    <xf numFmtId="49" fontId="0" fillId="0" borderId="18" xfId="61" applyNumberFormat="1" applyFont="1" applyFill="1" applyBorder="1" applyAlignment="1">
      <alignment horizontal="left" vertical="center" wrapText="1"/>
    </xf>
    <xf numFmtId="49" fontId="0" fillId="0" borderId="18" xfId="61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164" fontId="0" fillId="0" borderId="18" xfId="61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0" fontId="0" fillId="0" borderId="18" xfId="22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/>
    <xf numFmtId="49" fontId="25" fillId="0" borderId="18" xfId="51" applyNumberFormat="1" applyFont="1" applyFill="1" applyBorder="1" applyAlignment="1">
      <alignment horizontal="center" vertical="center" wrapText="1"/>
    </xf>
    <xf numFmtId="164" fontId="0" fillId="0" borderId="18" xfId="40" applyNumberFormat="1" applyFont="1" applyFill="1" applyBorder="1" applyAlignment="1">
      <alignment horizontal="center" vertical="center"/>
    </xf>
    <xf numFmtId="0" fontId="25" fillId="0" borderId="18" xfId="94" applyFont="1" applyFill="1" applyBorder="1" applyAlignment="1">
      <alignment horizontal="left" vertical="center" wrapText="1"/>
    </xf>
    <xf numFmtId="164" fontId="25" fillId="0" borderId="18" xfId="40" applyNumberFormat="1" applyFont="1" applyFill="1" applyBorder="1" applyAlignment="1">
      <alignment horizontal="center" vertical="center" wrapText="1"/>
    </xf>
    <xf numFmtId="0" fontId="0" fillId="0" borderId="18" xfId="40" applyFont="1" applyFill="1" applyBorder="1" applyAlignment="1">
      <alignment horizontal="left" vertical="center" wrapText="1"/>
    </xf>
    <xf numFmtId="0" fontId="5" fillId="0" borderId="18" xfId="62" applyFont="1" applyFill="1" applyBorder="1" applyAlignment="1">
      <alignment horizontal="left" vertical="center" wrapText="1"/>
    </xf>
    <xf numFmtId="0" fontId="0" fillId="0" borderId="18" xfId="94" applyFont="1" applyFill="1" applyBorder="1" applyAlignment="1">
      <alignment horizontal="left" vertical="center" wrapText="1"/>
    </xf>
    <xf numFmtId="164" fontId="0" fillId="0" borderId="18" xfId="94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64" fontId="34" fillId="0" borderId="18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wrapText="1"/>
    </xf>
    <xf numFmtId="0" fontId="0" fillId="0" borderId="18" xfId="61" applyFont="1" applyFill="1" applyBorder="1" applyAlignment="1" applyProtection="1">
      <alignment horizontal="left" vertical="top" wrapText="1"/>
      <protection locked="0" hidden="1"/>
    </xf>
    <xf numFmtId="0" fontId="0" fillId="0" borderId="18" xfId="96" applyFont="1" applyFill="1" applyBorder="1" applyAlignment="1" applyProtection="1">
      <alignment vertical="center" wrapText="1"/>
      <protection locked="0" hidden="1"/>
    </xf>
    <xf numFmtId="0" fontId="0" fillId="0" borderId="18" xfId="96" applyFont="1" applyFill="1" applyBorder="1" applyAlignment="1" applyProtection="1">
      <alignment horizontal="left" vertical="top" wrapText="1"/>
      <protection locked="0" hidden="1"/>
    </xf>
    <xf numFmtId="0" fontId="0" fillId="0" borderId="18" xfId="61" applyFont="1" applyFill="1" applyBorder="1" applyAlignment="1">
      <alignment horizontal="left" vertical="top" wrapText="1"/>
    </xf>
    <xf numFmtId="164" fontId="0" fillId="0" borderId="18" xfId="62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47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8" xfId="62" applyFont="1" applyFill="1" applyBorder="1" applyAlignment="1">
      <alignment horizontal="left" vertical="top" wrapText="1"/>
    </xf>
    <xf numFmtId="0" fontId="0" fillId="0" borderId="18" xfId="62" applyFont="1" applyFill="1" applyBorder="1" applyAlignment="1">
      <alignment horizontal="left" vertical="justify" wrapText="1"/>
    </xf>
    <xf numFmtId="0" fontId="0" fillId="0" borderId="18" xfId="61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94" applyNumberFormat="1" applyFont="1" applyFill="1" applyBorder="1" applyAlignment="1">
      <alignment horizontal="center" vertical="center"/>
    </xf>
    <xf numFmtId="0" fontId="0" fillId="0" borderId="18" xfId="22" applyNumberFormat="1" applyFont="1" applyFill="1" applyBorder="1" applyAlignment="1" applyProtection="1">
      <alignment horizontal="left" vertical="top" wrapText="1"/>
      <protection locked="0"/>
    </xf>
    <xf numFmtId="0" fontId="0" fillId="0" borderId="18" xfId="22" applyFont="1" applyFill="1" applyBorder="1" applyAlignment="1" applyProtection="1">
      <alignment horizontal="left" vertical="center" wrapText="1"/>
    </xf>
    <xf numFmtId="0" fontId="0" fillId="0" borderId="18" xfId="93" applyFont="1" applyFill="1" applyBorder="1" applyAlignment="1" applyProtection="1">
      <alignment horizontal="left" vertical="center" wrapText="1"/>
    </xf>
    <xf numFmtId="0" fontId="0" fillId="0" borderId="18" xfId="22" applyFont="1" applyFill="1" applyBorder="1" applyAlignment="1">
      <alignment horizontal="left" vertical="center" wrapText="1"/>
    </xf>
    <xf numFmtId="170" fontId="34" fillId="0" borderId="18" xfId="0" applyNumberFormat="1" applyFont="1" applyFill="1" applyBorder="1" applyAlignment="1">
      <alignment horizontal="left" vertical="center" wrapText="1"/>
    </xf>
    <xf numFmtId="0" fontId="0" fillId="0" borderId="18" xfId="22" applyNumberFormat="1" applyFont="1" applyFill="1" applyBorder="1" applyAlignment="1" applyProtection="1">
      <alignment horizontal="left" vertical="center" wrapText="1"/>
      <protection locked="0"/>
    </xf>
    <xf numFmtId="49" fontId="0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18" xfId="95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/>
    <xf numFmtId="0" fontId="3" fillId="0" borderId="18" xfId="62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0" xfId="104" applyFont="1"/>
    <xf numFmtId="0" fontId="3" fillId="0" borderId="0" xfId="104" applyFont="1" applyFill="1"/>
    <xf numFmtId="0" fontId="5" fillId="0" borderId="0" xfId="54" applyFont="1" applyFill="1" applyAlignment="1"/>
    <xf numFmtId="0" fontId="4" fillId="0" borderId="0" xfId="0" applyFont="1"/>
    <xf numFmtId="0" fontId="4" fillId="0" borderId="0" xfId="0" applyFont="1" applyAlignment="1">
      <alignment horizontal="right"/>
    </xf>
    <xf numFmtId="169" fontId="3" fillId="0" borderId="0" xfId="104" applyNumberFormat="1" applyFont="1" applyFill="1"/>
    <xf numFmtId="0" fontId="3" fillId="0" borderId="0" xfId="104" applyFont="1" applyAlignment="1">
      <alignment horizontal="right"/>
    </xf>
    <xf numFmtId="0" fontId="5" fillId="0" borderId="11" xfId="104" applyFont="1" applyFill="1" applyBorder="1" applyAlignment="1">
      <alignment horizontal="center" vertical="center" wrapText="1"/>
    </xf>
    <xf numFmtId="0" fontId="3" fillId="0" borderId="18" xfId="104" applyFont="1" applyFill="1" applyBorder="1" applyAlignment="1">
      <alignment horizontal="center" vertical="center" wrapText="1"/>
    </xf>
    <xf numFmtId="0" fontId="0" fillId="0" borderId="18" xfId="104" applyFont="1" applyFill="1" applyBorder="1" applyAlignment="1">
      <alignment horizontal="center" vertical="center" wrapText="1"/>
    </xf>
    <xf numFmtId="0" fontId="3" fillId="0" borderId="11" xfId="104" applyFont="1" applyFill="1" applyBorder="1" applyAlignment="1">
      <alignment horizontal="center" vertical="center" wrapText="1"/>
    </xf>
    <xf numFmtId="0" fontId="3" fillId="0" borderId="10" xfId="104" applyFont="1" applyFill="1" applyBorder="1" applyAlignment="1">
      <alignment horizontal="center" vertical="center" wrapText="1"/>
    </xf>
    <xf numFmtId="0" fontId="29" fillId="0" borderId="18" xfId="104" applyFont="1" applyFill="1" applyBorder="1" applyAlignment="1">
      <alignment horizontal="center" vertical="center" wrapText="1"/>
    </xf>
    <xf numFmtId="0" fontId="3" fillId="0" borderId="18" xfId="104" applyFont="1" applyFill="1" applyBorder="1" applyAlignment="1">
      <alignment horizontal="left" vertical="center" wrapText="1"/>
    </xf>
    <xf numFmtId="164" fontId="3" fillId="0" borderId="18" xfId="104" applyNumberFormat="1" applyFont="1" applyFill="1" applyBorder="1" applyAlignment="1">
      <alignment horizontal="center" vertical="center" wrapText="1"/>
    </xf>
    <xf numFmtId="164" fontId="0" fillId="0" borderId="18" xfId="104" applyNumberFormat="1" applyFont="1" applyFill="1" applyBorder="1" applyAlignment="1">
      <alignment horizontal="center" vertical="center" wrapText="1"/>
    </xf>
    <xf numFmtId="164" fontId="3" fillId="0" borderId="11" xfId="104" applyNumberFormat="1" applyFont="1" applyFill="1" applyBorder="1" applyAlignment="1">
      <alignment horizontal="center" vertical="center" wrapText="1"/>
    </xf>
    <xf numFmtId="0" fontId="3" fillId="0" borderId="0" xfId="104" applyFont="1" applyFill="1" applyBorder="1"/>
    <xf numFmtId="0" fontId="5" fillId="0" borderId="18" xfId="104" applyFont="1" applyFill="1" applyBorder="1" applyAlignment="1">
      <alignment horizontal="left" vertical="center" wrapText="1"/>
    </xf>
    <xf numFmtId="49" fontId="3" fillId="0" borderId="10" xfId="104" applyNumberFormat="1" applyFont="1" applyFill="1" applyBorder="1" applyAlignment="1">
      <alignment horizontal="center" vertical="center" wrapText="1"/>
    </xf>
    <xf numFmtId="4" fontId="3" fillId="0" borderId="18" xfId="104" applyNumberFormat="1" applyFont="1" applyFill="1" applyBorder="1" applyAlignment="1">
      <alignment horizontal="left" vertical="center" wrapText="1"/>
    </xf>
    <xf numFmtId="4" fontId="3" fillId="0" borderId="18" xfId="104" applyNumberFormat="1" applyFont="1" applyFill="1" applyBorder="1" applyAlignment="1">
      <alignment horizontal="center" vertical="center" wrapText="1"/>
    </xf>
    <xf numFmtId="0" fontId="0" fillId="0" borderId="18" xfId="104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wrapText="1"/>
    </xf>
    <xf numFmtId="164" fontId="25" fillId="0" borderId="18" xfId="0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wrapText="1"/>
    </xf>
    <xf numFmtId="4" fontId="0" fillId="0" borderId="18" xfId="104" applyNumberFormat="1" applyFont="1" applyFill="1" applyBorder="1" applyAlignment="1">
      <alignment horizontal="center" vertical="center" wrapText="1"/>
    </xf>
    <xf numFmtId="49" fontId="3" fillId="0" borderId="18" xfId="95" applyNumberFormat="1" applyFont="1" applyFill="1" applyBorder="1" applyAlignment="1" applyProtection="1">
      <alignment horizontal="left" vertical="center" wrapText="1"/>
      <protection locked="0"/>
    </xf>
    <xf numFmtId="165" fontId="36" fillId="0" borderId="18" xfId="0" applyNumberFormat="1" applyFont="1" applyFill="1" applyBorder="1" applyAlignment="1">
      <alignment horizontal="center" vertical="center" wrapText="1"/>
    </xf>
    <xf numFmtId="164" fontId="36" fillId="0" borderId="18" xfId="0" applyNumberFormat="1" applyFont="1" applyFill="1" applyBorder="1" applyAlignment="1">
      <alignment horizontal="center"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vertical="top" wrapText="1"/>
    </xf>
    <xf numFmtId="0" fontId="0" fillId="0" borderId="18" xfId="106" applyFont="1" applyFill="1" applyBorder="1" applyAlignment="1">
      <alignment horizontal="left" vertical="center" wrapText="1"/>
    </xf>
    <xf numFmtId="0" fontId="0" fillId="0" borderId="18" xfId="106" applyFont="1" applyFill="1" applyBorder="1" applyAlignment="1">
      <alignment horizontal="center" vertical="center" wrapText="1"/>
    </xf>
    <xf numFmtId="164" fontId="25" fillId="0" borderId="18" xfId="125" applyNumberFormat="1" applyFont="1" applyFill="1" applyBorder="1" applyAlignment="1">
      <alignment horizontal="center" vertical="center" wrapText="1"/>
    </xf>
    <xf numFmtId="164" fontId="25" fillId="0" borderId="11" xfId="125" applyNumberFormat="1" applyFont="1" applyFill="1" applyBorder="1" applyAlignment="1">
      <alignment horizontal="center" vertical="center" wrapText="1"/>
    </xf>
    <xf numFmtId="0" fontId="0" fillId="0" borderId="18" xfId="75" applyFont="1" applyFill="1" applyBorder="1" applyAlignment="1">
      <alignment horizontal="left" vertical="center" wrapText="1"/>
    </xf>
    <xf numFmtId="0" fontId="0" fillId="0" borderId="18" xfId="125" applyFont="1" applyFill="1" applyBorder="1" applyAlignment="1">
      <alignment horizontal="left" vertical="center" wrapText="1"/>
    </xf>
    <xf numFmtId="0" fontId="0" fillId="0" borderId="18" xfId="49" applyFont="1" applyFill="1" applyBorder="1" applyAlignment="1">
      <alignment horizontal="left" vertical="center" wrapText="1"/>
    </xf>
    <xf numFmtId="0" fontId="0" fillId="0" borderId="18" xfId="82" applyFont="1" applyFill="1" applyBorder="1" applyAlignment="1">
      <alignment horizontal="left" vertical="center" wrapText="1"/>
    </xf>
    <xf numFmtId="168" fontId="3" fillId="0" borderId="18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70" fontId="25" fillId="0" borderId="18" xfId="0" applyNumberFormat="1" applyFont="1" applyFill="1" applyBorder="1" applyAlignment="1">
      <alignment horizontal="left" vertical="center" wrapText="1"/>
    </xf>
    <xf numFmtId="166" fontId="0" fillId="0" borderId="18" xfId="0" applyNumberFormat="1" applyFont="1" applyFill="1" applyBorder="1" applyAlignment="1">
      <alignment vertical="top" wrapText="1"/>
    </xf>
    <xf numFmtId="0" fontId="0" fillId="0" borderId="18" xfId="62" applyFont="1" applyFill="1" applyBorder="1" applyAlignment="1">
      <alignment vertical="center" wrapText="1"/>
    </xf>
    <xf numFmtId="49" fontId="3" fillId="27" borderId="10" xfId="0" applyNumberFormat="1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/>
    </xf>
    <xf numFmtId="164" fontId="5" fillId="27" borderId="18" xfId="0" applyNumberFormat="1" applyFont="1" applyFill="1" applyBorder="1" applyAlignment="1">
      <alignment horizontal="center" vertical="center"/>
    </xf>
    <xf numFmtId="164" fontId="5" fillId="27" borderId="11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3" fillId="0" borderId="18" xfId="56" applyFont="1" applyFill="1" applyBorder="1" applyAlignment="1">
      <alignment horizontal="center" vertical="center" wrapText="1"/>
    </xf>
    <xf numFmtId="0" fontId="0" fillId="0" borderId="18" xfId="56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56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3" fillId="0" borderId="0" xfId="104" applyNumberFormat="1" applyFont="1" applyFill="1"/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164" fontId="3" fillId="0" borderId="23" xfId="126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 wrapText="1"/>
    </xf>
    <xf numFmtId="164" fontId="3" fillId="0" borderId="16" xfId="0" applyNumberFormat="1" applyFont="1" applyFill="1" applyBorder="1"/>
    <xf numFmtId="164" fontId="3" fillId="0" borderId="17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/>
    <xf numFmtId="0" fontId="5" fillId="0" borderId="10" xfId="104" applyFont="1" applyFill="1" applyBorder="1" applyAlignment="1">
      <alignment horizontal="center" vertical="center" wrapText="1"/>
    </xf>
    <xf numFmtId="0" fontId="5" fillId="0" borderId="18" xfId="104" applyFont="1" applyFill="1" applyBorder="1" applyAlignment="1">
      <alignment horizontal="center" vertical="center" wrapText="1"/>
    </xf>
    <xf numFmtId="0" fontId="3" fillId="0" borderId="18" xfId="133" applyFont="1" applyFill="1" applyBorder="1"/>
    <xf numFmtId="0" fontId="3" fillId="0" borderId="0" xfId="133" applyFont="1" applyFill="1"/>
    <xf numFmtId="164" fontId="3" fillId="0" borderId="18" xfId="133" applyNumberFormat="1" applyFont="1" applyFill="1" applyBorder="1" applyAlignment="1">
      <alignment horizontal="center" vertical="center"/>
    </xf>
    <xf numFmtId="0" fontId="3" fillId="0" borderId="18" xfId="133" applyFont="1" applyFill="1" applyBorder="1" applyAlignment="1">
      <alignment horizontal="center" vertical="center"/>
    </xf>
    <xf numFmtId="164" fontId="3" fillId="0" borderId="11" xfId="133" applyNumberFormat="1" applyFont="1" applyFill="1" applyBorder="1" applyAlignment="1">
      <alignment horizontal="center" vertical="center"/>
    </xf>
    <xf numFmtId="0" fontId="0" fillId="0" borderId="18" xfId="133" applyFont="1" applyFill="1" applyBorder="1" applyAlignment="1">
      <alignment horizontal="center" vertical="center"/>
    </xf>
    <xf numFmtId="1" fontId="3" fillId="0" borderId="18" xfId="133" applyNumberFormat="1" applyFont="1" applyFill="1" applyBorder="1" applyAlignment="1">
      <alignment horizontal="center" vertical="center"/>
    </xf>
    <xf numFmtId="164" fontId="3" fillId="0" borderId="18" xfId="133" applyNumberFormat="1" applyFont="1" applyFill="1" applyBorder="1" applyAlignment="1">
      <alignment horizontal="center" vertical="center" wrapText="1"/>
    </xf>
    <xf numFmtId="0" fontId="3" fillId="0" borderId="18" xfId="133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8" xfId="133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6" xfId="133" applyFont="1" applyFill="1" applyBorder="1" applyAlignment="1">
      <alignment horizontal="center" vertical="center"/>
    </xf>
    <xf numFmtId="1" fontId="3" fillId="0" borderId="16" xfId="133" applyNumberFormat="1" applyFont="1" applyFill="1" applyBorder="1" applyAlignment="1">
      <alignment horizontal="center" vertical="center"/>
    </xf>
    <xf numFmtId="164" fontId="3" fillId="0" borderId="16" xfId="133" applyNumberFormat="1" applyFont="1" applyFill="1" applyBorder="1" applyAlignment="1">
      <alignment horizontal="center" vertical="center"/>
    </xf>
    <xf numFmtId="0" fontId="3" fillId="0" borderId="16" xfId="133" applyFont="1" applyFill="1" applyBorder="1"/>
    <xf numFmtId="0" fontId="3" fillId="0" borderId="16" xfId="133" applyFont="1" applyFill="1" applyBorder="1" applyAlignment="1">
      <alignment horizontal="center" vertical="center"/>
    </xf>
    <xf numFmtId="164" fontId="3" fillId="0" borderId="17" xfId="133" applyNumberFormat="1" applyFont="1" applyFill="1" applyBorder="1" applyAlignment="1">
      <alignment horizontal="center" vertical="center"/>
    </xf>
    <xf numFmtId="0" fontId="39" fillId="0" borderId="0" xfId="104" applyFont="1" applyAlignment="1">
      <alignment vertical="center"/>
    </xf>
    <xf numFmtId="0" fontId="3" fillId="26" borderId="10" xfId="104" applyFont="1" applyFill="1" applyBorder="1" applyAlignment="1">
      <alignment horizontal="center" vertical="center" wrapText="1"/>
    </xf>
    <xf numFmtId="0" fontId="5" fillId="26" borderId="18" xfId="104" applyFont="1" applyFill="1" applyBorder="1" applyAlignment="1">
      <alignment horizontal="center" vertical="center" wrapText="1"/>
    </xf>
    <xf numFmtId="0" fontId="3" fillId="26" borderId="18" xfId="104" applyFont="1" applyFill="1" applyBorder="1" applyAlignment="1">
      <alignment horizontal="left" vertical="center" wrapText="1"/>
    </xf>
    <xf numFmtId="164" fontId="3" fillId="26" borderId="18" xfId="104" applyNumberFormat="1" applyFont="1" applyFill="1" applyBorder="1" applyAlignment="1">
      <alignment horizontal="center" vertical="center" wrapText="1"/>
    </xf>
    <xf numFmtId="0" fontId="3" fillId="26" borderId="18" xfId="104" applyFont="1" applyFill="1" applyBorder="1" applyAlignment="1">
      <alignment horizontal="center" vertical="center" wrapText="1"/>
    </xf>
    <xf numFmtId="164" fontId="3" fillId="26" borderId="11" xfId="104" applyNumberFormat="1" applyFont="1" applyFill="1" applyBorder="1" applyAlignment="1">
      <alignment horizontal="center" vertical="center" wrapText="1"/>
    </xf>
    <xf numFmtId="0" fontId="3" fillId="26" borderId="0" xfId="104" applyFont="1" applyFill="1" applyBorder="1"/>
    <xf numFmtId="0" fontId="3" fillId="26" borderId="0" xfId="104" applyFont="1" applyFill="1"/>
    <xf numFmtId="164" fontId="5" fillId="0" borderId="18" xfId="104" applyNumberFormat="1" applyFont="1" applyFill="1" applyBorder="1" applyAlignment="1">
      <alignment horizontal="center" vertical="center" wrapText="1"/>
    </xf>
    <xf numFmtId="164" fontId="5" fillId="0" borderId="11" xfId="104" applyNumberFormat="1" applyFont="1" applyFill="1" applyBorder="1" applyAlignment="1">
      <alignment horizontal="center" vertical="center" wrapText="1"/>
    </xf>
    <xf numFmtId="49" fontId="3" fillId="26" borderId="10" xfId="104" applyNumberFormat="1" applyFont="1" applyFill="1" applyBorder="1" applyAlignment="1">
      <alignment horizontal="center" vertical="center" wrapText="1"/>
    </xf>
    <xf numFmtId="4" fontId="3" fillId="26" borderId="18" xfId="104" applyNumberFormat="1" applyFont="1" applyFill="1" applyBorder="1" applyAlignment="1">
      <alignment horizontal="left" vertical="center" wrapText="1"/>
    </xf>
    <xf numFmtId="4" fontId="3" fillId="26" borderId="18" xfId="104" applyNumberFormat="1" applyFont="1" applyFill="1" applyBorder="1" applyAlignment="1">
      <alignment horizontal="center" vertical="center" wrapText="1"/>
    </xf>
    <xf numFmtId="49" fontId="3" fillId="0" borderId="18" xfId="95" applyNumberFormat="1" applyFont="1" applyFill="1" applyBorder="1" applyAlignment="1" applyProtection="1">
      <alignment horizontal="left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164" fontId="0" fillId="26" borderId="18" xfId="0" applyNumberFormat="1" applyFont="1" applyFill="1" applyBorder="1" applyAlignment="1">
      <alignment horizontal="center" vertical="center" wrapText="1"/>
    </xf>
    <xf numFmtId="164" fontId="0" fillId="26" borderId="11" xfId="0" applyNumberFormat="1" applyFont="1" applyFill="1" applyBorder="1" applyAlignment="1">
      <alignment horizontal="center" vertical="center" wrapText="1"/>
    </xf>
    <xf numFmtId="164" fontId="5" fillId="26" borderId="18" xfId="0" applyNumberFormat="1" applyFont="1" applyFill="1" applyBorder="1" applyAlignment="1">
      <alignment horizontal="center" vertical="center" wrapText="1"/>
    </xf>
    <xf numFmtId="164" fontId="27" fillId="26" borderId="18" xfId="0" applyNumberFormat="1" applyFont="1" applyFill="1" applyBorder="1" applyAlignment="1">
      <alignment horizontal="center" vertical="center" wrapText="1"/>
    </xf>
    <xf numFmtId="164" fontId="27" fillId="26" borderId="11" xfId="0" applyNumberFormat="1" applyFont="1" applyFill="1" applyBorder="1" applyAlignment="1">
      <alignment horizontal="center" vertical="center" wrapText="1"/>
    </xf>
    <xf numFmtId="164" fontId="5" fillId="26" borderId="18" xfId="0" applyNumberFormat="1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 wrapText="1"/>
    </xf>
    <xf numFmtId="1" fontId="5" fillId="26" borderId="10" xfId="0" applyNumberFormat="1" applyFont="1" applyFill="1" applyBorder="1" applyAlignment="1">
      <alignment horizontal="center" vertical="center" wrapText="1"/>
    </xf>
    <xf numFmtId="0" fontId="3" fillId="26" borderId="18" xfId="133" applyFont="1" applyFill="1" applyBorder="1"/>
    <xf numFmtId="164" fontId="5" fillId="26" borderId="18" xfId="133" applyNumberFormat="1" applyFont="1" applyFill="1" applyBorder="1" applyAlignment="1">
      <alignment horizontal="center" vertical="center"/>
    </xf>
    <xf numFmtId="0" fontId="5" fillId="26" borderId="18" xfId="133" applyFont="1" applyFill="1" applyBorder="1"/>
    <xf numFmtId="164" fontId="5" fillId="26" borderId="11" xfId="133" applyNumberFormat="1" applyFont="1" applyFill="1" applyBorder="1" applyAlignment="1">
      <alignment horizontal="center" vertical="center"/>
    </xf>
    <xf numFmtId="0" fontId="3" fillId="26" borderId="0" xfId="133" applyFont="1" applyFill="1"/>
    <xf numFmtId="0" fontId="5" fillId="26" borderId="10" xfId="0" applyFont="1" applyFill="1" applyBorder="1" applyAlignment="1">
      <alignment horizontal="center" vertical="center" wrapText="1"/>
    </xf>
    <xf numFmtId="0" fontId="3" fillId="26" borderId="18" xfId="133" applyFont="1" applyFill="1" applyBorder="1" applyAlignment="1">
      <alignment horizontal="center" vertical="center"/>
    </xf>
    <xf numFmtId="1" fontId="3" fillId="26" borderId="18" xfId="133" applyNumberFormat="1" applyFont="1" applyFill="1" applyBorder="1" applyAlignment="1">
      <alignment horizontal="center" vertical="center"/>
    </xf>
    <xf numFmtId="0" fontId="5" fillId="26" borderId="18" xfId="133" applyFont="1" applyFill="1" applyBorder="1" applyAlignment="1">
      <alignment horizontal="center" vertical="center"/>
    </xf>
    <xf numFmtId="1" fontId="5" fillId="26" borderId="18" xfId="133" applyNumberFormat="1" applyFont="1" applyFill="1" applyBorder="1" applyAlignment="1">
      <alignment horizontal="center" vertical="center"/>
    </xf>
    <xf numFmtId="164" fontId="3" fillId="26" borderId="18" xfId="133" applyNumberFormat="1" applyFont="1" applyFill="1" applyBorder="1" applyAlignment="1">
      <alignment horizontal="center" vertical="center"/>
    </xf>
    <xf numFmtId="164" fontId="5" fillId="26" borderId="18" xfId="133" applyNumberFormat="1" applyFont="1" applyFill="1" applyBorder="1" applyAlignment="1">
      <alignment horizontal="center" vertical="center" wrapText="1"/>
    </xf>
    <xf numFmtId="0" fontId="5" fillId="26" borderId="18" xfId="133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wrapText="1"/>
    </xf>
    <xf numFmtId="2" fontId="5" fillId="26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26" borderId="0" xfId="133" applyFont="1" applyFill="1"/>
    <xf numFmtId="0" fontId="0" fillId="26" borderId="18" xfId="0" applyFont="1" applyFill="1" applyBorder="1"/>
    <xf numFmtId="0" fontId="3" fillId="0" borderId="0" xfId="54" applyFont="1" applyFill="1" applyAlignment="1">
      <alignment horizontal="center" vertical="center"/>
    </xf>
    <xf numFmtId="0" fontId="3" fillId="0" borderId="0" xfId="54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18" xfId="104" applyFont="1" applyFill="1" applyBorder="1" applyAlignment="1">
      <alignment horizontal="center" vertical="center" wrapText="1"/>
    </xf>
    <xf numFmtId="0" fontId="38" fillId="0" borderId="0" xfId="104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2" fillId="0" borderId="0" xfId="102" applyFont="1" applyFill="1"/>
    <xf numFmtId="0" fontId="3" fillId="0" borderId="0" xfId="128" applyFont="1" applyFill="1" applyAlignment="1">
      <alignment horizontal="right" vertical="center" wrapText="1"/>
    </xf>
    <xf numFmtId="0" fontId="25" fillId="0" borderId="0" xfId="102" applyFont="1" applyFill="1"/>
    <xf numFmtId="0" fontId="5" fillId="0" borderId="0" xfId="0" applyFont="1" applyFill="1" applyAlignment="1"/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 wrapText="1"/>
    </xf>
    <xf numFmtId="164" fontId="42" fillId="0" borderId="0" xfId="102" applyNumberFormat="1" applyFont="1" applyFill="1"/>
    <xf numFmtId="0" fontId="5" fillId="0" borderId="11" xfId="62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wrapText="1"/>
    </xf>
    <xf numFmtId="0" fontId="3" fillId="0" borderId="11" xfId="62" applyFont="1" applyFill="1" applyBorder="1" applyAlignment="1">
      <alignment horizontal="center" wrapText="1"/>
    </xf>
    <xf numFmtId="4" fontId="3" fillId="0" borderId="18" xfId="62" applyNumberFormat="1" applyFont="1" applyFill="1" applyBorder="1" applyAlignment="1">
      <alignment horizontal="center" vertical="center" wrapText="1"/>
    </xf>
    <xf numFmtId="164" fontId="5" fillId="0" borderId="11" xfId="62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 wrapText="1"/>
    </xf>
    <xf numFmtId="49" fontId="3" fillId="0" borderId="18" xfId="95" applyNumberFormat="1" applyFont="1" applyFill="1" applyBorder="1" applyAlignment="1" applyProtection="1">
      <alignment horizontal="center" vertical="center" wrapText="1"/>
    </xf>
    <xf numFmtId="49" fontId="5" fillId="0" borderId="18" xfId="95" applyNumberFormat="1" applyFont="1" applyFill="1" applyBorder="1" applyAlignment="1" applyProtection="1">
      <alignment horizontal="center" vertical="center" wrapText="1"/>
    </xf>
    <xf numFmtId="0" fontId="3" fillId="0" borderId="18" xfId="40" applyFont="1" applyFill="1" applyBorder="1" applyAlignment="1">
      <alignment horizontal="center" vertical="center" wrapText="1"/>
    </xf>
    <xf numFmtId="49" fontId="3" fillId="0" borderId="18" xfId="95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8" xfId="56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8" xfId="61" applyFont="1" applyFill="1" applyBorder="1" applyAlignment="1">
      <alignment horizontal="left" vertical="center" wrapText="1"/>
    </xf>
    <xf numFmtId="0" fontId="3" fillId="0" borderId="18" xfId="129" applyFont="1" applyFill="1" applyBorder="1" applyAlignment="1">
      <alignment horizontal="center" vertical="center" wrapText="1"/>
    </xf>
    <xf numFmtId="1" fontId="3" fillId="0" borderId="18" xfId="130" applyNumberFormat="1" applyFont="1" applyFill="1" applyBorder="1" applyAlignment="1">
      <alignment horizontal="center" vertical="center" wrapText="1"/>
    </xf>
    <xf numFmtId="0" fontId="3" fillId="0" borderId="18" xfId="13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 shrinkToFit="1"/>
    </xf>
    <xf numFmtId="164" fontId="3" fillId="0" borderId="18" xfId="131" applyNumberFormat="1" applyFont="1" applyFill="1" applyBorder="1" applyAlignment="1">
      <alignment horizontal="center" vertical="center" wrapText="1"/>
    </xf>
    <xf numFmtId="0" fontId="3" fillId="0" borderId="18" xfId="132" applyFont="1" applyFill="1" applyBorder="1" applyAlignment="1">
      <alignment horizontal="center" vertical="center" wrapText="1"/>
    </xf>
    <xf numFmtId="0" fontId="5" fillId="0" borderId="18" xfId="131" applyFont="1" applyFill="1" applyBorder="1" applyAlignment="1">
      <alignment horizontal="center" vertical="center" wrapText="1"/>
    </xf>
    <xf numFmtId="0" fontId="3" fillId="0" borderId="18" xfId="129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>
      <alignment horizontal="left" wrapText="1"/>
    </xf>
    <xf numFmtId="164" fontId="3" fillId="0" borderId="18" xfId="56" applyNumberFormat="1" applyFont="1" applyFill="1" applyBorder="1" applyAlignment="1">
      <alignment horizontal="center" vertical="center"/>
    </xf>
    <xf numFmtId="0" fontId="5" fillId="0" borderId="18" xfId="56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top" wrapText="1"/>
    </xf>
    <xf numFmtId="0" fontId="3" fillId="0" borderId="18" xfId="106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106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3" fillId="0" borderId="18" xfId="125" applyFont="1" applyFill="1" applyBorder="1" applyAlignment="1">
      <alignment horizontal="left" vertical="center" wrapText="1"/>
    </xf>
    <xf numFmtId="0" fontId="3" fillId="0" borderId="18" xfId="49" applyFont="1" applyFill="1" applyBorder="1" applyAlignment="1">
      <alignment horizontal="left" vertical="center" wrapText="1"/>
    </xf>
    <xf numFmtId="0" fontId="3" fillId="0" borderId="18" xfId="82" applyFont="1" applyFill="1" applyBorder="1" applyAlignment="1">
      <alignment horizontal="left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25" fillId="0" borderId="18" xfId="5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top" wrapText="1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8" xfId="40" applyFont="1" applyFill="1" applyBorder="1" applyAlignment="1">
      <alignment horizontal="center" vertical="center"/>
    </xf>
    <xf numFmtId="0" fontId="3" fillId="0" borderId="18" xfId="47" applyFont="1" applyFill="1" applyBorder="1" applyAlignment="1">
      <alignment horizontal="center" vertical="center" wrapText="1"/>
    </xf>
    <xf numFmtId="171" fontId="3" fillId="0" borderId="18" xfId="127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64" fontId="5" fillId="0" borderId="18" xfId="62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18" xfId="4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vertical="top" wrapText="1"/>
    </xf>
    <xf numFmtId="0" fontId="3" fillId="0" borderId="18" xfId="62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8" xfId="54" applyFont="1" applyFill="1" applyBorder="1" applyAlignment="1">
      <alignment horizontal="center" vertical="center" wrapText="1"/>
    </xf>
    <xf numFmtId="0" fontId="3" fillId="0" borderId="18" xfId="54" applyFont="1" applyFill="1" applyBorder="1" applyAlignment="1">
      <alignment horizontal="center" wrapText="1"/>
    </xf>
    <xf numFmtId="164" fontId="3" fillId="0" borderId="18" xfId="104" applyNumberFormat="1" applyFont="1" applyFill="1" applyBorder="1" applyAlignment="1">
      <alignment horizontal="center" vertical="center"/>
    </xf>
    <xf numFmtId="0" fontId="5" fillId="0" borderId="18" xfId="54" applyFont="1" applyFill="1" applyBorder="1" applyAlignment="1">
      <alignment horizontal="center" vertical="center" wrapText="1"/>
    </xf>
    <xf numFmtId="164" fontId="5" fillId="0" borderId="18" xfId="54" applyNumberFormat="1" applyFont="1" applyFill="1" applyBorder="1" applyAlignment="1">
      <alignment horizontal="center" vertical="center" wrapText="1"/>
    </xf>
    <xf numFmtId="164" fontId="3" fillId="0" borderId="18" xfId="54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3" fillId="0" borderId="18" xfId="61" applyFont="1" applyFill="1" applyBorder="1" applyAlignment="1" applyProtection="1">
      <alignment vertical="center" wrapText="1"/>
      <protection locked="0" hidden="1"/>
    </xf>
    <xf numFmtId="0" fontId="3" fillId="0" borderId="18" xfId="61" applyFont="1" applyFill="1" applyBorder="1" applyAlignment="1" applyProtection="1">
      <alignment horizontal="left" vertical="top" wrapText="1"/>
      <protection locked="0" hidden="1"/>
    </xf>
    <xf numFmtId="0" fontId="3" fillId="0" borderId="18" xfId="96" applyFont="1" applyFill="1" applyBorder="1" applyAlignment="1" applyProtection="1">
      <alignment vertical="center" wrapText="1"/>
      <protection locked="0" hidden="1"/>
    </xf>
    <xf numFmtId="0" fontId="3" fillId="0" borderId="18" xfId="96" applyFont="1" applyFill="1" applyBorder="1" applyAlignment="1" applyProtection="1">
      <alignment horizontal="left" vertical="top" wrapText="1"/>
      <protection locked="0" hidden="1"/>
    </xf>
    <xf numFmtId="0" fontId="3" fillId="0" borderId="18" xfId="61" applyFont="1" applyFill="1" applyBorder="1" applyAlignment="1">
      <alignment horizontal="left" vertical="top" wrapText="1"/>
    </xf>
    <xf numFmtId="0" fontId="3" fillId="0" borderId="18" xfId="47" applyFont="1" applyFill="1" applyBorder="1" applyAlignment="1">
      <alignment horizontal="left" vertical="top" wrapText="1"/>
    </xf>
    <xf numFmtId="0" fontId="5" fillId="0" borderId="18" xfId="6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8" xfId="6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3" fillId="0" borderId="10" xfId="51" applyNumberFormat="1" applyFont="1" applyFill="1" applyBorder="1" applyAlignment="1">
      <alignment horizontal="center"/>
    </xf>
    <xf numFmtId="49" fontId="3" fillId="0" borderId="10" xfId="5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49" fontId="27" fillId="0" borderId="10" xfId="51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5" fillId="0" borderId="18" xfId="61" applyFont="1" applyFill="1" applyBorder="1" applyAlignment="1">
      <alignment horizontal="left" vertical="center" wrapText="1"/>
    </xf>
    <xf numFmtId="0" fontId="3" fillId="0" borderId="18" xfId="94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3" fillId="0" borderId="18" xfId="54" applyFont="1" applyFill="1" applyBorder="1" applyAlignment="1">
      <alignment horizontal="left" vertical="center" wrapText="1"/>
    </xf>
    <xf numFmtId="164" fontId="3" fillId="0" borderId="18" xfId="54" applyNumberFormat="1" applyFont="1" applyFill="1" applyBorder="1" applyAlignment="1">
      <alignment horizontal="left" vertical="center" wrapText="1"/>
    </xf>
    <xf numFmtId="0" fontId="42" fillId="0" borderId="0" xfId="102" applyFont="1" applyFill="1" applyAlignment="1">
      <alignment horizontal="left"/>
    </xf>
    <xf numFmtId="0" fontId="5" fillId="0" borderId="18" xfId="22" applyFont="1" applyFill="1" applyBorder="1" applyAlignment="1" applyProtection="1">
      <alignment horizontal="left" vertical="top" wrapText="1"/>
      <protection locked="0"/>
    </xf>
    <xf numFmtId="0" fontId="3" fillId="0" borderId="18" xfId="22" applyNumberFormat="1" applyFont="1" applyFill="1" applyBorder="1" applyAlignment="1" applyProtection="1">
      <alignment horizontal="left" vertical="top" wrapText="1"/>
      <protection locked="0"/>
    </xf>
    <xf numFmtId="0" fontId="5" fillId="0" borderId="18" xfId="22" applyFont="1" applyFill="1" applyBorder="1" applyAlignment="1" applyProtection="1">
      <alignment horizontal="left" vertical="center" wrapText="1"/>
    </xf>
    <xf numFmtId="0" fontId="3" fillId="0" borderId="18" xfId="22" applyFont="1" applyFill="1" applyBorder="1" applyAlignment="1" applyProtection="1">
      <alignment horizontal="left" vertical="center" wrapText="1"/>
    </xf>
    <xf numFmtId="0" fontId="5" fillId="0" borderId="18" xfId="93" applyFont="1" applyFill="1" applyBorder="1" applyAlignment="1" applyProtection="1">
      <alignment horizontal="left" vertical="center" wrapText="1"/>
    </xf>
    <xf numFmtId="0" fontId="3" fillId="0" borderId="18" xfId="93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41" applyNumberFormat="1" applyFont="1" applyFill="1" applyBorder="1" applyAlignment="1">
      <alignment horizontal="center"/>
    </xf>
    <xf numFmtId="49" fontId="5" fillId="0" borderId="10" xfId="41" applyNumberFormat="1" applyFont="1" applyFill="1" applyBorder="1" applyAlignment="1">
      <alignment horizontal="center" vertical="center"/>
    </xf>
    <xf numFmtId="0" fontId="5" fillId="0" borderId="18" xfId="6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8" xfId="42" applyFont="1" applyFill="1" applyBorder="1" applyAlignment="1">
      <alignment horizontal="left" vertical="center" wrapText="1"/>
    </xf>
    <xf numFmtId="49" fontId="5" fillId="0" borderId="10" xfId="42" applyNumberFormat="1" applyFont="1" applyFill="1" applyBorder="1" applyAlignment="1">
      <alignment horizontal="center" vertical="center" wrapText="1"/>
    </xf>
    <xf numFmtId="0" fontId="5" fillId="0" borderId="18" xfId="42" applyFont="1" applyFill="1" applyBorder="1" applyAlignment="1">
      <alignment horizontal="left"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5" fillId="0" borderId="18" xfId="61" applyFont="1" applyFill="1" applyBorder="1" applyAlignment="1">
      <alignment vertical="center" wrapText="1"/>
    </xf>
    <xf numFmtId="0" fontId="44" fillId="0" borderId="0" xfId="102" applyFont="1" applyFill="1"/>
    <xf numFmtId="49" fontId="3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wrapText="1"/>
    </xf>
    <xf numFmtId="0" fontId="3" fillId="0" borderId="18" xfId="22" applyNumberFormat="1" applyFont="1" applyFill="1" applyBorder="1" applyAlignment="1">
      <alignment horizontal="left" vertical="center" wrapText="1"/>
    </xf>
    <xf numFmtId="0" fontId="27" fillId="0" borderId="18" xfId="61" applyFont="1" applyFill="1" applyBorder="1" applyAlignment="1">
      <alignment horizontal="left" vertical="center" wrapText="1"/>
    </xf>
    <xf numFmtId="0" fontId="3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9" fontId="3" fillId="0" borderId="18" xfId="61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6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126" applyFont="1" applyFill="1" applyAlignment="1">
      <alignment horizontal="right"/>
    </xf>
    <xf numFmtId="0" fontId="0" fillId="0" borderId="18" xfId="22" applyFont="1" applyFill="1" applyBorder="1" applyAlignment="1" applyProtection="1">
      <alignment horizontal="left" vertical="center" wrapText="1"/>
      <protection locked="0"/>
    </xf>
    <xf numFmtId="0" fontId="0" fillId="0" borderId="18" xfId="2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64" fontId="3" fillId="0" borderId="0" xfId="133" applyNumberFormat="1" applyFont="1" applyFill="1"/>
    <xf numFmtId="0" fontId="38" fillId="0" borderId="0" xfId="0" applyFont="1" applyAlignment="1">
      <alignment horizontal="right"/>
    </xf>
    <xf numFmtId="0" fontId="5" fillId="0" borderId="13" xfId="104" applyFont="1" applyFill="1" applyBorder="1" applyAlignment="1">
      <alignment horizontal="center"/>
    </xf>
    <xf numFmtId="0" fontId="5" fillId="0" borderId="14" xfId="104" applyFont="1" applyFill="1" applyBorder="1" applyAlignment="1">
      <alignment horizontal="center"/>
    </xf>
    <xf numFmtId="0" fontId="5" fillId="0" borderId="12" xfId="104" applyFont="1" applyFill="1" applyBorder="1" applyAlignment="1">
      <alignment horizontal="center" vertical="center" wrapText="1"/>
    </xf>
    <xf numFmtId="0" fontId="5" fillId="0" borderId="10" xfId="104" applyFont="1" applyFill="1" applyBorder="1" applyAlignment="1">
      <alignment horizontal="center" vertical="center" wrapText="1"/>
    </xf>
    <xf numFmtId="0" fontId="5" fillId="0" borderId="13" xfId="104" applyFont="1" applyFill="1" applyBorder="1" applyAlignment="1">
      <alignment horizontal="center" vertical="center" wrapText="1"/>
    </xf>
    <xf numFmtId="0" fontId="5" fillId="0" borderId="18" xfId="104" applyFont="1" applyFill="1" applyBorder="1" applyAlignment="1">
      <alignment horizontal="center" vertical="center" wrapText="1"/>
    </xf>
    <xf numFmtId="0" fontId="41" fillId="0" borderId="0" xfId="104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34">
    <cellStyle name="’К‰Э [0.00]" xfId="71"/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Excel Built-in Excel Built-in Excel Built-in Excel Built-in Excel Built-in Excel Built-in Excel Built-in Excel Built-in Excel Built-in Excel Built-in Excel Built-in Excel Built-in Обычный_ИПР 2013" xfId="108"/>
    <cellStyle name="Excel Built-in Excel Built-in Excel Built-in Excel Built-in Excel Built-in Excel Built-in Excel Built-in Excel Built-in Excel Built-in Excel Built-in Обычный_ИПР 2013" xfId="109"/>
    <cellStyle name="Excel Built-in Excel Built-in Excel Built-in Excel Built-in Excel Built-in Excel Built-in Excel Built-in Excel Built-in Excel Built-in Обычный_ИПР 2013" xfId="110"/>
    <cellStyle name="Excel Built-in Excel Built-in Excel Built-in Excel Built-in Excel Built-in Excel Built-in Excel Built-in TableStyleLight1" xfId="19"/>
    <cellStyle name="Excel Built-in Excel Built-in Excel Built-in Excel Built-in Excel Built-in TableStyleLight1" xfId="111"/>
    <cellStyle name="Excel Built-in Excel Built-in Excel Built-in Excel Built-in Обычный_ИПР 2013" xfId="112"/>
    <cellStyle name="Excel Built-in Excel Built-in Excel Built-in TableStyleLight1" xfId="101"/>
    <cellStyle name="Excel Built-in Excel Built-in Excel Built-in Обычный 2" xfId="99"/>
    <cellStyle name="Excel Built-in Excel Built-in Excel Built-in Обычный 4" xfId="113"/>
    <cellStyle name="Excel Built-in Excel Built-in Excel Built-in Обычный_ИПР 2013" xfId="100"/>
    <cellStyle name="Excel Built-in Excel Built-in TableStyleLight1" xfId="114"/>
    <cellStyle name="Excel Built-in Excel Built-in Обычный 2" xfId="115"/>
    <cellStyle name="Excel Built-in Excel Built-in Обычный_ИПР 2013" xfId="116"/>
    <cellStyle name="Excel Built-in TableStyleLight1" xfId="20"/>
    <cellStyle name="Excel Built-in TableStyleLight1 2" xfId="117"/>
    <cellStyle name="Excel Built-in Обычный 14" xfId="118"/>
    <cellStyle name="Excel Built-in Обычный_ИПР 2013" xfId="119"/>
    <cellStyle name="Excel Built-in Обычный_Форма 1.4." xfId="21"/>
    <cellStyle name="TableStyleLight1" xfId="22"/>
    <cellStyle name="TableStyleLight1 2" xfId="93"/>
    <cellStyle name="TableStyleLight1 3" xfId="103"/>
    <cellStyle name="TableStyleLight1 3 2" xfId="107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72"/>
    <cellStyle name="Денежный 3" xfId="73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0 2" xfId="120"/>
    <cellStyle name="Обычный 11" xfId="74"/>
    <cellStyle name="Обычный 11 2" xfId="97"/>
    <cellStyle name="Обычный 12" xfId="75"/>
    <cellStyle name="Обычный 13" xfId="76"/>
    <cellStyle name="Обычный 14" xfId="41"/>
    <cellStyle name="Обычный 14 2" xfId="121"/>
    <cellStyle name="Обычный 15" xfId="42"/>
    <cellStyle name="Обычный 15 2" xfId="77"/>
    <cellStyle name="Обычный 16" xfId="43"/>
    <cellStyle name="Обычный 17" xfId="44"/>
    <cellStyle name="Обычный 18" xfId="45"/>
    <cellStyle name="Обычный 19" xfId="46"/>
    <cellStyle name="Обычный 2" xfId="47"/>
    <cellStyle name="Обычный 2 2" xfId="78"/>
    <cellStyle name="Обычный 2 3" xfId="79"/>
    <cellStyle name="Обычный 20" xfId="48"/>
    <cellStyle name="Обычный 21" xfId="49"/>
    <cellStyle name="Обычный 22" xfId="50"/>
    <cellStyle name="Обычный 23" xfId="80"/>
    <cellStyle name="Обычный 24" xfId="98"/>
    <cellStyle name="Обычный 24 2" xfId="133"/>
    <cellStyle name="Обычный 3" xfId="51"/>
    <cellStyle name="Обычный 3 2" xfId="52"/>
    <cellStyle name="Обычный 3 3" xfId="122"/>
    <cellStyle name="Обычный 3_форма 7.1. ИПР-13" xfId="81"/>
    <cellStyle name="Обычный 30" xfId="82"/>
    <cellStyle name="Обычный 34" xfId="83"/>
    <cellStyle name="Обычный 4" xfId="53"/>
    <cellStyle name="Обычный 4 3" xfId="84"/>
    <cellStyle name="Обычный 4_реестр ИПР нов" xfId="85"/>
    <cellStyle name="Обычный 5" xfId="54"/>
    <cellStyle name="Обычный 5 2" xfId="55"/>
    <cellStyle name="Обычный 5 3" xfId="105"/>
    <cellStyle name="Обычный 50" xfId="86"/>
    <cellStyle name="Обычный 56" xfId="87"/>
    <cellStyle name="Обычный 6" xfId="56"/>
    <cellStyle name="Обычный 6 2" xfId="57"/>
    <cellStyle name="Обычный 6 3" xfId="123"/>
    <cellStyle name="Обычный 7" xfId="58"/>
    <cellStyle name="Обычный 7 2" xfId="59"/>
    <cellStyle name="Обычный 8" xfId="60"/>
    <cellStyle name="Обычный 9" xfId="88"/>
    <cellStyle name="Обычный 9 2" xfId="89"/>
    <cellStyle name="Обычный__КЭНК_Сводная таблица заявок филиалов на 2009 год" xfId="132"/>
    <cellStyle name="Обычный_2012-2014 для РЭК" xfId="128"/>
    <cellStyle name="Обычный_ВСЕ Форматы по компаниям" xfId="126"/>
    <cellStyle name="Обычный_ВСЕ Форматы по компаниям 2" xfId="104"/>
    <cellStyle name="Обычный_Инвестиции Сети Сбыты ЭСО" xfId="95"/>
    <cellStyle name="Обычный_ИПР 2012 04.04.12" xfId="96"/>
    <cellStyle name="Обычный_ИПР 2013" xfId="61"/>
    <cellStyle name="Обычный_ИПР 2013-2014" xfId="129"/>
    <cellStyle name="Обычный_ИПР Киселевск (27.01.12) 2" xfId="130"/>
    <cellStyle name="Обычный_Лист1" xfId="106"/>
    <cellStyle name="Обычный_приложение 7.1" xfId="125"/>
    <cellStyle name="Обычный_Раб.вар. ___Инвестиции 2012-2016 v1 (27.07.11)" xfId="131"/>
    <cellStyle name="Обычный_Форма 1.4." xfId="62"/>
    <cellStyle name="Обычный_форма 7.1. ИПР-13" xfId="94"/>
    <cellStyle name="Обычный_формы ипр 2012-2014 на 17.02" xfId="102"/>
    <cellStyle name="Плохой 2" xfId="63"/>
    <cellStyle name="Пояснение 2" xfId="64"/>
    <cellStyle name="Примечание 2" xfId="65"/>
    <cellStyle name="Процентный 2" xfId="66"/>
    <cellStyle name="Процентный 3" xfId="90"/>
    <cellStyle name="Процентный 4" xfId="91"/>
    <cellStyle name="Связанная ячейка 2" xfId="67"/>
    <cellStyle name="Текст предупреждения 2" xfId="68"/>
    <cellStyle name="Финансовый" xfId="127" builtinId="3"/>
    <cellStyle name="Финансовый 2" xfId="69"/>
    <cellStyle name="Финансовый 3" xfId="124"/>
    <cellStyle name="Хороший 2" xfId="70"/>
    <cellStyle name="䁺_x0001__ф.7.2" xfId="92"/>
  </cellStyles>
  <dxfs count="0"/>
  <tableStyles count="0" defaultTableStyle="TableStyleMedium9" defaultPivotStyle="PivotStyleLight16"/>
  <colors>
    <mruColors>
      <color rgb="FFFFFFCC"/>
      <color rgb="FFFFFF99"/>
      <color rgb="FFFF3399"/>
      <color rgb="FFFF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koaee\&#1087;&#1072;&#1087;&#1082;&#1072;%20&#1086;&#1073;&#1084;&#1077;&#1085;&#1072;\Users\&#1058;&#1072;&#1090;&#1100;&#1103;&#1085;&#1072;\Desktop\&#1044;&#1086;&#1084;&#1072;&#1096;&#1085;&#1103;&#1103;%20&#1088;&#1072;&#1073;&#1086;&#1090;&#1072;\12.08.31%20&#1054;&#1090;&#1074;&#1077;&#1090;&#1099;%20&#1092;&#1080;&#1083;&#1080;&#1072;&#1083;&#1086;&#1074;%20&#1087;&#1086;%20262%20&#1087;&#1088;&#1080;&#1082;&#1072;&#1079;&#1091;\&#1058;&#1080;&#1089;&#1091;&#1083;&#1100;\&#1074;&#1090;&#1086;&#1088;&#1086;&#1081;%20&#1074;&#1072;&#1088;&#1080;&#1072;&#1085;&#1090;%20&#1092;&#1086;&#1088;&#1084;&#1099;%207.1\&#1073;&#1091;&#1093;%20&#1076;&#1072;&#1085;&#1085;&#1099;&#1077;\&#1089;&#1084;&#1086;&#1090;&#1088;&#1077;&#1090;&#1100;%20&#1101;&#1090;&#1086;\&#1050;&#1086;&#1087;&#1080;&#1103;%20&#1048;&#1053;&#1042;%20CC%20&#1079;&#1072;%201%20&#1082;&#1074;&#1072;&#1088;&#1090;&#1072;&#1083;%202012%20&#1089;%20&#1053;&#1044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koaee\&#1087;&#1072;&#1087;&#1082;&#1072;%20&#1086;&#1073;&#1084;&#1077;&#1085;&#1072;\DOCUME~1\user11.KEK\LOCALS~1\Temp\Rar$DI00.016\&#1073;&#1091;&#1093;%20&#1076;&#1072;&#1085;&#1085;&#1099;&#1077;\&#1089;&#1084;&#1086;&#1090;&#1088;&#1077;&#1090;&#1100;%20&#1101;&#1090;&#1086;\&#1050;&#1086;&#1087;&#1080;&#1103;%20&#1048;&#1053;&#1042;%20CC%20&#1079;&#1072;%201%20&#1082;&#1074;&#1072;&#1088;&#1090;&#1072;&#1083;%202012%20&#1089;%20&#1053;&#104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726">
          <cell r="B726" t="str">
            <v>ТИС Д 539/11 18.05.2011 Р 128/11 Реконструкция №К-81 (ТП-К-81, 1x630 кВА) по ул. Трухницкого, п.г.т. Тисуль» до двухтрансформаторной КТПН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40">
          <cell r="B940" t="str">
            <v>ТЯЖ Д 475/11 28.04.11 Р 155/11 Реконструкция ТП №205 (10/0,4кВ) пгт Тяжинский</v>
          </cell>
        </row>
        <row r="943">
          <cell r="B943" t="str">
            <v>ТЯЖ Д 475/11 28.04.11 Р 155/11 Реконструкция ТП №4 (10/0,4кВ) пгт Тяжинский</v>
          </cell>
        </row>
        <row r="946">
          <cell r="B946" t="str">
            <v>ТЯЖ Д 708/11 14.07.11 Р 188/11 Реконструкция ЛЭП-0,4кВ от ТП №211 до ВРУ-0,4кВ здания жилого дома по ул.Коммунистическая,5а пгт Тяжинский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S2581"/>
  <sheetViews>
    <sheetView showGridLines="0" tabSelected="1" view="pageBreakPreview" zoomScale="75" zoomScaleSheetLayoutView="75" workbookViewId="0">
      <pane ySplit="16" topLeftCell="A2345" activePane="bottomLeft" state="frozen"/>
      <selection pane="bottomLeft" activeCell="E5" sqref="E5"/>
    </sheetView>
  </sheetViews>
  <sheetFormatPr defaultRowHeight="15.75" x14ac:dyDescent="0.25"/>
  <cols>
    <col min="1" max="1" width="11.5" style="146" bestFit="1" customWidth="1"/>
    <col min="2" max="2" width="57.625" style="146" customWidth="1"/>
    <col min="3" max="3" width="13.375" style="146" customWidth="1"/>
    <col min="4" max="4" width="15.625" style="147" customWidth="1"/>
    <col min="5" max="5" width="14.25" style="147" customWidth="1"/>
    <col min="6" max="6" width="15.25" style="147" customWidth="1"/>
    <col min="7" max="7" width="19" style="147" customWidth="1"/>
    <col min="8" max="8" width="19.25" style="147" customWidth="1"/>
    <col min="9" max="9" width="16.625" style="147" customWidth="1"/>
    <col min="10" max="10" width="14.125" style="146" customWidth="1"/>
    <col min="11" max="11" width="13.375" style="146" customWidth="1"/>
    <col min="12" max="12" width="14.5" style="146" customWidth="1"/>
    <col min="13" max="13" width="13.375" style="146" customWidth="1"/>
    <col min="14" max="14" width="11" style="146" customWidth="1"/>
    <col min="15" max="15" width="13" style="146" customWidth="1"/>
    <col min="16" max="16" width="11" style="146" bestFit="1" customWidth="1"/>
    <col min="17" max="17" width="12.375" style="146" customWidth="1"/>
    <col min="18" max="256" width="9" style="146"/>
    <col min="257" max="257" width="9.875" style="146" bestFit="1" customWidth="1"/>
    <col min="258" max="258" width="49.125" style="146" customWidth="1"/>
    <col min="259" max="259" width="13.375" style="146" customWidth="1"/>
    <col min="260" max="260" width="15.625" style="146" customWidth="1"/>
    <col min="261" max="261" width="14.25" style="146" customWidth="1"/>
    <col min="262" max="262" width="15.25" style="146" customWidth="1"/>
    <col min="263" max="263" width="19" style="146" customWidth="1"/>
    <col min="264" max="264" width="19.25" style="146" customWidth="1"/>
    <col min="265" max="265" width="16.625" style="146" customWidth="1"/>
    <col min="266" max="266" width="14.125" style="146" customWidth="1"/>
    <col min="267" max="267" width="13.375" style="146" customWidth="1"/>
    <col min="268" max="268" width="14.5" style="146" customWidth="1"/>
    <col min="269" max="269" width="13.375" style="146" customWidth="1"/>
    <col min="270" max="270" width="11" style="146" customWidth="1"/>
    <col min="271" max="271" width="13" style="146" customWidth="1"/>
    <col min="272" max="272" width="11" style="146" bestFit="1" customWidth="1"/>
    <col min="273" max="273" width="12.375" style="146" customWidth="1"/>
    <col min="274" max="512" width="9" style="146"/>
    <col min="513" max="513" width="9.875" style="146" bestFit="1" customWidth="1"/>
    <col min="514" max="514" width="49.125" style="146" customWidth="1"/>
    <col min="515" max="515" width="13.375" style="146" customWidth="1"/>
    <col min="516" max="516" width="15.625" style="146" customWidth="1"/>
    <col min="517" max="517" width="14.25" style="146" customWidth="1"/>
    <col min="518" max="518" width="15.25" style="146" customWidth="1"/>
    <col min="519" max="519" width="19" style="146" customWidth="1"/>
    <col min="520" max="520" width="19.25" style="146" customWidth="1"/>
    <col min="521" max="521" width="16.625" style="146" customWidth="1"/>
    <col min="522" max="522" width="14.125" style="146" customWidth="1"/>
    <col min="523" max="523" width="13.375" style="146" customWidth="1"/>
    <col min="524" max="524" width="14.5" style="146" customWidth="1"/>
    <col min="525" max="525" width="13.375" style="146" customWidth="1"/>
    <col min="526" max="526" width="11" style="146" customWidth="1"/>
    <col min="527" max="527" width="13" style="146" customWidth="1"/>
    <col min="528" max="528" width="11" style="146" bestFit="1" customWidth="1"/>
    <col min="529" max="529" width="12.375" style="146" customWidth="1"/>
    <col min="530" max="768" width="9" style="146"/>
    <col min="769" max="769" width="9.875" style="146" bestFit="1" customWidth="1"/>
    <col min="770" max="770" width="49.125" style="146" customWidth="1"/>
    <col min="771" max="771" width="13.375" style="146" customWidth="1"/>
    <col min="772" max="772" width="15.625" style="146" customWidth="1"/>
    <col min="773" max="773" width="14.25" style="146" customWidth="1"/>
    <col min="774" max="774" width="15.25" style="146" customWidth="1"/>
    <col min="775" max="775" width="19" style="146" customWidth="1"/>
    <col min="776" max="776" width="19.25" style="146" customWidth="1"/>
    <col min="777" max="777" width="16.625" style="146" customWidth="1"/>
    <col min="778" max="778" width="14.125" style="146" customWidth="1"/>
    <col min="779" max="779" width="13.375" style="146" customWidth="1"/>
    <col min="780" max="780" width="14.5" style="146" customWidth="1"/>
    <col min="781" max="781" width="13.375" style="146" customWidth="1"/>
    <col min="782" max="782" width="11" style="146" customWidth="1"/>
    <col min="783" max="783" width="13" style="146" customWidth="1"/>
    <col min="784" max="784" width="11" style="146" bestFit="1" customWidth="1"/>
    <col min="785" max="785" width="12.375" style="146" customWidth="1"/>
    <col min="786" max="1024" width="9" style="146"/>
    <col min="1025" max="1025" width="9.875" style="146" bestFit="1" customWidth="1"/>
    <col min="1026" max="1026" width="49.125" style="146" customWidth="1"/>
    <col min="1027" max="1027" width="13.375" style="146" customWidth="1"/>
    <col min="1028" max="1028" width="15.625" style="146" customWidth="1"/>
    <col min="1029" max="1029" width="14.25" style="146" customWidth="1"/>
    <col min="1030" max="1030" width="15.25" style="146" customWidth="1"/>
    <col min="1031" max="1031" width="19" style="146" customWidth="1"/>
    <col min="1032" max="1032" width="19.25" style="146" customWidth="1"/>
    <col min="1033" max="1033" width="16.625" style="146" customWidth="1"/>
    <col min="1034" max="1034" width="14.125" style="146" customWidth="1"/>
    <col min="1035" max="1035" width="13.375" style="146" customWidth="1"/>
    <col min="1036" max="1036" width="14.5" style="146" customWidth="1"/>
    <col min="1037" max="1037" width="13.375" style="146" customWidth="1"/>
    <col min="1038" max="1038" width="11" style="146" customWidth="1"/>
    <col min="1039" max="1039" width="13" style="146" customWidth="1"/>
    <col min="1040" max="1040" width="11" style="146" bestFit="1" customWidth="1"/>
    <col min="1041" max="1041" width="12.375" style="146" customWidth="1"/>
    <col min="1042" max="1280" width="9" style="146"/>
    <col min="1281" max="1281" width="9.875" style="146" bestFit="1" customWidth="1"/>
    <col min="1282" max="1282" width="49.125" style="146" customWidth="1"/>
    <col min="1283" max="1283" width="13.375" style="146" customWidth="1"/>
    <col min="1284" max="1284" width="15.625" style="146" customWidth="1"/>
    <col min="1285" max="1285" width="14.25" style="146" customWidth="1"/>
    <col min="1286" max="1286" width="15.25" style="146" customWidth="1"/>
    <col min="1287" max="1287" width="19" style="146" customWidth="1"/>
    <col min="1288" max="1288" width="19.25" style="146" customWidth="1"/>
    <col min="1289" max="1289" width="16.625" style="146" customWidth="1"/>
    <col min="1290" max="1290" width="14.125" style="146" customWidth="1"/>
    <col min="1291" max="1291" width="13.375" style="146" customWidth="1"/>
    <col min="1292" max="1292" width="14.5" style="146" customWidth="1"/>
    <col min="1293" max="1293" width="13.375" style="146" customWidth="1"/>
    <col min="1294" max="1294" width="11" style="146" customWidth="1"/>
    <col min="1295" max="1295" width="13" style="146" customWidth="1"/>
    <col min="1296" max="1296" width="11" style="146" bestFit="1" customWidth="1"/>
    <col min="1297" max="1297" width="12.375" style="146" customWidth="1"/>
    <col min="1298" max="1536" width="9" style="146"/>
    <col min="1537" max="1537" width="9.875" style="146" bestFit="1" customWidth="1"/>
    <col min="1538" max="1538" width="49.125" style="146" customWidth="1"/>
    <col min="1539" max="1539" width="13.375" style="146" customWidth="1"/>
    <col min="1540" max="1540" width="15.625" style="146" customWidth="1"/>
    <col min="1541" max="1541" width="14.25" style="146" customWidth="1"/>
    <col min="1542" max="1542" width="15.25" style="146" customWidth="1"/>
    <col min="1543" max="1543" width="19" style="146" customWidth="1"/>
    <col min="1544" max="1544" width="19.25" style="146" customWidth="1"/>
    <col min="1545" max="1545" width="16.625" style="146" customWidth="1"/>
    <col min="1546" max="1546" width="14.125" style="146" customWidth="1"/>
    <col min="1547" max="1547" width="13.375" style="146" customWidth="1"/>
    <col min="1548" max="1548" width="14.5" style="146" customWidth="1"/>
    <col min="1549" max="1549" width="13.375" style="146" customWidth="1"/>
    <col min="1550" max="1550" width="11" style="146" customWidth="1"/>
    <col min="1551" max="1551" width="13" style="146" customWidth="1"/>
    <col min="1552" max="1552" width="11" style="146" bestFit="1" customWidth="1"/>
    <col min="1553" max="1553" width="12.375" style="146" customWidth="1"/>
    <col min="1554" max="1792" width="9" style="146"/>
    <col min="1793" max="1793" width="9.875" style="146" bestFit="1" customWidth="1"/>
    <col min="1794" max="1794" width="49.125" style="146" customWidth="1"/>
    <col min="1795" max="1795" width="13.375" style="146" customWidth="1"/>
    <col min="1796" max="1796" width="15.625" style="146" customWidth="1"/>
    <col min="1797" max="1797" width="14.25" style="146" customWidth="1"/>
    <col min="1798" max="1798" width="15.25" style="146" customWidth="1"/>
    <col min="1799" max="1799" width="19" style="146" customWidth="1"/>
    <col min="1800" max="1800" width="19.25" style="146" customWidth="1"/>
    <col min="1801" max="1801" width="16.625" style="146" customWidth="1"/>
    <col min="1802" max="1802" width="14.125" style="146" customWidth="1"/>
    <col min="1803" max="1803" width="13.375" style="146" customWidth="1"/>
    <col min="1804" max="1804" width="14.5" style="146" customWidth="1"/>
    <col min="1805" max="1805" width="13.375" style="146" customWidth="1"/>
    <col min="1806" max="1806" width="11" style="146" customWidth="1"/>
    <col min="1807" max="1807" width="13" style="146" customWidth="1"/>
    <col min="1808" max="1808" width="11" style="146" bestFit="1" customWidth="1"/>
    <col min="1809" max="1809" width="12.375" style="146" customWidth="1"/>
    <col min="1810" max="2048" width="9" style="146"/>
    <col min="2049" max="2049" width="9.875" style="146" bestFit="1" customWidth="1"/>
    <col min="2050" max="2050" width="49.125" style="146" customWidth="1"/>
    <col min="2051" max="2051" width="13.375" style="146" customWidth="1"/>
    <col min="2052" max="2052" width="15.625" style="146" customWidth="1"/>
    <col min="2053" max="2053" width="14.25" style="146" customWidth="1"/>
    <col min="2054" max="2054" width="15.25" style="146" customWidth="1"/>
    <col min="2055" max="2055" width="19" style="146" customWidth="1"/>
    <col min="2056" max="2056" width="19.25" style="146" customWidth="1"/>
    <col min="2057" max="2057" width="16.625" style="146" customWidth="1"/>
    <col min="2058" max="2058" width="14.125" style="146" customWidth="1"/>
    <col min="2059" max="2059" width="13.375" style="146" customWidth="1"/>
    <col min="2060" max="2060" width="14.5" style="146" customWidth="1"/>
    <col min="2061" max="2061" width="13.375" style="146" customWidth="1"/>
    <col min="2062" max="2062" width="11" style="146" customWidth="1"/>
    <col min="2063" max="2063" width="13" style="146" customWidth="1"/>
    <col min="2064" max="2064" width="11" style="146" bestFit="1" customWidth="1"/>
    <col min="2065" max="2065" width="12.375" style="146" customWidth="1"/>
    <col min="2066" max="2304" width="9" style="146"/>
    <col min="2305" max="2305" width="9.875" style="146" bestFit="1" customWidth="1"/>
    <col min="2306" max="2306" width="49.125" style="146" customWidth="1"/>
    <col min="2307" max="2307" width="13.375" style="146" customWidth="1"/>
    <col min="2308" max="2308" width="15.625" style="146" customWidth="1"/>
    <col min="2309" max="2309" width="14.25" style="146" customWidth="1"/>
    <col min="2310" max="2310" width="15.25" style="146" customWidth="1"/>
    <col min="2311" max="2311" width="19" style="146" customWidth="1"/>
    <col min="2312" max="2312" width="19.25" style="146" customWidth="1"/>
    <col min="2313" max="2313" width="16.625" style="146" customWidth="1"/>
    <col min="2314" max="2314" width="14.125" style="146" customWidth="1"/>
    <col min="2315" max="2315" width="13.375" style="146" customWidth="1"/>
    <col min="2316" max="2316" width="14.5" style="146" customWidth="1"/>
    <col min="2317" max="2317" width="13.375" style="146" customWidth="1"/>
    <col min="2318" max="2318" width="11" style="146" customWidth="1"/>
    <col min="2319" max="2319" width="13" style="146" customWidth="1"/>
    <col min="2320" max="2320" width="11" style="146" bestFit="1" customWidth="1"/>
    <col min="2321" max="2321" width="12.375" style="146" customWidth="1"/>
    <col min="2322" max="2560" width="9" style="146"/>
    <col min="2561" max="2561" width="9.875" style="146" bestFit="1" customWidth="1"/>
    <col min="2562" max="2562" width="49.125" style="146" customWidth="1"/>
    <col min="2563" max="2563" width="13.375" style="146" customWidth="1"/>
    <col min="2564" max="2564" width="15.625" style="146" customWidth="1"/>
    <col min="2565" max="2565" width="14.25" style="146" customWidth="1"/>
    <col min="2566" max="2566" width="15.25" style="146" customWidth="1"/>
    <col min="2567" max="2567" width="19" style="146" customWidth="1"/>
    <col min="2568" max="2568" width="19.25" style="146" customWidth="1"/>
    <col min="2569" max="2569" width="16.625" style="146" customWidth="1"/>
    <col min="2570" max="2570" width="14.125" style="146" customWidth="1"/>
    <col min="2571" max="2571" width="13.375" style="146" customWidth="1"/>
    <col min="2572" max="2572" width="14.5" style="146" customWidth="1"/>
    <col min="2573" max="2573" width="13.375" style="146" customWidth="1"/>
    <col min="2574" max="2574" width="11" style="146" customWidth="1"/>
    <col min="2575" max="2575" width="13" style="146" customWidth="1"/>
    <col min="2576" max="2576" width="11" style="146" bestFit="1" customWidth="1"/>
    <col min="2577" max="2577" width="12.375" style="146" customWidth="1"/>
    <col min="2578" max="2816" width="9" style="146"/>
    <col min="2817" max="2817" width="9.875" style="146" bestFit="1" customWidth="1"/>
    <col min="2818" max="2818" width="49.125" style="146" customWidth="1"/>
    <col min="2819" max="2819" width="13.375" style="146" customWidth="1"/>
    <col min="2820" max="2820" width="15.625" style="146" customWidth="1"/>
    <col min="2821" max="2821" width="14.25" style="146" customWidth="1"/>
    <col min="2822" max="2822" width="15.25" style="146" customWidth="1"/>
    <col min="2823" max="2823" width="19" style="146" customWidth="1"/>
    <col min="2824" max="2824" width="19.25" style="146" customWidth="1"/>
    <col min="2825" max="2825" width="16.625" style="146" customWidth="1"/>
    <col min="2826" max="2826" width="14.125" style="146" customWidth="1"/>
    <col min="2827" max="2827" width="13.375" style="146" customWidth="1"/>
    <col min="2828" max="2828" width="14.5" style="146" customWidth="1"/>
    <col min="2829" max="2829" width="13.375" style="146" customWidth="1"/>
    <col min="2830" max="2830" width="11" style="146" customWidth="1"/>
    <col min="2831" max="2831" width="13" style="146" customWidth="1"/>
    <col min="2832" max="2832" width="11" style="146" bestFit="1" customWidth="1"/>
    <col min="2833" max="2833" width="12.375" style="146" customWidth="1"/>
    <col min="2834" max="3072" width="9" style="146"/>
    <col min="3073" max="3073" width="9.875" style="146" bestFit="1" customWidth="1"/>
    <col min="3074" max="3074" width="49.125" style="146" customWidth="1"/>
    <col min="3075" max="3075" width="13.375" style="146" customWidth="1"/>
    <col min="3076" max="3076" width="15.625" style="146" customWidth="1"/>
    <col min="3077" max="3077" width="14.25" style="146" customWidth="1"/>
    <col min="3078" max="3078" width="15.25" style="146" customWidth="1"/>
    <col min="3079" max="3079" width="19" style="146" customWidth="1"/>
    <col min="3080" max="3080" width="19.25" style="146" customWidth="1"/>
    <col min="3081" max="3081" width="16.625" style="146" customWidth="1"/>
    <col min="3082" max="3082" width="14.125" style="146" customWidth="1"/>
    <col min="3083" max="3083" width="13.375" style="146" customWidth="1"/>
    <col min="3084" max="3084" width="14.5" style="146" customWidth="1"/>
    <col min="3085" max="3085" width="13.375" style="146" customWidth="1"/>
    <col min="3086" max="3086" width="11" style="146" customWidth="1"/>
    <col min="3087" max="3087" width="13" style="146" customWidth="1"/>
    <col min="3088" max="3088" width="11" style="146" bestFit="1" customWidth="1"/>
    <col min="3089" max="3089" width="12.375" style="146" customWidth="1"/>
    <col min="3090" max="3328" width="9" style="146"/>
    <col min="3329" max="3329" width="9.875" style="146" bestFit="1" customWidth="1"/>
    <col min="3330" max="3330" width="49.125" style="146" customWidth="1"/>
    <col min="3331" max="3331" width="13.375" style="146" customWidth="1"/>
    <col min="3332" max="3332" width="15.625" style="146" customWidth="1"/>
    <col min="3333" max="3333" width="14.25" style="146" customWidth="1"/>
    <col min="3334" max="3334" width="15.25" style="146" customWidth="1"/>
    <col min="3335" max="3335" width="19" style="146" customWidth="1"/>
    <col min="3336" max="3336" width="19.25" style="146" customWidth="1"/>
    <col min="3337" max="3337" width="16.625" style="146" customWidth="1"/>
    <col min="3338" max="3338" width="14.125" style="146" customWidth="1"/>
    <col min="3339" max="3339" width="13.375" style="146" customWidth="1"/>
    <col min="3340" max="3340" width="14.5" style="146" customWidth="1"/>
    <col min="3341" max="3341" width="13.375" style="146" customWidth="1"/>
    <col min="3342" max="3342" width="11" style="146" customWidth="1"/>
    <col min="3343" max="3343" width="13" style="146" customWidth="1"/>
    <col min="3344" max="3344" width="11" style="146" bestFit="1" customWidth="1"/>
    <col min="3345" max="3345" width="12.375" style="146" customWidth="1"/>
    <col min="3346" max="3584" width="9" style="146"/>
    <col min="3585" max="3585" width="9.875" style="146" bestFit="1" customWidth="1"/>
    <col min="3586" max="3586" width="49.125" style="146" customWidth="1"/>
    <col min="3587" max="3587" width="13.375" style="146" customWidth="1"/>
    <col min="3588" max="3588" width="15.625" style="146" customWidth="1"/>
    <col min="3589" max="3589" width="14.25" style="146" customWidth="1"/>
    <col min="3590" max="3590" width="15.25" style="146" customWidth="1"/>
    <col min="3591" max="3591" width="19" style="146" customWidth="1"/>
    <col min="3592" max="3592" width="19.25" style="146" customWidth="1"/>
    <col min="3593" max="3593" width="16.625" style="146" customWidth="1"/>
    <col min="3594" max="3594" width="14.125" style="146" customWidth="1"/>
    <col min="3595" max="3595" width="13.375" style="146" customWidth="1"/>
    <col min="3596" max="3596" width="14.5" style="146" customWidth="1"/>
    <col min="3597" max="3597" width="13.375" style="146" customWidth="1"/>
    <col min="3598" max="3598" width="11" style="146" customWidth="1"/>
    <col min="3599" max="3599" width="13" style="146" customWidth="1"/>
    <col min="3600" max="3600" width="11" style="146" bestFit="1" customWidth="1"/>
    <col min="3601" max="3601" width="12.375" style="146" customWidth="1"/>
    <col min="3602" max="3840" width="9" style="146"/>
    <col min="3841" max="3841" width="9.875" style="146" bestFit="1" customWidth="1"/>
    <col min="3842" max="3842" width="49.125" style="146" customWidth="1"/>
    <col min="3843" max="3843" width="13.375" style="146" customWidth="1"/>
    <col min="3844" max="3844" width="15.625" style="146" customWidth="1"/>
    <col min="3845" max="3845" width="14.25" style="146" customWidth="1"/>
    <col min="3846" max="3846" width="15.25" style="146" customWidth="1"/>
    <col min="3847" max="3847" width="19" style="146" customWidth="1"/>
    <col min="3848" max="3848" width="19.25" style="146" customWidth="1"/>
    <col min="3849" max="3849" width="16.625" style="146" customWidth="1"/>
    <col min="3850" max="3850" width="14.125" style="146" customWidth="1"/>
    <col min="3851" max="3851" width="13.375" style="146" customWidth="1"/>
    <col min="3852" max="3852" width="14.5" style="146" customWidth="1"/>
    <col min="3853" max="3853" width="13.375" style="146" customWidth="1"/>
    <col min="3854" max="3854" width="11" style="146" customWidth="1"/>
    <col min="3855" max="3855" width="13" style="146" customWidth="1"/>
    <col min="3856" max="3856" width="11" style="146" bestFit="1" customWidth="1"/>
    <col min="3857" max="3857" width="12.375" style="146" customWidth="1"/>
    <col min="3858" max="4096" width="9" style="146"/>
    <col min="4097" max="4097" width="9.875" style="146" bestFit="1" customWidth="1"/>
    <col min="4098" max="4098" width="49.125" style="146" customWidth="1"/>
    <col min="4099" max="4099" width="13.375" style="146" customWidth="1"/>
    <col min="4100" max="4100" width="15.625" style="146" customWidth="1"/>
    <col min="4101" max="4101" width="14.25" style="146" customWidth="1"/>
    <col min="4102" max="4102" width="15.25" style="146" customWidth="1"/>
    <col min="4103" max="4103" width="19" style="146" customWidth="1"/>
    <col min="4104" max="4104" width="19.25" style="146" customWidth="1"/>
    <col min="4105" max="4105" width="16.625" style="146" customWidth="1"/>
    <col min="4106" max="4106" width="14.125" style="146" customWidth="1"/>
    <col min="4107" max="4107" width="13.375" style="146" customWidth="1"/>
    <col min="4108" max="4108" width="14.5" style="146" customWidth="1"/>
    <col min="4109" max="4109" width="13.375" style="146" customWidth="1"/>
    <col min="4110" max="4110" width="11" style="146" customWidth="1"/>
    <col min="4111" max="4111" width="13" style="146" customWidth="1"/>
    <col min="4112" max="4112" width="11" style="146" bestFit="1" customWidth="1"/>
    <col min="4113" max="4113" width="12.375" style="146" customWidth="1"/>
    <col min="4114" max="4352" width="9" style="146"/>
    <col min="4353" max="4353" width="9.875" style="146" bestFit="1" customWidth="1"/>
    <col min="4354" max="4354" width="49.125" style="146" customWidth="1"/>
    <col min="4355" max="4355" width="13.375" style="146" customWidth="1"/>
    <col min="4356" max="4356" width="15.625" style="146" customWidth="1"/>
    <col min="4357" max="4357" width="14.25" style="146" customWidth="1"/>
    <col min="4358" max="4358" width="15.25" style="146" customWidth="1"/>
    <col min="4359" max="4359" width="19" style="146" customWidth="1"/>
    <col min="4360" max="4360" width="19.25" style="146" customWidth="1"/>
    <col min="4361" max="4361" width="16.625" style="146" customWidth="1"/>
    <col min="4362" max="4362" width="14.125" style="146" customWidth="1"/>
    <col min="4363" max="4363" width="13.375" style="146" customWidth="1"/>
    <col min="4364" max="4364" width="14.5" style="146" customWidth="1"/>
    <col min="4365" max="4365" width="13.375" style="146" customWidth="1"/>
    <col min="4366" max="4366" width="11" style="146" customWidth="1"/>
    <col min="4367" max="4367" width="13" style="146" customWidth="1"/>
    <col min="4368" max="4368" width="11" style="146" bestFit="1" customWidth="1"/>
    <col min="4369" max="4369" width="12.375" style="146" customWidth="1"/>
    <col min="4370" max="4608" width="9" style="146"/>
    <col min="4609" max="4609" width="9.875" style="146" bestFit="1" customWidth="1"/>
    <col min="4610" max="4610" width="49.125" style="146" customWidth="1"/>
    <col min="4611" max="4611" width="13.375" style="146" customWidth="1"/>
    <col min="4612" max="4612" width="15.625" style="146" customWidth="1"/>
    <col min="4613" max="4613" width="14.25" style="146" customWidth="1"/>
    <col min="4614" max="4614" width="15.25" style="146" customWidth="1"/>
    <col min="4615" max="4615" width="19" style="146" customWidth="1"/>
    <col min="4616" max="4616" width="19.25" style="146" customWidth="1"/>
    <col min="4617" max="4617" width="16.625" style="146" customWidth="1"/>
    <col min="4618" max="4618" width="14.125" style="146" customWidth="1"/>
    <col min="4619" max="4619" width="13.375" style="146" customWidth="1"/>
    <col min="4620" max="4620" width="14.5" style="146" customWidth="1"/>
    <col min="4621" max="4621" width="13.375" style="146" customWidth="1"/>
    <col min="4622" max="4622" width="11" style="146" customWidth="1"/>
    <col min="4623" max="4623" width="13" style="146" customWidth="1"/>
    <col min="4624" max="4624" width="11" style="146" bestFit="1" customWidth="1"/>
    <col min="4625" max="4625" width="12.375" style="146" customWidth="1"/>
    <col min="4626" max="4864" width="9" style="146"/>
    <col min="4865" max="4865" width="9.875" style="146" bestFit="1" customWidth="1"/>
    <col min="4866" max="4866" width="49.125" style="146" customWidth="1"/>
    <col min="4867" max="4867" width="13.375" style="146" customWidth="1"/>
    <col min="4868" max="4868" width="15.625" style="146" customWidth="1"/>
    <col min="4869" max="4869" width="14.25" style="146" customWidth="1"/>
    <col min="4870" max="4870" width="15.25" style="146" customWidth="1"/>
    <col min="4871" max="4871" width="19" style="146" customWidth="1"/>
    <col min="4872" max="4872" width="19.25" style="146" customWidth="1"/>
    <col min="4873" max="4873" width="16.625" style="146" customWidth="1"/>
    <col min="4874" max="4874" width="14.125" style="146" customWidth="1"/>
    <col min="4875" max="4875" width="13.375" style="146" customWidth="1"/>
    <col min="4876" max="4876" width="14.5" style="146" customWidth="1"/>
    <col min="4877" max="4877" width="13.375" style="146" customWidth="1"/>
    <col min="4878" max="4878" width="11" style="146" customWidth="1"/>
    <col min="4879" max="4879" width="13" style="146" customWidth="1"/>
    <col min="4880" max="4880" width="11" style="146" bestFit="1" customWidth="1"/>
    <col min="4881" max="4881" width="12.375" style="146" customWidth="1"/>
    <col min="4882" max="5120" width="9" style="146"/>
    <col min="5121" max="5121" width="9.875" style="146" bestFit="1" customWidth="1"/>
    <col min="5122" max="5122" width="49.125" style="146" customWidth="1"/>
    <col min="5123" max="5123" width="13.375" style="146" customWidth="1"/>
    <col min="5124" max="5124" width="15.625" style="146" customWidth="1"/>
    <col min="5125" max="5125" width="14.25" style="146" customWidth="1"/>
    <col min="5126" max="5126" width="15.25" style="146" customWidth="1"/>
    <col min="5127" max="5127" width="19" style="146" customWidth="1"/>
    <col min="5128" max="5128" width="19.25" style="146" customWidth="1"/>
    <col min="5129" max="5129" width="16.625" style="146" customWidth="1"/>
    <col min="5130" max="5130" width="14.125" style="146" customWidth="1"/>
    <col min="5131" max="5131" width="13.375" style="146" customWidth="1"/>
    <col min="5132" max="5132" width="14.5" style="146" customWidth="1"/>
    <col min="5133" max="5133" width="13.375" style="146" customWidth="1"/>
    <col min="5134" max="5134" width="11" style="146" customWidth="1"/>
    <col min="5135" max="5135" width="13" style="146" customWidth="1"/>
    <col min="5136" max="5136" width="11" style="146" bestFit="1" customWidth="1"/>
    <col min="5137" max="5137" width="12.375" style="146" customWidth="1"/>
    <col min="5138" max="5376" width="9" style="146"/>
    <col min="5377" max="5377" width="9.875" style="146" bestFit="1" customWidth="1"/>
    <col min="5378" max="5378" width="49.125" style="146" customWidth="1"/>
    <col min="5379" max="5379" width="13.375" style="146" customWidth="1"/>
    <col min="5380" max="5380" width="15.625" style="146" customWidth="1"/>
    <col min="5381" max="5381" width="14.25" style="146" customWidth="1"/>
    <col min="5382" max="5382" width="15.25" style="146" customWidth="1"/>
    <col min="5383" max="5383" width="19" style="146" customWidth="1"/>
    <col min="5384" max="5384" width="19.25" style="146" customWidth="1"/>
    <col min="5385" max="5385" width="16.625" style="146" customWidth="1"/>
    <col min="5386" max="5386" width="14.125" style="146" customWidth="1"/>
    <col min="5387" max="5387" width="13.375" style="146" customWidth="1"/>
    <col min="5388" max="5388" width="14.5" style="146" customWidth="1"/>
    <col min="5389" max="5389" width="13.375" style="146" customWidth="1"/>
    <col min="5390" max="5390" width="11" style="146" customWidth="1"/>
    <col min="5391" max="5391" width="13" style="146" customWidth="1"/>
    <col min="5392" max="5392" width="11" style="146" bestFit="1" customWidth="1"/>
    <col min="5393" max="5393" width="12.375" style="146" customWidth="1"/>
    <col min="5394" max="5632" width="9" style="146"/>
    <col min="5633" max="5633" width="9.875" style="146" bestFit="1" customWidth="1"/>
    <col min="5634" max="5634" width="49.125" style="146" customWidth="1"/>
    <col min="5635" max="5635" width="13.375" style="146" customWidth="1"/>
    <col min="5636" max="5636" width="15.625" style="146" customWidth="1"/>
    <col min="5637" max="5637" width="14.25" style="146" customWidth="1"/>
    <col min="5638" max="5638" width="15.25" style="146" customWidth="1"/>
    <col min="5639" max="5639" width="19" style="146" customWidth="1"/>
    <col min="5640" max="5640" width="19.25" style="146" customWidth="1"/>
    <col min="5641" max="5641" width="16.625" style="146" customWidth="1"/>
    <col min="5642" max="5642" width="14.125" style="146" customWidth="1"/>
    <col min="5643" max="5643" width="13.375" style="146" customWidth="1"/>
    <col min="5644" max="5644" width="14.5" style="146" customWidth="1"/>
    <col min="5645" max="5645" width="13.375" style="146" customWidth="1"/>
    <col min="5646" max="5646" width="11" style="146" customWidth="1"/>
    <col min="5647" max="5647" width="13" style="146" customWidth="1"/>
    <col min="5648" max="5648" width="11" style="146" bestFit="1" customWidth="1"/>
    <col min="5649" max="5649" width="12.375" style="146" customWidth="1"/>
    <col min="5650" max="5888" width="9" style="146"/>
    <col min="5889" max="5889" width="9.875" style="146" bestFit="1" customWidth="1"/>
    <col min="5890" max="5890" width="49.125" style="146" customWidth="1"/>
    <col min="5891" max="5891" width="13.375" style="146" customWidth="1"/>
    <col min="5892" max="5892" width="15.625" style="146" customWidth="1"/>
    <col min="5893" max="5893" width="14.25" style="146" customWidth="1"/>
    <col min="5894" max="5894" width="15.25" style="146" customWidth="1"/>
    <col min="5895" max="5895" width="19" style="146" customWidth="1"/>
    <col min="5896" max="5896" width="19.25" style="146" customWidth="1"/>
    <col min="5897" max="5897" width="16.625" style="146" customWidth="1"/>
    <col min="5898" max="5898" width="14.125" style="146" customWidth="1"/>
    <col min="5899" max="5899" width="13.375" style="146" customWidth="1"/>
    <col min="5900" max="5900" width="14.5" style="146" customWidth="1"/>
    <col min="5901" max="5901" width="13.375" style="146" customWidth="1"/>
    <col min="5902" max="5902" width="11" style="146" customWidth="1"/>
    <col min="5903" max="5903" width="13" style="146" customWidth="1"/>
    <col min="5904" max="5904" width="11" style="146" bestFit="1" customWidth="1"/>
    <col min="5905" max="5905" width="12.375" style="146" customWidth="1"/>
    <col min="5906" max="6144" width="9" style="146"/>
    <col min="6145" max="6145" width="9.875" style="146" bestFit="1" customWidth="1"/>
    <col min="6146" max="6146" width="49.125" style="146" customWidth="1"/>
    <col min="6147" max="6147" width="13.375" style="146" customWidth="1"/>
    <col min="6148" max="6148" width="15.625" style="146" customWidth="1"/>
    <col min="6149" max="6149" width="14.25" style="146" customWidth="1"/>
    <col min="6150" max="6150" width="15.25" style="146" customWidth="1"/>
    <col min="6151" max="6151" width="19" style="146" customWidth="1"/>
    <col min="6152" max="6152" width="19.25" style="146" customWidth="1"/>
    <col min="6153" max="6153" width="16.625" style="146" customWidth="1"/>
    <col min="6154" max="6154" width="14.125" style="146" customWidth="1"/>
    <col min="6155" max="6155" width="13.375" style="146" customWidth="1"/>
    <col min="6156" max="6156" width="14.5" style="146" customWidth="1"/>
    <col min="6157" max="6157" width="13.375" style="146" customWidth="1"/>
    <col min="6158" max="6158" width="11" style="146" customWidth="1"/>
    <col min="6159" max="6159" width="13" style="146" customWidth="1"/>
    <col min="6160" max="6160" width="11" style="146" bestFit="1" customWidth="1"/>
    <col min="6161" max="6161" width="12.375" style="146" customWidth="1"/>
    <col min="6162" max="6400" width="9" style="146"/>
    <col min="6401" max="6401" width="9.875" style="146" bestFit="1" customWidth="1"/>
    <col min="6402" max="6402" width="49.125" style="146" customWidth="1"/>
    <col min="6403" max="6403" width="13.375" style="146" customWidth="1"/>
    <col min="6404" max="6404" width="15.625" style="146" customWidth="1"/>
    <col min="6405" max="6405" width="14.25" style="146" customWidth="1"/>
    <col min="6406" max="6406" width="15.25" style="146" customWidth="1"/>
    <col min="6407" max="6407" width="19" style="146" customWidth="1"/>
    <col min="6408" max="6408" width="19.25" style="146" customWidth="1"/>
    <col min="6409" max="6409" width="16.625" style="146" customWidth="1"/>
    <col min="6410" max="6410" width="14.125" style="146" customWidth="1"/>
    <col min="6411" max="6411" width="13.375" style="146" customWidth="1"/>
    <col min="6412" max="6412" width="14.5" style="146" customWidth="1"/>
    <col min="6413" max="6413" width="13.375" style="146" customWidth="1"/>
    <col min="6414" max="6414" width="11" style="146" customWidth="1"/>
    <col min="6415" max="6415" width="13" style="146" customWidth="1"/>
    <col min="6416" max="6416" width="11" style="146" bestFit="1" customWidth="1"/>
    <col min="6417" max="6417" width="12.375" style="146" customWidth="1"/>
    <col min="6418" max="6656" width="9" style="146"/>
    <col min="6657" max="6657" width="9.875" style="146" bestFit="1" customWidth="1"/>
    <col min="6658" max="6658" width="49.125" style="146" customWidth="1"/>
    <col min="6659" max="6659" width="13.375" style="146" customWidth="1"/>
    <col min="6660" max="6660" width="15.625" style="146" customWidth="1"/>
    <col min="6661" max="6661" width="14.25" style="146" customWidth="1"/>
    <col min="6662" max="6662" width="15.25" style="146" customWidth="1"/>
    <col min="6663" max="6663" width="19" style="146" customWidth="1"/>
    <col min="6664" max="6664" width="19.25" style="146" customWidth="1"/>
    <col min="6665" max="6665" width="16.625" style="146" customWidth="1"/>
    <col min="6666" max="6666" width="14.125" style="146" customWidth="1"/>
    <col min="6667" max="6667" width="13.375" style="146" customWidth="1"/>
    <col min="6668" max="6668" width="14.5" style="146" customWidth="1"/>
    <col min="6669" max="6669" width="13.375" style="146" customWidth="1"/>
    <col min="6670" max="6670" width="11" style="146" customWidth="1"/>
    <col min="6671" max="6671" width="13" style="146" customWidth="1"/>
    <col min="6672" max="6672" width="11" style="146" bestFit="1" customWidth="1"/>
    <col min="6673" max="6673" width="12.375" style="146" customWidth="1"/>
    <col min="6674" max="6912" width="9" style="146"/>
    <col min="6913" max="6913" width="9.875" style="146" bestFit="1" customWidth="1"/>
    <col min="6914" max="6914" width="49.125" style="146" customWidth="1"/>
    <col min="6915" max="6915" width="13.375" style="146" customWidth="1"/>
    <col min="6916" max="6916" width="15.625" style="146" customWidth="1"/>
    <col min="6917" max="6917" width="14.25" style="146" customWidth="1"/>
    <col min="6918" max="6918" width="15.25" style="146" customWidth="1"/>
    <col min="6919" max="6919" width="19" style="146" customWidth="1"/>
    <col min="6920" max="6920" width="19.25" style="146" customWidth="1"/>
    <col min="6921" max="6921" width="16.625" style="146" customWidth="1"/>
    <col min="6922" max="6922" width="14.125" style="146" customWidth="1"/>
    <col min="6923" max="6923" width="13.375" style="146" customWidth="1"/>
    <col min="6924" max="6924" width="14.5" style="146" customWidth="1"/>
    <col min="6925" max="6925" width="13.375" style="146" customWidth="1"/>
    <col min="6926" max="6926" width="11" style="146" customWidth="1"/>
    <col min="6927" max="6927" width="13" style="146" customWidth="1"/>
    <col min="6928" max="6928" width="11" style="146" bestFit="1" customWidth="1"/>
    <col min="6929" max="6929" width="12.375" style="146" customWidth="1"/>
    <col min="6930" max="7168" width="9" style="146"/>
    <col min="7169" max="7169" width="9.875" style="146" bestFit="1" customWidth="1"/>
    <col min="7170" max="7170" width="49.125" style="146" customWidth="1"/>
    <col min="7171" max="7171" width="13.375" style="146" customWidth="1"/>
    <col min="7172" max="7172" width="15.625" style="146" customWidth="1"/>
    <col min="7173" max="7173" width="14.25" style="146" customWidth="1"/>
    <col min="7174" max="7174" width="15.25" style="146" customWidth="1"/>
    <col min="7175" max="7175" width="19" style="146" customWidth="1"/>
    <col min="7176" max="7176" width="19.25" style="146" customWidth="1"/>
    <col min="7177" max="7177" width="16.625" style="146" customWidth="1"/>
    <col min="7178" max="7178" width="14.125" style="146" customWidth="1"/>
    <col min="7179" max="7179" width="13.375" style="146" customWidth="1"/>
    <col min="7180" max="7180" width="14.5" style="146" customWidth="1"/>
    <col min="7181" max="7181" width="13.375" style="146" customWidth="1"/>
    <col min="7182" max="7182" width="11" style="146" customWidth="1"/>
    <col min="7183" max="7183" width="13" style="146" customWidth="1"/>
    <col min="7184" max="7184" width="11" style="146" bestFit="1" customWidth="1"/>
    <col min="7185" max="7185" width="12.375" style="146" customWidth="1"/>
    <col min="7186" max="7424" width="9" style="146"/>
    <col min="7425" max="7425" width="9.875" style="146" bestFit="1" customWidth="1"/>
    <col min="7426" max="7426" width="49.125" style="146" customWidth="1"/>
    <col min="7427" max="7427" width="13.375" style="146" customWidth="1"/>
    <col min="7428" max="7428" width="15.625" style="146" customWidth="1"/>
    <col min="7429" max="7429" width="14.25" style="146" customWidth="1"/>
    <col min="7430" max="7430" width="15.25" style="146" customWidth="1"/>
    <col min="7431" max="7431" width="19" style="146" customWidth="1"/>
    <col min="7432" max="7432" width="19.25" style="146" customWidth="1"/>
    <col min="7433" max="7433" width="16.625" style="146" customWidth="1"/>
    <col min="7434" max="7434" width="14.125" style="146" customWidth="1"/>
    <col min="7435" max="7435" width="13.375" style="146" customWidth="1"/>
    <col min="7436" max="7436" width="14.5" style="146" customWidth="1"/>
    <col min="7437" max="7437" width="13.375" style="146" customWidth="1"/>
    <col min="7438" max="7438" width="11" style="146" customWidth="1"/>
    <col min="7439" max="7439" width="13" style="146" customWidth="1"/>
    <col min="7440" max="7440" width="11" style="146" bestFit="1" customWidth="1"/>
    <col min="7441" max="7441" width="12.375" style="146" customWidth="1"/>
    <col min="7442" max="7680" width="9" style="146"/>
    <col min="7681" max="7681" width="9.875" style="146" bestFit="1" customWidth="1"/>
    <col min="7682" max="7682" width="49.125" style="146" customWidth="1"/>
    <col min="7683" max="7683" width="13.375" style="146" customWidth="1"/>
    <col min="7684" max="7684" width="15.625" style="146" customWidth="1"/>
    <col min="7685" max="7685" width="14.25" style="146" customWidth="1"/>
    <col min="7686" max="7686" width="15.25" style="146" customWidth="1"/>
    <col min="7687" max="7687" width="19" style="146" customWidth="1"/>
    <col min="7688" max="7688" width="19.25" style="146" customWidth="1"/>
    <col min="7689" max="7689" width="16.625" style="146" customWidth="1"/>
    <col min="7690" max="7690" width="14.125" style="146" customWidth="1"/>
    <col min="7691" max="7691" width="13.375" style="146" customWidth="1"/>
    <col min="7692" max="7692" width="14.5" style="146" customWidth="1"/>
    <col min="7693" max="7693" width="13.375" style="146" customWidth="1"/>
    <col min="7694" max="7694" width="11" style="146" customWidth="1"/>
    <col min="7695" max="7695" width="13" style="146" customWidth="1"/>
    <col min="7696" max="7696" width="11" style="146" bestFit="1" customWidth="1"/>
    <col min="7697" max="7697" width="12.375" style="146" customWidth="1"/>
    <col min="7698" max="7936" width="9" style="146"/>
    <col min="7937" max="7937" width="9.875" style="146" bestFit="1" customWidth="1"/>
    <col min="7938" max="7938" width="49.125" style="146" customWidth="1"/>
    <col min="7939" max="7939" width="13.375" style="146" customWidth="1"/>
    <col min="7940" max="7940" width="15.625" style="146" customWidth="1"/>
    <col min="7941" max="7941" width="14.25" style="146" customWidth="1"/>
    <col min="7942" max="7942" width="15.25" style="146" customWidth="1"/>
    <col min="7943" max="7943" width="19" style="146" customWidth="1"/>
    <col min="7944" max="7944" width="19.25" style="146" customWidth="1"/>
    <col min="7945" max="7945" width="16.625" style="146" customWidth="1"/>
    <col min="7946" max="7946" width="14.125" style="146" customWidth="1"/>
    <col min="7947" max="7947" width="13.375" style="146" customWidth="1"/>
    <col min="7948" max="7948" width="14.5" style="146" customWidth="1"/>
    <col min="7949" max="7949" width="13.375" style="146" customWidth="1"/>
    <col min="7950" max="7950" width="11" style="146" customWidth="1"/>
    <col min="7951" max="7951" width="13" style="146" customWidth="1"/>
    <col min="7952" max="7952" width="11" style="146" bestFit="1" customWidth="1"/>
    <col min="7953" max="7953" width="12.375" style="146" customWidth="1"/>
    <col min="7954" max="8192" width="9" style="146"/>
    <col min="8193" max="8193" width="9.875" style="146" bestFit="1" customWidth="1"/>
    <col min="8194" max="8194" width="49.125" style="146" customWidth="1"/>
    <col min="8195" max="8195" width="13.375" style="146" customWidth="1"/>
    <col min="8196" max="8196" width="15.625" style="146" customWidth="1"/>
    <col min="8197" max="8197" width="14.25" style="146" customWidth="1"/>
    <col min="8198" max="8198" width="15.25" style="146" customWidth="1"/>
    <col min="8199" max="8199" width="19" style="146" customWidth="1"/>
    <col min="8200" max="8200" width="19.25" style="146" customWidth="1"/>
    <col min="8201" max="8201" width="16.625" style="146" customWidth="1"/>
    <col min="8202" max="8202" width="14.125" style="146" customWidth="1"/>
    <col min="8203" max="8203" width="13.375" style="146" customWidth="1"/>
    <col min="8204" max="8204" width="14.5" style="146" customWidth="1"/>
    <col min="8205" max="8205" width="13.375" style="146" customWidth="1"/>
    <col min="8206" max="8206" width="11" style="146" customWidth="1"/>
    <col min="8207" max="8207" width="13" style="146" customWidth="1"/>
    <col min="8208" max="8208" width="11" style="146" bestFit="1" customWidth="1"/>
    <col min="8209" max="8209" width="12.375" style="146" customWidth="1"/>
    <col min="8210" max="8448" width="9" style="146"/>
    <col min="8449" max="8449" width="9.875" style="146" bestFit="1" customWidth="1"/>
    <col min="8450" max="8450" width="49.125" style="146" customWidth="1"/>
    <col min="8451" max="8451" width="13.375" style="146" customWidth="1"/>
    <col min="8452" max="8452" width="15.625" style="146" customWidth="1"/>
    <col min="8453" max="8453" width="14.25" style="146" customWidth="1"/>
    <col min="8454" max="8454" width="15.25" style="146" customWidth="1"/>
    <col min="8455" max="8455" width="19" style="146" customWidth="1"/>
    <col min="8456" max="8456" width="19.25" style="146" customWidth="1"/>
    <col min="8457" max="8457" width="16.625" style="146" customWidth="1"/>
    <col min="8458" max="8458" width="14.125" style="146" customWidth="1"/>
    <col min="8459" max="8459" width="13.375" style="146" customWidth="1"/>
    <col min="8460" max="8460" width="14.5" style="146" customWidth="1"/>
    <col min="8461" max="8461" width="13.375" style="146" customWidth="1"/>
    <col min="8462" max="8462" width="11" style="146" customWidth="1"/>
    <col min="8463" max="8463" width="13" style="146" customWidth="1"/>
    <col min="8464" max="8464" width="11" style="146" bestFit="1" customWidth="1"/>
    <col min="8465" max="8465" width="12.375" style="146" customWidth="1"/>
    <col min="8466" max="8704" width="9" style="146"/>
    <col min="8705" max="8705" width="9.875" style="146" bestFit="1" customWidth="1"/>
    <col min="8706" max="8706" width="49.125" style="146" customWidth="1"/>
    <col min="8707" max="8707" width="13.375" style="146" customWidth="1"/>
    <col min="8708" max="8708" width="15.625" style="146" customWidth="1"/>
    <col min="8709" max="8709" width="14.25" style="146" customWidth="1"/>
    <col min="8710" max="8710" width="15.25" style="146" customWidth="1"/>
    <col min="8711" max="8711" width="19" style="146" customWidth="1"/>
    <col min="8712" max="8712" width="19.25" style="146" customWidth="1"/>
    <col min="8713" max="8713" width="16.625" style="146" customWidth="1"/>
    <col min="8714" max="8714" width="14.125" style="146" customWidth="1"/>
    <col min="8715" max="8715" width="13.375" style="146" customWidth="1"/>
    <col min="8716" max="8716" width="14.5" style="146" customWidth="1"/>
    <col min="8717" max="8717" width="13.375" style="146" customWidth="1"/>
    <col min="8718" max="8718" width="11" style="146" customWidth="1"/>
    <col min="8719" max="8719" width="13" style="146" customWidth="1"/>
    <col min="8720" max="8720" width="11" style="146" bestFit="1" customWidth="1"/>
    <col min="8721" max="8721" width="12.375" style="146" customWidth="1"/>
    <col min="8722" max="8960" width="9" style="146"/>
    <col min="8961" max="8961" width="9.875" style="146" bestFit="1" customWidth="1"/>
    <col min="8962" max="8962" width="49.125" style="146" customWidth="1"/>
    <col min="8963" max="8963" width="13.375" style="146" customWidth="1"/>
    <col min="8964" max="8964" width="15.625" style="146" customWidth="1"/>
    <col min="8965" max="8965" width="14.25" style="146" customWidth="1"/>
    <col min="8966" max="8966" width="15.25" style="146" customWidth="1"/>
    <col min="8967" max="8967" width="19" style="146" customWidth="1"/>
    <col min="8968" max="8968" width="19.25" style="146" customWidth="1"/>
    <col min="8969" max="8969" width="16.625" style="146" customWidth="1"/>
    <col min="8970" max="8970" width="14.125" style="146" customWidth="1"/>
    <col min="8971" max="8971" width="13.375" style="146" customWidth="1"/>
    <col min="8972" max="8972" width="14.5" style="146" customWidth="1"/>
    <col min="8973" max="8973" width="13.375" style="146" customWidth="1"/>
    <col min="8974" max="8974" width="11" style="146" customWidth="1"/>
    <col min="8975" max="8975" width="13" style="146" customWidth="1"/>
    <col min="8976" max="8976" width="11" style="146" bestFit="1" customWidth="1"/>
    <col min="8977" max="8977" width="12.375" style="146" customWidth="1"/>
    <col min="8978" max="9216" width="9" style="146"/>
    <col min="9217" max="9217" width="9.875" style="146" bestFit="1" customWidth="1"/>
    <col min="9218" max="9218" width="49.125" style="146" customWidth="1"/>
    <col min="9219" max="9219" width="13.375" style="146" customWidth="1"/>
    <col min="9220" max="9220" width="15.625" style="146" customWidth="1"/>
    <col min="9221" max="9221" width="14.25" style="146" customWidth="1"/>
    <col min="9222" max="9222" width="15.25" style="146" customWidth="1"/>
    <col min="9223" max="9223" width="19" style="146" customWidth="1"/>
    <col min="9224" max="9224" width="19.25" style="146" customWidth="1"/>
    <col min="9225" max="9225" width="16.625" style="146" customWidth="1"/>
    <col min="9226" max="9226" width="14.125" style="146" customWidth="1"/>
    <col min="9227" max="9227" width="13.375" style="146" customWidth="1"/>
    <col min="9228" max="9228" width="14.5" style="146" customWidth="1"/>
    <col min="9229" max="9229" width="13.375" style="146" customWidth="1"/>
    <col min="9230" max="9230" width="11" style="146" customWidth="1"/>
    <col min="9231" max="9231" width="13" style="146" customWidth="1"/>
    <col min="9232" max="9232" width="11" style="146" bestFit="1" customWidth="1"/>
    <col min="9233" max="9233" width="12.375" style="146" customWidth="1"/>
    <col min="9234" max="9472" width="9" style="146"/>
    <col min="9473" max="9473" width="9.875" style="146" bestFit="1" customWidth="1"/>
    <col min="9474" max="9474" width="49.125" style="146" customWidth="1"/>
    <col min="9475" max="9475" width="13.375" style="146" customWidth="1"/>
    <col min="9476" max="9476" width="15.625" style="146" customWidth="1"/>
    <col min="9477" max="9477" width="14.25" style="146" customWidth="1"/>
    <col min="9478" max="9478" width="15.25" style="146" customWidth="1"/>
    <col min="9479" max="9479" width="19" style="146" customWidth="1"/>
    <col min="9480" max="9480" width="19.25" style="146" customWidth="1"/>
    <col min="9481" max="9481" width="16.625" style="146" customWidth="1"/>
    <col min="9482" max="9482" width="14.125" style="146" customWidth="1"/>
    <col min="9483" max="9483" width="13.375" style="146" customWidth="1"/>
    <col min="9484" max="9484" width="14.5" style="146" customWidth="1"/>
    <col min="9485" max="9485" width="13.375" style="146" customWidth="1"/>
    <col min="9486" max="9486" width="11" style="146" customWidth="1"/>
    <col min="9487" max="9487" width="13" style="146" customWidth="1"/>
    <col min="9488" max="9488" width="11" style="146" bestFit="1" customWidth="1"/>
    <col min="9489" max="9489" width="12.375" style="146" customWidth="1"/>
    <col min="9490" max="9728" width="9" style="146"/>
    <col min="9729" max="9729" width="9.875" style="146" bestFit="1" customWidth="1"/>
    <col min="9730" max="9730" width="49.125" style="146" customWidth="1"/>
    <col min="9731" max="9731" width="13.375" style="146" customWidth="1"/>
    <col min="9732" max="9732" width="15.625" style="146" customWidth="1"/>
    <col min="9733" max="9733" width="14.25" style="146" customWidth="1"/>
    <col min="9734" max="9734" width="15.25" style="146" customWidth="1"/>
    <col min="9735" max="9735" width="19" style="146" customWidth="1"/>
    <col min="9736" max="9736" width="19.25" style="146" customWidth="1"/>
    <col min="9737" max="9737" width="16.625" style="146" customWidth="1"/>
    <col min="9738" max="9738" width="14.125" style="146" customWidth="1"/>
    <col min="9739" max="9739" width="13.375" style="146" customWidth="1"/>
    <col min="9740" max="9740" width="14.5" style="146" customWidth="1"/>
    <col min="9741" max="9741" width="13.375" style="146" customWidth="1"/>
    <col min="9742" max="9742" width="11" style="146" customWidth="1"/>
    <col min="9743" max="9743" width="13" style="146" customWidth="1"/>
    <col min="9744" max="9744" width="11" style="146" bestFit="1" customWidth="1"/>
    <col min="9745" max="9745" width="12.375" style="146" customWidth="1"/>
    <col min="9746" max="9984" width="9" style="146"/>
    <col min="9985" max="9985" width="9.875" style="146" bestFit="1" customWidth="1"/>
    <col min="9986" max="9986" width="49.125" style="146" customWidth="1"/>
    <col min="9987" max="9987" width="13.375" style="146" customWidth="1"/>
    <col min="9988" max="9988" width="15.625" style="146" customWidth="1"/>
    <col min="9989" max="9989" width="14.25" style="146" customWidth="1"/>
    <col min="9990" max="9990" width="15.25" style="146" customWidth="1"/>
    <col min="9991" max="9991" width="19" style="146" customWidth="1"/>
    <col min="9992" max="9992" width="19.25" style="146" customWidth="1"/>
    <col min="9993" max="9993" width="16.625" style="146" customWidth="1"/>
    <col min="9994" max="9994" width="14.125" style="146" customWidth="1"/>
    <col min="9995" max="9995" width="13.375" style="146" customWidth="1"/>
    <col min="9996" max="9996" width="14.5" style="146" customWidth="1"/>
    <col min="9997" max="9997" width="13.375" style="146" customWidth="1"/>
    <col min="9998" max="9998" width="11" style="146" customWidth="1"/>
    <col min="9999" max="9999" width="13" style="146" customWidth="1"/>
    <col min="10000" max="10000" width="11" style="146" bestFit="1" customWidth="1"/>
    <col min="10001" max="10001" width="12.375" style="146" customWidth="1"/>
    <col min="10002" max="10240" width="9" style="146"/>
    <col min="10241" max="10241" width="9.875" style="146" bestFit="1" customWidth="1"/>
    <col min="10242" max="10242" width="49.125" style="146" customWidth="1"/>
    <col min="10243" max="10243" width="13.375" style="146" customWidth="1"/>
    <col min="10244" max="10244" width="15.625" style="146" customWidth="1"/>
    <col min="10245" max="10245" width="14.25" style="146" customWidth="1"/>
    <col min="10246" max="10246" width="15.25" style="146" customWidth="1"/>
    <col min="10247" max="10247" width="19" style="146" customWidth="1"/>
    <col min="10248" max="10248" width="19.25" style="146" customWidth="1"/>
    <col min="10249" max="10249" width="16.625" style="146" customWidth="1"/>
    <col min="10250" max="10250" width="14.125" style="146" customWidth="1"/>
    <col min="10251" max="10251" width="13.375" style="146" customWidth="1"/>
    <col min="10252" max="10252" width="14.5" style="146" customWidth="1"/>
    <col min="10253" max="10253" width="13.375" style="146" customWidth="1"/>
    <col min="10254" max="10254" width="11" style="146" customWidth="1"/>
    <col min="10255" max="10255" width="13" style="146" customWidth="1"/>
    <col min="10256" max="10256" width="11" style="146" bestFit="1" customWidth="1"/>
    <col min="10257" max="10257" width="12.375" style="146" customWidth="1"/>
    <col min="10258" max="10496" width="9" style="146"/>
    <col min="10497" max="10497" width="9.875" style="146" bestFit="1" customWidth="1"/>
    <col min="10498" max="10498" width="49.125" style="146" customWidth="1"/>
    <col min="10499" max="10499" width="13.375" style="146" customWidth="1"/>
    <col min="10500" max="10500" width="15.625" style="146" customWidth="1"/>
    <col min="10501" max="10501" width="14.25" style="146" customWidth="1"/>
    <col min="10502" max="10502" width="15.25" style="146" customWidth="1"/>
    <col min="10503" max="10503" width="19" style="146" customWidth="1"/>
    <col min="10504" max="10504" width="19.25" style="146" customWidth="1"/>
    <col min="10505" max="10505" width="16.625" style="146" customWidth="1"/>
    <col min="10506" max="10506" width="14.125" style="146" customWidth="1"/>
    <col min="10507" max="10507" width="13.375" style="146" customWidth="1"/>
    <col min="10508" max="10508" width="14.5" style="146" customWidth="1"/>
    <col min="10509" max="10509" width="13.375" style="146" customWidth="1"/>
    <col min="10510" max="10510" width="11" style="146" customWidth="1"/>
    <col min="10511" max="10511" width="13" style="146" customWidth="1"/>
    <col min="10512" max="10512" width="11" style="146" bestFit="1" customWidth="1"/>
    <col min="10513" max="10513" width="12.375" style="146" customWidth="1"/>
    <col min="10514" max="10752" width="9" style="146"/>
    <col min="10753" max="10753" width="9.875" style="146" bestFit="1" customWidth="1"/>
    <col min="10754" max="10754" width="49.125" style="146" customWidth="1"/>
    <col min="10755" max="10755" width="13.375" style="146" customWidth="1"/>
    <col min="10756" max="10756" width="15.625" style="146" customWidth="1"/>
    <col min="10757" max="10757" width="14.25" style="146" customWidth="1"/>
    <col min="10758" max="10758" width="15.25" style="146" customWidth="1"/>
    <col min="10759" max="10759" width="19" style="146" customWidth="1"/>
    <col min="10760" max="10760" width="19.25" style="146" customWidth="1"/>
    <col min="10761" max="10761" width="16.625" style="146" customWidth="1"/>
    <col min="10762" max="10762" width="14.125" style="146" customWidth="1"/>
    <col min="10763" max="10763" width="13.375" style="146" customWidth="1"/>
    <col min="10764" max="10764" width="14.5" style="146" customWidth="1"/>
    <col min="10765" max="10765" width="13.375" style="146" customWidth="1"/>
    <col min="10766" max="10766" width="11" style="146" customWidth="1"/>
    <col min="10767" max="10767" width="13" style="146" customWidth="1"/>
    <col min="10768" max="10768" width="11" style="146" bestFit="1" customWidth="1"/>
    <col min="10769" max="10769" width="12.375" style="146" customWidth="1"/>
    <col min="10770" max="11008" width="9" style="146"/>
    <col min="11009" max="11009" width="9.875" style="146" bestFit="1" customWidth="1"/>
    <col min="11010" max="11010" width="49.125" style="146" customWidth="1"/>
    <col min="11011" max="11011" width="13.375" style="146" customWidth="1"/>
    <col min="11012" max="11012" width="15.625" style="146" customWidth="1"/>
    <col min="11013" max="11013" width="14.25" style="146" customWidth="1"/>
    <col min="11014" max="11014" width="15.25" style="146" customWidth="1"/>
    <col min="11015" max="11015" width="19" style="146" customWidth="1"/>
    <col min="11016" max="11016" width="19.25" style="146" customWidth="1"/>
    <col min="11017" max="11017" width="16.625" style="146" customWidth="1"/>
    <col min="11018" max="11018" width="14.125" style="146" customWidth="1"/>
    <col min="11019" max="11019" width="13.375" style="146" customWidth="1"/>
    <col min="11020" max="11020" width="14.5" style="146" customWidth="1"/>
    <col min="11021" max="11021" width="13.375" style="146" customWidth="1"/>
    <col min="11022" max="11022" width="11" style="146" customWidth="1"/>
    <col min="11023" max="11023" width="13" style="146" customWidth="1"/>
    <col min="11024" max="11024" width="11" style="146" bestFit="1" customWidth="1"/>
    <col min="11025" max="11025" width="12.375" style="146" customWidth="1"/>
    <col min="11026" max="11264" width="9" style="146"/>
    <col min="11265" max="11265" width="9.875" style="146" bestFit="1" customWidth="1"/>
    <col min="11266" max="11266" width="49.125" style="146" customWidth="1"/>
    <col min="11267" max="11267" width="13.375" style="146" customWidth="1"/>
    <col min="11268" max="11268" width="15.625" style="146" customWidth="1"/>
    <col min="11269" max="11269" width="14.25" style="146" customWidth="1"/>
    <col min="11270" max="11270" width="15.25" style="146" customWidth="1"/>
    <col min="11271" max="11271" width="19" style="146" customWidth="1"/>
    <col min="11272" max="11272" width="19.25" style="146" customWidth="1"/>
    <col min="11273" max="11273" width="16.625" style="146" customWidth="1"/>
    <col min="11274" max="11274" width="14.125" style="146" customWidth="1"/>
    <col min="11275" max="11275" width="13.375" style="146" customWidth="1"/>
    <col min="11276" max="11276" width="14.5" style="146" customWidth="1"/>
    <col min="11277" max="11277" width="13.375" style="146" customWidth="1"/>
    <col min="11278" max="11278" width="11" style="146" customWidth="1"/>
    <col min="11279" max="11279" width="13" style="146" customWidth="1"/>
    <col min="11280" max="11280" width="11" style="146" bestFit="1" customWidth="1"/>
    <col min="11281" max="11281" width="12.375" style="146" customWidth="1"/>
    <col min="11282" max="11520" width="9" style="146"/>
    <col min="11521" max="11521" width="9.875" style="146" bestFit="1" customWidth="1"/>
    <col min="11522" max="11522" width="49.125" style="146" customWidth="1"/>
    <col min="11523" max="11523" width="13.375" style="146" customWidth="1"/>
    <col min="11524" max="11524" width="15.625" style="146" customWidth="1"/>
    <col min="11525" max="11525" width="14.25" style="146" customWidth="1"/>
    <col min="11526" max="11526" width="15.25" style="146" customWidth="1"/>
    <col min="11527" max="11527" width="19" style="146" customWidth="1"/>
    <col min="11528" max="11528" width="19.25" style="146" customWidth="1"/>
    <col min="11529" max="11529" width="16.625" style="146" customWidth="1"/>
    <col min="11530" max="11530" width="14.125" style="146" customWidth="1"/>
    <col min="11531" max="11531" width="13.375" style="146" customWidth="1"/>
    <col min="11532" max="11532" width="14.5" style="146" customWidth="1"/>
    <col min="11533" max="11533" width="13.375" style="146" customWidth="1"/>
    <col min="11534" max="11534" width="11" style="146" customWidth="1"/>
    <col min="11535" max="11535" width="13" style="146" customWidth="1"/>
    <col min="11536" max="11536" width="11" style="146" bestFit="1" customWidth="1"/>
    <col min="11537" max="11537" width="12.375" style="146" customWidth="1"/>
    <col min="11538" max="11776" width="9" style="146"/>
    <col min="11777" max="11777" width="9.875" style="146" bestFit="1" customWidth="1"/>
    <col min="11778" max="11778" width="49.125" style="146" customWidth="1"/>
    <col min="11779" max="11779" width="13.375" style="146" customWidth="1"/>
    <col min="11780" max="11780" width="15.625" style="146" customWidth="1"/>
    <col min="11781" max="11781" width="14.25" style="146" customWidth="1"/>
    <col min="11782" max="11782" width="15.25" style="146" customWidth="1"/>
    <col min="11783" max="11783" width="19" style="146" customWidth="1"/>
    <col min="11784" max="11784" width="19.25" style="146" customWidth="1"/>
    <col min="11785" max="11785" width="16.625" style="146" customWidth="1"/>
    <col min="11786" max="11786" width="14.125" style="146" customWidth="1"/>
    <col min="11787" max="11787" width="13.375" style="146" customWidth="1"/>
    <col min="11788" max="11788" width="14.5" style="146" customWidth="1"/>
    <col min="11789" max="11789" width="13.375" style="146" customWidth="1"/>
    <col min="11790" max="11790" width="11" style="146" customWidth="1"/>
    <col min="11791" max="11791" width="13" style="146" customWidth="1"/>
    <col min="11792" max="11792" width="11" style="146" bestFit="1" customWidth="1"/>
    <col min="11793" max="11793" width="12.375" style="146" customWidth="1"/>
    <col min="11794" max="12032" width="9" style="146"/>
    <col min="12033" max="12033" width="9.875" style="146" bestFit="1" customWidth="1"/>
    <col min="12034" max="12034" width="49.125" style="146" customWidth="1"/>
    <col min="12035" max="12035" width="13.375" style="146" customWidth="1"/>
    <col min="12036" max="12036" width="15.625" style="146" customWidth="1"/>
    <col min="12037" max="12037" width="14.25" style="146" customWidth="1"/>
    <col min="12038" max="12038" width="15.25" style="146" customWidth="1"/>
    <col min="12039" max="12039" width="19" style="146" customWidth="1"/>
    <col min="12040" max="12040" width="19.25" style="146" customWidth="1"/>
    <col min="12041" max="12041" width="16.625" style="146" customWidth="1"/>
    <col min="12042" max="12042" width="14.125" style="146" customWidth="1"/>
    <col min="12043" max="12043" width="13.375" style="146" customWidth="1"/>
    <col min="12044" max="12044" width="14.5" style="146" customWidth="1"/>
    <col min="12045" max="12045" width="13.375" style="146" customWidth="1"/>
    <col min="12046" max="12046" width="11" style="146" customWidth="1"/>
    <col min="12047" max="12047" width="13" style="146" customWidth="1"/>
    <col min="12048" max="12048" width="11" style="146" bestFit="1" customWidth="1"/>
    <col min="12049" max="12049" width="12.375" style="146" customWidth="1"/>
    <col min="12050" max="12288" width="9" style="146"/>
    <col min="12289" max="12289" width="9.875" style="146" bestFit="1" customWidth="1"/>
    <col min="12290" max="12290" width="49.125" style="146" customWidth="1"/>
    <col min="12291" max="12291" width="13.375" style="146" customWidth="1"/>
    <col min="12292" max="12292" width="15.625" style="146" customWidth="1"/>
    <col min="12293" max="12293" width="14.25" style="146" customWidth="1"/>
    <col min="12294" max="12294" width="15.25" style="146" customWidth="1"/>
    <col min="12295" max="12295" width="19" style="146" customWidth="1"/>
    <col min="12296" max="12296" width="19.25" style="146" customWidth="1"/>
    <col min="12297" max="12297" width="16.625" style="146" customWidth="1"/>
    <col min="12298" max="12298" width="14.125" style="146" customWidth="1"/>
    <col min="12299" max="12299" width="13.375" style="146" customWidth="1"/>
    <col min="12300" max="12300" width="14.5" style="146" customWidth="1"/>
    <col min="12301" max="12301" width="13.375" style="146" customWidth="1"/>
    <col min="12302" max="12302" width="11" style="146" customWidth="1"/>
    <col min="12303" max="12303" width="13" style="146" customWidth="1"/>
    <col min="12304" max="12304" width="11" style="146" bestFit="1" customWidth="1"/>
    <col min="12305" max="12305" width="12.375" style="146" customWidth="1"/>
    <col min="12306" max="12544" width="9" style="146"/>
    <col min="12545" max="12545" width="9.875" style="146" bestFit="1" customWidth="1"/>
    <col min="12546" max="12546" width="49.125" style="146" customWidth="1"/>
    <col min="12547" max="12547" width="13.375" style="146" customWidth="1"/>
    <col min="12548" max="12548" width="15.625" style="146" customWidth="1"/>
    <col min="12549" max="12549" width="14.25" style="146" customWidth="1"/>
    <col min="12550" max="12550" width="15.25" style="146" customWidth="1"/>
    <col min="12551" max="12551" width="19" style="146" customWidth="1"/>
    <col min="12552" max="12552" width="19.25" style="146" customWidth="1"/>
    <col min="12553" max="12553" width="16.625" style="146" customWidth="1"/>
    <col min="12554" max="12554" width="14.125" style="146" customWidth="1"/>
    <col min="12555" max="12555" width="13.375" style="146" customWidth="1"/>
    <col min="12556" max="12556" width="14.5" style="146" customWidth="1"/>
    <col min="12557" max="12557" width="13.375" style="146" customWidth="1"/>
    <col min="12558" max="12558" width="11" style="146" customWidth="1"/>
    <col min="12559" max="12559" width="13" style="146" customWidth="1"/>
    <col min="12560" max="12560" width="11" style="146" bestFit="1" customWidth="1"/>
    <col min="12561" max="12561" width="12.375" style="146" customWidth="1"/>
    <col min="12562" max="12800" width="9" style="146"/>
    <col min="12801" max="12801" width="9.875" style="146" bestFit="1" customWidth="1"/>
    <col min="12802" max="12802" width="49.125" style="146" customWidth="1"/>
    <col min="12803" max="12803" width="13.375" style="146" customWidth="1"/>
    <col min="12804" max="12804" width="15.625" style="146" customWidth="1"/>
    <col min="12805" max="12805" width="14.25" style="146" customWidth="1"/>
    <col min="12806" max="12806" width="15.25" style="146" customWidth="1"/>
    <col min="12807" max="12807" width="19" style="146" customWidth="1"/>
    <col min="12808" max="12808" width="19.25" style="146" customWidth="1"/>
    <col min="12809" max="12809" width="16.625" style="146" customWidth="1"/>
    <col min="12810" max="12810" width="14.125" style="146" customWidth="1"/>
    <col min="12811" max="12811" width="13.375" style="146" customWidth="1"/>
    <col min="12812" max="12812" width="14.5" style="146" customWidth="1"/>
    <col min="12813" max="12813" width="13.375" style="146" customWidth="1"/>
    <col min="12814" max="12814" width="11" style="146" customWidth="1"/>
    <col min="12815" max="12815" width="13" style="146" customWidth="1"/>
    <col min="12816" max="12816" width="11" style="146" bestFit="1" customWidth="1"/>
    <col min="12817" max="12817" width="12.375" style="146" customWidth="1"/>
    <col min="12818" max="13056" width="9" style="146"/>
    <col min="13057" max="13057" width="9.875" style="146" bestFit="1" customWidth="1"/>
    <col min="13058" max="13058" width="49.125" style="146" customWidth="1"/>
    <col min="13059" max="13059" width="13.375" style="146" customWidth="1"/>
    <col min="13060" max="13060" width="15.625" style="146" customWidth="1"/>
    <col min="13061" max="13061" width="14.25" style="146" customWidth="1"/>
    <col min="13062" max="13062" width="15.25" style="146" customWidth="1"/>
    <col min="13063" max="13063" width="19" style="146" customWidth="1"/>
    <col min="13064" max="13064" width="19.25" style="146" customWidth="1"/>
    <col min="13065" max="13065" width="16.625" style="146" customWidth="1"/>
    <col min="13066" max="13066" width="14.125" style="146" customWidth="1"/>
    <col min="13067" max="13067" width="13.375" style="146" customWidth="1"/>
    <col min="13068" max="13068" width="14.5" style="146" customWidth="1"/>
    <col min="13069" max="13069" width="13.375" style="146" customWidth="1"/>
    <col min="13070" max="13070" width="11" style="146" customWidth="1"/>
    <col min="13071" max="13071" width="13" style="146" customWidth="1"/>
    <col min="13072" max="13072" width="11" style="146" bestFit="1" customWidth="1"/>
    <col min="13073" max="13073" width="12.375" style="146" customWidth="1"/>
    <col min="13074" max="13312" width="9" style="146"/>
    <col min="13313" max="13313" width="9.875" style="146" bestFit="1" customWidth="1"/>
    <col min="13314" max="13314" width="49.125" style="146" customWidth="1"/>
    <col min="13315" max="13315" width="13.375" style="146" customWidth="1"/>
    <col min="13316" max="13316" width="15.625" style="146" customWidth="1"/>
    <col min="13317" max="13317" width="14.25" style="146" customWidth="1"/>
    <col min="13318" max="13318" width="15.25" style="146" customWidth="1"/>
    <col min="13319" max="13319" width="19" style="146" customWidth="1"/>
    <col min="13320" max="13320" width="19.25" style="146" customWidth="1"/>
    <col min="13321" max="13321" width="16.625" style="146" customWidth="1"/>
    <col min="13322" max="13322" width="14.125" style="146" customWidth="1"/>
    <col min="13323" max="13323" width="13.375" style="146" customWidth="1"/>
    <col min="13324" max="13324" width="14.5" style="146" customWidth="1"/>
    <col min="13325" max="13325" width="13.375" style="146" customWidth="1"/>
    <col min="13326" max="13326" width="11" style="146" customWidth="1"/>
    <col min="13327" max="13327" width="13" style="146" customWidth="1"/>
    <col min="13328" max="13328" width="11" style="146" bestFit="1" customWidth="1"/>
    <col min="13329" max="13329" width="12.375" style="146" customWidth="1"/>
    <col min="13330" max="13568" width="9" style="146"/>
    <col min="13569" max="13569" width="9.875" style="146" bestFit="1" customWidth="1"/>
    <col min="13570" max="13570" width="49.125" style="146" customWidth="1"/>
    <col min="13571" max="13571" width="13.375" style="146" customWidth="1"/>
    <col min="13572" max="13572" width="15.625" style="146" customWidth="1"/>
    <col min="13573" max="13573" width="14.25" style="146" customWidth="1"/>
    <col min="13574" max="13574" width="15.25" style="146" customWidth="1"/>
    <col min="13575" max="13575" width="19" style="146" customWidth="1"/>
    <col min="13576" max="13576" width="19.25" style="146" customWidth="1"/>
    <col min="13577" max="13577" width="16.625" style="146" customWidth="1"/>
    <col min="13578" max="13578" width="14.125" style="146" customWidth="1"/>
    <col min="13579" max="13579" width="13.375" style="146" customWidth="1"/>
    <col min="13580" max="13580" width="14.5" style="146" customWidth="1"/>
    <col min="13581" max="13581" width="13.375" style="146" customWidth="1"/>
    <col min="13582" max="13582" width="11" style="146" customWidth="1"/>
    <col min="13583" max="13583" width="13" style="146" customWidth="1"/>
    <col min="13584" max="13584" width="11" style="146" bestFit="1" customWidth="1"/>
    <col min="13585" max="13585" width="12.375" style="146" customWidth="1"/>
    <col min="13586" max="13824" width="9" style="146"/>
    <col min="13825" max="13825" width="9.875" style="146" bestFit="1" customWidth="1"/>
    <col min="13826" max="13826" width="49.125" style="146" customWidth="1"/>
    <col min="13827" max="13827" width="13.375" style="146" customWidth="1"/>
    <col min="13828" max="13828" width="15.625" style="146" customWidth="1"/>
    <col min="13829" max="13829" width="14.25" style="146" customWidth="1"/>
    <col min="13830" max="13830" width="15.25" style="146" customWidth="1"/>
    <col min="13831" max="13831" width="19" style="146" customWidth="1"/>
    <col min="13832" max="13832" width="19.25" style="146" customWidth="1"/>
    <col min="13833" max="13833" width="16.625" style="146" customWidth="1"/>
    <col min="13834" max="13834" width="14.125" style="146" customWidth="1"/>
    <col min="13835" max="13835" width="13.375" style="146" customWidth="1"/>
    <col min="13836" max="13836" width="14.5" style="146" customWidth="1"/>
    <col min="13837" max="13837" width="13.375" style="146" customWidth="1"/>
    <col min="13838" max="13838" width="11" style="146" customWidth="1"/>
    <col min="13839" max="13839" width="13" style="146" customWidth="1"/>
    <col min="13840" max="13840" width="11" style="146" bestFit="1" customWidth="1"/>
    <col min="13841" max="13841" width="12.375" style="146" customWidth="1"/>
    <col min="13842" max="14080" width="9" style="146"/>
    <col min="14081" max="14081" width="9.875" style="146" bestFit="1" customWidth="1"/>
    <col min="14082" max="14082" width="49.125" style="146" customWidth="1"/>
    <col min="14083" max="14083" width="13.375" style="146" customWidth="1"/>
    <col min="14084" max="14084" width="15.625" style="146" customWidth="1"/>
    <col min="14085" max="14085" width="14.25" style="146" customWidth="1"/>
    <col min="14086" max="14086" width="15.25" style="146" customWidth="1"/>
    <col min="14087" max="14087" width="19" style="146" customWidth="1"/>
    <col min="14088" max="14088" width="19.25" style="146" customWidth="1"/>
    <col min="14089" max="14089" width="16.625" style="146" customWidth="1"/>
    <col min="14090" max="14090" width="14.125" style="146" customWidth="1"/>
    <col min="14091" max="14091" width="13.375" style="146" customWidth="1"/>
    <col min="14092" max="14092" width="14.5" style="146" customWidth="1"/>
    <col min="14093" max="14093" width="13.375" style="146" customWidth="1"/>
    <col min="14094" max="14094" width="11" style="146" customWidth="1"/>
    <col min="14095" max="14095" width="13" style="146" customWidth="1"/>
    <col min="14096" max="14096" width="11" style="146" bestFit="1" customWidth="1"/>
    <col min="14097" max="14097" width="12.375" style="146" customWidth="1"/>
    <col min="14098" max="14336" width="9" style="146"/>
    <col min="14337" max="14337" width="9.875" style="146" bestFit="1" customWidth="1"/>
    <col min="14338" max="14338" width="49.125" style="146" customWidth="1"/>
    <col min="14339" max="14339" width="13.375" style="146" customWidth="1"/>
    <col min="14340" max="14340" width="15.625" style="146" customWidth="1"/>
    <col min="14341" max="14341" width="14.25" style="146" customWidth="1"/>
    <col min="14342" max="14342" width="15.25" style="146" customWidth="1"/>
    <col min="14343" max="14343" width="19" style="146" customWidth="1"/>
    <col min="14344" max="14344" width="19.25" style="146" customWidth="1"/>
    <col min="14345" max="14345" width="16.625" style="146" customWidth="1"/>
    <col min="14346" max="14346" width="14.125" style="146" customWidth="1"/>
    <col min="14347" max="14347" width="13.375" style="146" customWidth="1"/>
    <col min="14348" max="14348" width="14.5" style="146" customWidth="1"/>
    <col min="14349" max="14349" width="13.375" style="146" customWidth="1"/>
    <col min="14350" max="14350" width="11" style="146" customWidth="1"/>
    <col min="14351" max="14351" width="13" style="146" customWidth="1"/>
    <col min="14352" max="14352" width="11" style="146" bestFit="1" customWidth="1"/>
    <col min="14353" max="14353" width="12.375" style="146" customWidth="1"/>
    <col min="14354" max="14592" width="9" style="146"/>
    <col min="14593" max="14593" width="9.875" style="146" bestFit="1" customWidth="1"/>
    <col min="14594" max="14594" width="49.125" style="146" customWidth="1"/>
    <col min="14595" max="14595" width="13.375" style="146" customWidth="1"/>
    <col min="14596" max="14596" width="15.625" style="146" customWidth="1"/>
    <col min="14597" max="14597" width="14.25" style="146" customWidth="1"/>
    <col min="14598" max="14598" width="15.25" style="146" customWidth="1"/>
    <col min="14599" max="14599" width="19" style="146" customWidth="1"/>
    <col min="14600" max="14600" width="19.25" style="146" customWidth="1"/>
    <col min="14601" max="14601" width="16.625" style="146" customWidth="1"/>
    <col min="14602" max="14602" width="14.125" style="146" customWidth="1"/>
    <col min="14603" max="14603" width="13.375" style="146" customWidth="1"/>
    <col min="14604" max="14604" width="14.5" style="146" customWidth="1"/>
    <col min="14605" max="14605" width="13.375" style="146" customWidth="1"/>
    <col min="14606" max="14606" width="11" style="146" customWidth="1"/>
    <col min="14607" max="14607" width="13" style="146" customWidth="1"/>
    <col min="14608" max="14608" width="11" style="146" bestFit="1" customWidth="1"/>
    <col min="14609" max="14609" width="12.375" style="146" customWidth="1"/>
    <col min="14610" max="14848" width="9" style="146"/>
    <col min="14849" max="14849" width="9.875" style="146" bestFit="1" customWidth="1"/>
    <col min="14850" max="14850" width="49.125" style="146" customWidth="1"/>
    <col min="14851" max="14851" width="13.375" style="146" customWidth="1"/>
    <col min="14852" max="14852" width="15.625" style="146" customWidth="1"/>
    <col min="14853" max="14853" width="14.25" style="146" customWidth="1"/>
    <col min="14854" max="14854" width="15.25" style="146" customWidth="1"/>
    <col min="14855" max="14855" width="19" style="146" customWidth="1"/>
    <col min="14856" max="14856" width="19.25" style="146" customWidth="1"/>
    <col min="14857" max="14857" width="16.625" style="146" customWidth="1"/>
    <col min="14858" max="14858" width="14.125" style="146" customWidth="1"/>
    <col min="14859" max="14859" width="13.375" style="146" customWidth="1"/>
    <col min="14860" max="14860" width="14.5" style="146" customWidth="1"/>
    <col min="14861" max="14861" width="13.375" style="146" customWidth="1"/>
    <col min="14862" max="14862" width="11" style="146" customWidth="1"/>
    <col min="14863" max="14863" width="13" style="146" customWidth="1"/>
    <col min="14864" max="14864" width="11" style="146" bestFit="1" customWidth="1"/>
    <col min="14865" max="14865" width="12.375" style="146" customWidth="1"/>
    <col min="14866" max="15104" width="9" style="146"/>
    <col min="15105" max="15105" width="9.875" style="146" bestFit="1" customWidth="1"/>
    <col min="15106" max="15106" width="49.125" style="146" customWidth="1"/>
    <col min="15107" max="15107" width="13.375" style="146" customWidth="1"/>
    <col min="15108" max="15108" width="15.625" style="146" customWidth="1"/>
    <col min="15109" max="15109" width="14.25" style="146" customWidth="1"/>
    <col min="15110" max="15110" width="15.25" style="146" customWidth="1"/>
    <col min="15111" max="15111" width="19" style="146" customWidth="1"/>
    <col min="15112" max="15112" width="19.25" style="146" customWidth="1"/>
    <col min="15113" max="15113" width="16.625" style="146" customWidth="1"/>
    <col min="15114" max="15114" width="14.125" style="146" customWidth="1"/>
    <col min="15115" max="15115" width="13.375" style="146" customWidth="1"/>
    <col min="15116" max="15116" width="14.5" style="146" customWidth="1"/>
    <col min="15117" max="15117" width="13.375" style="146" customWidth="1"/>
    <col min="15118" max="15118" width="11" style="146" customWidth="1"/>
    <col min="15119" max="15119" width="13" style="146" customWidth="1"/>
    <col min="15120" max="15120" width="11" style="146" bestFit="1" customWidth="1"/>
    <col min="15121" max="15121" width="12.375" style="146" customWidth="1"/>
    <col min="15122" max="15360" width="9" style="146"/>
    <col min="15361" max="15361" width="9.875" style="146" bestFit="1" customWidth="1"/>
    <col min="15362" max="15362" width="49.125" style="146" customWidth="1"/>
    <col min="15363" max="15363" width="13.375" style="146" customWidth="1"/>
    <col min="15364" max="15364" width="15.625" style="146" customWidth="1"/>
    <col min="15365" max="15365" width="14.25" style="146" customWidth="1"/>
    <col min="15366" max="15366" width="15.25" style="146" customWidth="1"/>
    <col min="15367" max="15367" width="19" style="146" customWidth="1"/>
    <col min="15368" max="15368" width="19.25" style="146" customWidth="1"/>
    <col min="15369" max="15369" width="16.625" style="146" customWidth="1"/>
    <col min="15370" max="15370" width="14.125" style="146" customWidth="1"/>
    <col min="15371" max="15371" width="13.375" style="146" customWidth="1"/>
    <col min="15372" max="15372" width="14.5" style="146" customWidth="1"/>
    <col min="15373" max="15373" width="13.375" style="146" customWidth="1"/>
    <col min="15374" max="15374" width="11" style="146" customWidth="1"/>
    <col min="15375" max="15375" width="13" style="146" customWidth="1"/>
    <col min="15376" max="15376" width="11" style="146" bestFit="1" customWidth="1"/>
    <col min="15377" max="15377" width="12.375" style="146" customWidth="1"/>
    <col min="15378" max="15616" width="9" style="146"/>
    <col min="15617" max="15617" width="9.875" style="146" bestFit="1" customWidth="1"/>
    <col min="15618" max="15618" width="49.125" style="146" customWidth="1"/>
    <col min="15619" max="15619" width="13.375" style="146" customWidth="1"/>
    <col min="15620" max="15620" width="15.625" style="146" customWidth="1"/>
    <col min="15621" max="15621" width="14.25" style="146" customWidth="1"/>
    <col min="15622" max="15622" width="15.25" style="146" customWidth="1"/>
    <col min="15623" max="15623" width="19" style="146" customWidth="1"/>
    <col min="15624" max="15624" width="19.25" style="146" customWidth="1"/>
    <col min="15625" max="15625" width="16.625" style="146" customWidth="1"/>
    <col min="15626" max="15626" width="14.125" style="146" customWidth="1"/>
    <col min="15627" max="15627" width="13.375" style="146" customWidth="1"/>
    <col min="15628" max="15628" width="14.5" style="146" customWidth="1"/>
    <col min="15629" max="15629" width="13.375" style="146" customWidth="1"/>
    <col min="15630" max="15630" width="11" style="146" customWidth="1"/>
    <col min="15631" max="15631" width="13" style="146" customWidth="1"/>
    <col min="15632" max="15632" width="11" style="146" bestFit="1" customWidth="1"/>
    <col min="15633" max="15633" width="12.375" style="146" customWidth="1"/>
    <col min="15634" max="15872" width="9" style="146"/>
    <col min="15873" max="15873" width="9.875" style="146" bestFit="1" customWidth="1"/>
    <col min="15874" max="15874" width="49.125" style="146" customWidth="1"/>
    <col min="15875" max="15875" width="13.375" style="146" customWidth="1"/>
    <col min="15876" max="15876" width="15.625" style="146" customWidth="1"/>
    <col min="15877" max="15877" width="14.25" style="146" customWidth="1"/>
    <col min="15878" max="15878" width="15.25" style="146" customWidth="1"/>
    <col min="15879" max="15879" width="19" style="146" customWidth="1"/>
    <col min="15880" max="15880" width="19.25" style="146" customWidth="1"/>
    <col min="15881" max="15881" width="16.625" style="146" customWidth="1"/>
    <col min="15882" max="15882" width="14.125" style="146" customWidth="1"/>
    <col min="15883" max="15883" width="13.375" style="146" customWidth="1"/>
    <col min="15884" max="15884" width="14.5" style="146" customWidth="1"/>
    <col min="15885" max="15885" width="13.375" style="146" customWidth="1"/>
    <col min="15886" max="15886" width="11" style="146" customWidth="1"/>
    <col min="15887" max="15887" width="13" style="146" customWidth="1"/>
    <col min="15888" max="15888" width="11" style="146" bestFit="1" customWidth="1"/>
    <col min="15889" max="15889" width="12.375" style="146" customWidth="1"/>
    <col min="15890" max="16128" width="9" style="146"/>
    <col min="16129" max="16129" width="9.875" style="146" bestFit="1" customWidth="1"/>
    <col min="16130" max="16130" width="49.125" style="146" customWidth="1"/>
    <col min="16131" max="16131" width="13.375" style="146" customWidth="1"/>
    <col min="16132" max="16132" width="15.625" style="146" customWidth="1"/>
    <col min="16133" max="16133" width="14.25" style="146" customWidth="1"/>
    <col min="16134" max="16134" width="15.25" style="146" customWidth="1"/>
    <col min="16135" max="16135" width="19" style="146" customWidth="1"/>
    <col min="16136" max="16136" width="19.25" style="146" customWidth="1"/>
    <col min="16137" max="16137" width="16.625" style="146" customWidth="1"/>
    <col min="16138" max="16138" width="14.125" style="146" customWidth="1"/>
    <col min="16139" max="16139" width="13.375" style="146" customWidth="1"/>
    <col min="16140" max="16140" width="14.5" style="146" customWidth="1"/>
    <col min="16141" max="16141" width="13.375" style="146" customWidth="1"/>
    <col min="16142" max="16142" width="11" style="146" customWidth="1"/>
    <col min="16143" max="16143" width="13" style="146" customWidth="1"/>
    <col min="16144" max="16144" width="11" style="146" bestFit="1" customWidth="1"/>
    <col min="16145" max="16145" width="12.375" style="146" customWidth="1"/>
    <col min="16146" max="16384" width="9" style="146"/>
  </cols>
  <sheetData>
    <row r="1" spans="1:18" ht="23.25" x14ac:dyDescent="0.35">
      <c r="J1" s="147"/>
      <c r="M1" s="453" t="s">
        <v>4167</v>
      </c>
      <c r="N1" s="453"/>
      <c r="O1" s="453"/>
      <c r="P1" s="453"/>
      <c r="Q1" s="453"/>
    </row>
    <row r="2" spans="1:18" ht="23.25" x14ac:dyDescent="0.35">
      <c r="M2" s="148"/>
      <c r="N2" s="149"/>
      <c r="O2" s="150"/>
      <c r="P2" s="150"/>
      <c r="Q2" s="308" t="s">
        <v>4168</v>
      </c>
    </row>
    <row r="3" spans="1:18" ht="23.25" x14ac:dyDescent="0.35">
      <c r="G3" s="151"/>
      <c r="M3" s="453" t="s">
        <v>4169</v>
      </c>
      <c r="N3" s="453"/>
      <c r="O3" s="453"/>
      <c r="P3" s="453"/>
      <c r="Q3" s="453"/>
    </row>
    <row r="4" spans="1:18" ht="23.25" x14ac:dyDescent="0.35">
      <c r="M4" s="453" t="s">
        <v>4523</v>
      </c>
      <c r="N4" s="453"/>
      <c r="O4" s="453"/>
      <c r="P4" s="453"/>
      <c r="Q4" s="453"/>
    </row>
    <row r="5" spans="1:18" ht="23.25" x14ac:dyDescent="0.35">
      <c r="M5" s="453"/>
      <c r="N5" s="453"/>
      <c r="O5" s="453"/>
      <c r="P5" s="453"/>
      <c r="Q5" s="453"/>
    </row>
    <row r="7" spans="1:18" x14ac:dyDescent="0.25">
      <c r="Q7" s="152"/>
    </row>
    <row r="8" spans="1:18" x14ac:dyDescent="0.25">
      <c r="Q8" s="152"/>
    </row>
    <row r="9" spans="1:18" ht="22.5" x14ac:dyDescent="0.25">
      <c r="A9" s="460" t="s">
        <v>1830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</row>
    <row r="10" spans="1:18" ht="27" x14ac:dyDescent="0.25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</row>
    <row r="11" spans="1:18" ht="16.5" thickBot="1" x14ac:dyDescent="0.3"/>
    <row r="12" spans="1:18" x14ac:dyDescent="0.25">
      <c r="A12" s="456" t="s">
        <v>15</v>
      </c>
      <c r="B12" s="458" t="s">
        <v>16</v>
      </c>
      <c r="C12" s="458" t="s">
        <v>1363</v>
      </c>
      <c r="D12" s="458" t="s">
        <v>1364</v>
      </c>
      <c r="E12" s="458" t="s">
        <v>1365</v>
      </c>
      <c r="F12" s="458" t="s">
        <v>1366</v>
      </c>
      <c r="G12" s="458" t="s">
        <v>1831</v>
      </c>
      <c r="H12" s="458" t="s">
        <v>1832</v>
      </c>
      <c r="I12" s="458" t="s">
        <v>1367</v>
      </c>
      <c r="J12" s="454" t="s">
        <v>1368</v>
      </c>
      <c r="K12" s="454"/>
      <c r="L12" s="454"/>
      <c r="M12" s="454"/>
      <c r="N12" s="454" t="s">
        <v>1833</v>
      </c>
      <c r="O12" s="454"/>
      <c r="P12" s="454"/>
      <c r="Q12" s="455"/>
      <c r="R12" s="147"/>
    </row>
    <row r="13" spans="1:18" s="147" customFormat="1" ht="31.5" x14ac:dyDescent="0.25">
      <c r="A13" s="457"/>
      <c r="B13" s="459"/>
      <c r="C13" s="459"/>
      <c r="D13" s="459"/>
      <c r="E13" s="459"/>
      <c r="F13" s="459"/>
      <c r="G13" s="459"/>
      <c r="H13" s="459"/>
      <c r="I13" s="459"/>
      <c r="J13" s="242" t="s">
        <v>1834</v>
      </c>
      <c r="K13" s="242" t="s">
        <v>1835</v>
      </c>
      <c r="L13" s="242" t="s">
        <v>1836</v>
      </c>
      <c r="M13" s="242" t="s">
        <v>1369</v>
      </c>
      <c r="N13" s="242" t="s">
        <v>1837</v>
      </c>
      <c r="O13" s="242" t="s">
        <v>1838</v>
      </c>
      <c r="P13" s="242" t="s">
        <v>1839</v>
      </c>
      <c r="Q13" s="153" t="s">
        <v>1369</v>
      </c>
    </row>
    <row r="14" spans="1:18" s="147" customFormat="1" ht="31.5" x14ac:dyDescent="0.25">
      <c r="A14" s="457"/>
      <c r="B14" s="459"/>
      <c r="C14" s="154" t="s">
        <v>1370</v>
      </c>
      <c r="D14" s="155" t="s">
        <v>1840</v>
      </c>
      <c r="E14" s="459"/>
      <c r="F14" s="459"/>
      <c r="G14" s="154" t="s">
        <v>1372</v>
      </c>
      <c r="H14" s="154" t="s">
        <v>1372</v>
      </c>
      <c r="I14" s="154" t="s">
        <v>1372</v>
      </c>
      <c r="J14" s="154" t="s">
        <v>1371</v>
      </c>
      <c r="K14" s="155" t="s">
        <v>1371</v>
      </c>
      <c r="L14" s="154" t="s">
        <v>1371</v>
      </c>
      <c r="M14" s="154" t="s">
        <v>1371</v>
      </c>
      <c r="N14" s="154" t="s">
        <v>1372</v>
      </c>
      <c r="O14" s="154" t="s">
        <v>1372</v>
      </c>
      <c r="P14" s="154" t="s">
        <v>1372</v>
      </c>
      <c r="Q14" s="156" t="s">
        <v>1372</v>
      </c>
    </row>
    <row r="15" spans="1:18" s="147" customFormat="1" x14ac:dyDescent="0.25">
      <c r="A15" s="241">
        <v>1</v>
      </c>
      <c r="B15" s="242">
        <v>2</v>
      </c>
      <c r="C15" s="242">
        <v>3</v>
      </c>
      <c r="D15" s="242">
        <v>4</v>
      </c>
      <c r="E15" s="242">
        <v>5</v>
      </c>
      <c r="F15" s="242">
        <v>6</v>
      </c>
      <c r="G15" s="242">
        <v>7</v>
      </c>
      <c r="H15" s="242">
        <v>8</v>
      </c>
      <c r="I15" s="242">
        <v>9</v>
      </c>
      <c r="J15" s="242">
        <v>10</v>
      </c>
      <c r="K15" s="242">
        <v>11</v>
      </c>
      <c r="L15" s="242">
        <v>12</v>
      </c>
      <c r="M15" s="242">
        <v>13</v>
      </c>
      <c r="N15" s="242">
        <v>14</v>
      </c>
      <c r="O15" s="242">
        <v>15</v>
      </c>
      <c r="P15" s="242">
        <v>16</v>
      </c>
      <c r="Q15" s="153">
        <v>17</v>
      </c>
    </row>
    <row r="16" spans="1:18" s="147" customFormat="1" ht="31.5" x14ac:dyDescent="0.25">
      <c r="A16" s="157"/>
      <c r="B16" s="158" t="s">
        <v>1841</v>
      </c>
      <c r="C16" s="159"/>
      <c r="D16" s="159"/>
      <c r="E16" s="159"/>
      <c r="F16" s="159"/>
      <c r="G16" s="160">
        <f>SUM(G19:G2414)</f>
        <v>1796.7383284633652</v>
      </c>
      <c r="H16" s="160">
        <f>SUM(H19:H2414)</f>
        <v>1107.4763280279349</v>
      </c>
      <c r="I16" s="160">
        <f>SUM(I606:I1568)</f>
        <v>532.82937909704697</v>
      </c>
      <c r="J16" s="160" t="s">
        <v>1842</v>
      </c>
      <c r="K16" s="56" t="s">
        <v>1843</v>
      </c>
      <c r="L16" s="44" t="s">
        <v>3788</v>
      </c>
      <c r="M16" s="161" t="s">
        <v>3789</v>
      </c>
      <c r="N16" s="270">
        <f>SUM(N17:N602)+N2414</f>
        <v>689.18036543557287</v>
      </c>
      <c r="O16" s="270">
        <f>SUM(O605:O1568)</f>
        <v>532.82937909704697</v>
      </c>
      <c r="P16" s="270">
        <f>SUM(P18:P2554)</f>
        <v>561.32604612088755</v>
      </c>
      <c r="Q16" s="271">
        <f>N16+O16+P16</f>
        <v>1783.3357906535075</v>
      </c>
      <c r="R16" s="163"/>
    </row>
    <row r="17" spans="1:18" s="269" customFormat="1" x14ac:dyDescent="0.25">
      <c r="A17" s="262">
        <v>1</v>
      </c>
      <c r="B17" s="263" t="s">
        <v>1844</v>
      </c>
      <c r="C17" s="264"/>
      <c r="D17" s="264"/>
      <c r="E17" s="264"/>
      <c r="F17" s="264"/>
      <c r="G17" s="265"/>
      <c r="H17" s="264"/>
      <c r="I17" s="265"/>
      <c r="J17" s="266"/>
      <c r="K17" s="266"/>
      <c r="L17" s="266"/>
      <c r="M17" s="266"/>
      <c r="N17" s="265"/>
      <c r="O17" s="265"/>
      <c r="P17" s="265"/>
      <c r="Q17" s="267"/>
      <c r="R17" s="268"/>
    </row>
    <row r="18" spans="1:18" s="147" customFormat="1" x14ac:dyDescent="0.25">
      <c r="A18" s="157" t="s">
        <v>14</v>
      </c>
      <c r="B18" s="136" t="s">
        <v>1845</v>
      </c>
      <c r="C18" s="159"/>
      <c r="D18" s="159"/>
      <c r="E18" s="159"/>
      <c r="F18" s="159"/>
      <c r="G18" s="160"/>
      <c r="H18" s="159"/>
      <c r="I18" s="160"/>
      <c r="J18" s="154"/>
      <c r="K18" s="154"/>
      <c r="L18" s="154"/>
      <c r="M18" s="154"/>
      <c r="N18" s="160"/>
      <c r="O18" s="160"/>
      <c r="P18" s="160"/>
      <c r="Q18" s="162"/>
      <c r="R18" s="163"/>
    </row>
    <row r="19" spans="1:18" s="147" customFormat="1" x14ac:dyDescent="0.25">
      <c r="A19" s="165" t="s">
        <v>1373</v>
      </c>
      <c r="B19" s="242" t="s">
        <v>28</v>
      </c>
      <c r="C19" s="159"/>
      <c r="D19" s="166"/>
      <c r="E19" s="154"/>
      <c r="F19" s="154"/>
      <c r="G19" s="13"/>
      <c r="H19" s="159"/>
      <c r="I19" s="13"/>
      <c r="J19" s="154"/>
      <c r="K19" s="154"/>
      <c r="L19" s="154"/>
      <c r="M19" s="154"/>
      <c r="N19" s="13"/>
      <c r="O19" s="160"/>
      <c r="P19" s="160"/>
      <c r="Q19" s="140"/>
      <c r="R19" s="163"/>
    </row>
    <row r="20" spans="1:18" s="147" customFormat="1" x14ac:dyDescent="0.25">
      <c r="A20" s="165" t="s">
        <v>1846</v>
      </c>
      <c r="B20" s="159" t="s">
        <v>1847</v>
      </c>
      <c r="C20" s="154" t="s">
        <v>1376</v>
      </c>
      <c r="D20" s="167" t="s">
        <v>1848</v>
      </c>
      <c r="E20" s="154">
        <v>2012</v>
      </c>
      <c r="F20" s="154">
        <v>2013</v>
      </c>
      <c r="G20" s="13">
        <v>0.14086399999999999</v>
      </c>
      <c r="H20" s="159"/>
      <c r="I20" s="13">
        <v>0.14086399999999999</v>
      </c>
      <c r="J20" s="154"/>
      <c r="K20" s="154"/>
      <c r="L20" s="154"/>
      <c r="M20" s="154"/>
      <c r="N20" s="13">
        <v>0.14086399999999999</v>
      </c>
      <c r="O20" s="160"/>
      <c r="P20" s="160"/>
      <c r="Q20" s="140">
        <v>0.14086399999999999</v>
      </c>
      <c r="R20" s="163"/>
    </row>
    <row r="21" spans="1:18" s="147" customFormat="1" x14ac:dyDescent="0.25">
      <c r="A21" s="165" t="s">
        <v>1849</v>
      </c>
      <c r="B21" s="242" t="s">
        <v>1850</v>
      </c>
      <c r="C21" s="159"/>
      <c r="D21" s="166"/>
      <c r="E21" s="154"/>
      <c r="F21" s="154"/>
      <c r="G21" s="13"/>
      <c r="H21" s="159"/>
      <c r="I21" s="13"/>
      <c r="J21" s="154"/>
      <c r="K21" s="154"/>
      <c r="L21" s="154"/>
      <c r="M21" s="154"/>
      <c r="N21" s="13"/>
      <c r="O21" s="160"/>
      <c r="P21" s="160"/>
      <c r="Q21" s="140"/>
      <c r="R21" s="163"/>
    </row>
    <row r="22" spans="1:18" s="147" customFormat="1" x14ac:dyDescent="0.25">
      <c r="A22" s="165" t="s">
        <v>1851</v>
      </c>
      <c r="B22" s="159" t="s">
        <v>1852</v>
      </c>
      <c r="C22" s="159" t="s">
        <v>1853</v>
      </c>
      <c r="D22" s="167" t="s">
        <v>146</v>
      </c>
      <c r="E22" s="154">
        <v>2012</v>
      </c>
      <c r="F22" s="154">
        <v>2012</v>
      </c>
      <c r="G22" s="13">
        <v>0.41099999999999998</v>
      </c>
      <c r="H22" s="159"/>
      <c r="I22" s="13">
        <v>0.41099999999999998</v>
      </c>
      <c r="J22" s="154"/>
      <c r="K22" s="154"/>
      <c r="L22" s="154"/>
      <c r="M22" s="154"/>
      <c r="N22" s="13">
        <v>0.41099999999999998</v>
      </c>
      <c r="O22" s="160"/>
      <c r="P22" s="160"/>
      <c r="Q22" s="140">
        <v>0.41099999999999998</v>
      </c>
      <c r="R22" s="163"/>
    </row>
    <row r="23" spans="1:18" s="147" customFormat="1" x14ac:dyDescent="0.25">
      <c r="A23" s="165" t="s">
        <v>1854</v>
      </c>
      <c r="B23" s="242" t="s">
        <v>1855</v>
      </c>
      <c r="C23" s="159"/>
      <c r="D23" s="166"/>
      <c r="E23" s="154"/>
      <c r="F23" s="154"/>
      <c r="G23" s="13"/>
      <c r="H23" s="159"/>
      <c r="I23" s="13"/>
      <c r="J23" s="154"/>
      <c r="K23" s="154"/>
      <c r="L23" s="154"/>
      <c r="M23" s="154"/>
      <c r="N23" s="13"/>
      <c r="O23" s="160"/>
      <c r="P23" s="160"/>
      <c r="Q23" s="140"/>
      <c r="R23" s="163"/>
    </row>
    <row r="24" spans="1:18" s="147" customFormat="1" x14ac:dyDescent="0.25">
      <c r="A24" s="165" t="s">
        <v>1856</v>
      </c>
      <c r="B24" s="159" t="s">
        <v>1857</v>
      </c>
      <c r="C24" s="159" t="s">
        <v>1853</v>
      </c>
      <c r="D24" s="167" t="s">
        <v>146</v>
      </c>
      <c r="E24" s="154">
        <v>2012</v>
      </c>
      <c r="F24" s="154">
        <v>2012</v>
      </c>
      <c r="G24" s="13">
        <v>6.0152999999999999</v>
      </c>
      <c r="H24" s="159"/>
      <c r="I24" s="13">
        <v>6.0152999999999999</v>
      </c>
      <c r="J24" s="154"/>
      <c r="K24" s="154"/>
      <c r="L24" s="154"/>
      <c r="M24" s="154"/>
      <c r="N24" s="13">
        <v>6.0152999999999999</v>
      </c>
      <c r="O24" s="160"/>
      <c r="P24" s="160"/>
      <c r="Q24" s="140">
        <v>6.0152999999999999</v>
      </c>
      <c r="R24" s="163"/>
    </row>
    <row r="25" spans="1:18" s="147" customFormat="1" x14ac:dyDescent="0.25">
      <c r="A25" s="165" t="s">
        <v>1858</v>
      </c>
      <c r="B25" s="242" t="s">
        <v>1859</v>
      </c>
      <c r="C25" s="159"/>
      <c r="D25" s="166"/>
      <c r="E25" s="154"/>
      <c r="F25" s="154"/>
      <c r="G25" s="13"/>
      <c r="H25" s="159"/>
      <c r="I25" s="13"/>
      <c r="J25" s="154"/>
      <c r="K25" s="154"/>
      <c r="L25" s="154"/>
      <c r="M25" s="154"/>
      <c r="N25" s="13"/>
      <c r="O25" s="160"/>
      <c r="P25" s="160"/>
      <c r="Q25" s="140"/>
      <c r="R25" s="163"/>
    </row>
    <row r="26" spans="1:18" s="147" customFormat="1" x14ac:dyDescent="0.25">
      <c r="A26" s="165" t="s">
        <v>1860</v>
      </c>
      <c r="B26" s="159" t="s">
        <v>1861</v>
      </c>
      <c r="C26" s="159" t="s">
        <v>1853</v>
      </c>
      <c r="D26" s="167" t="s">
        <v>146</v>
      </c>
      <c r="E26" s="154">
        <v>2012</v>
      </c>
      <c r="F26" s="154">
        <v>2012</v>
      </c>
      <c r="G26" s="13">
        <v>0.23699999999999999</v>
      </c>
      <c r="H26" s="159"/>
      <c r="I26" s="13">
        <v>0.23699999999999999</v>
      </c>
      <c r="J26" s="154"/>
      <c r="K26" s="154"/>
      <c r="L26" s="154"/>
      <c r="M26" s="154"/>
      <c r="N26" s="13">
        <v>0.23699999999999999</v>
      </c>
      <c r="O26" s="160"/>
      <c r="P26" s="160"/>
      <c r="Q26" s="140">
        <v>0.23699999999999999</v>
      </c>
      <c r="R26" s="163"/>
    </row>
    <row r="27" spans="1:18" s="147" customFormat="1" x14ac:dyDescent="0.25">
      <c r="A27" s="165" t="s">
        <v>1862</v>
      </c>
      <c r="B27" s="242" t="s">
        <v>1863</v>
      </c>
      <c r="C27" s="159"/>
      <c r="D27" s="166"/>
      <c r="E27" s="154"/>
      <c r="F27" s="154"/>
      <c r="G27" s="13"/>
      <c r="H27" s="159"/>
      <c r="I27" s="13"/>
      <c r="J27" s="154"/>
      <c r="K27" s="154"/>
      <c r="L27" s="154"/>
      <c r="M27" s="154"/>
      <c r="N27" s="13"/>
      <c r="O27" s="160"/>
      <c r="P27" s="160"/>
      <c r="Q27" s="140"/>
      <c r="R27" s="163"/>
    </row>
    <row r="28" spans="1:18" s="147" customFormat="1" ht="15.75" customHeight="1" x14ac:dyDescent="0.25">
      <c r="A28" s="165" t="s">
        <v>1864</v>
      </c>
      <c r="B28" s="159" t="s">
        <v>1865</v>
      </c>
      <c r="C28" s="154" t="s">
        <v>1374</v>
      </c>
      <c r="D28" s="166"/>
      <c r="E28" s="154">
        <v>2012</v>
      </c>
      <c r="F28" s="154">
        <v>2012</v>
      </c>
      <c r="G28" s="13">
        <v>0.747</v>
      </c>
      <c r="H28" s="159"/>
      <c r="I28" s="13">
        <v>0.747</v>
      </c>
      <c r="J28" s="154"/>
      <c r="K28" s="154"/>
      <c r="L28" s="154"/>
      <c r="M28" s="154"/>
      <c r="N28" s="13">
        <v>0.747</v>
      </c>
      <c r="O28" s="160"/>
      <c r="P28" s="160"/>
      <c r="Q28" s="140">
        <v>0.747</v>
      </c>
      <c r="R28" s="163"/>
    </row>
    <row r="29" spans="1:18" s="147" customFormat="1" x14ac:dyDescent="0.25">
      <c r="A29" s="165" t="s">
        <v>1866</v>
      </c>
      <c r="B29" s="242" t="s">
        <v>1867</v>
      </c>
      <c r="C29" s="159"/>
      <c r="D29" s="166"/>
      <c r="E29" s="154"/>
      <c r="F29" s="154"/>
      <c r="G29" s="13"/>
      <c r="H29" s="159"/>
      <c r="I29" s="13"/>
      <c r="J29" s="154"/>
      <c r="K29" s="154"/>
      <c r="L29" s="154"/>
      <c r="M29" s="154"/>
      <c r="N29" s="13"/>
      <c r="O29" s="160"/>
      <c r="P29" s="160"/>
      <c r="Q29" s="140"/>
      <c r="R29" s="163"/>
    </row>
    <row r="30" spans="1:18" s="147" customFormat="1" x14ac:dyDescent="0.25">
      <c r="A30" s="165" t="s">
        <v>1868</v>
      </c>
      <c r="B30" s="159" t="s">
        <v>1869</v>
      </c>
      <c r="C30" s="154" t="s">
        <v>1374</v>
      </c>
      <c r="D30" s="166"/>
      <c r="E30" s="154">
        <v>2012</v>
      </c>
      <c r="F30" s="154">
        <v>2012</v>
      </c>
      <c r="G30" s="13">
        <v>0.63085639999999998</v>
      </c>
      <c r="H30" s="242"/>
      <c r="I30" s="13">
        <v>0.63085639999999998</v>
      </c>
      <c r="J30" s="154"/>
      <c r="K30" s="154"/>
      <c r="L30" s="154"/>
      <c r="M30" s="154"/>
      <c r="N30" s="13">
        <v>0.63085639999999998</v>
      </c>
      <c r="O30" s="160"/>
      <c r="P30" s="160"/>
      <c r="Q30" s="140">
        <v>0.63085639999999998</v>
      </c>
      <c r="R30" s="163"/>
    </row>
    <row r="31" spans="1:18" s="147" customFormat="1" x14ac:dyDescent="0.25">
      <c r="A31" s="165" t="s">
        <v>1870</v>
      </c>
      <c r="B31" s="242" t="s">
        <v>1871</v>
      </c>
      <c r="C31" s="242"/>
      <c r="D31" s="166"/>
      <c r="E31" s="154"/>
      <c r="F31" s="154"/>
      <c r="G31" s="13"/>
      <c r="H31" s="242"/>
      <c r="I31" s="13"/>
      <c r="J31" s="154"/>
      <c r="K31" s="154"/>
      <c r="L31" s="154"/>
      <c r="M31" s="154"/>
      <c r="N31" s="13"/>
      <c r="O31" s="160"/>
      <c r="P31" s="160"/>
      <c r="Q31" s="140"/>
      <c r="R31" s="163"/>
    </row>
    <row r="32" spans="1:18" s="147" customFormat="1" ht="31.5" x14ac:dyDescent="0.25">
      <c r="A32" s="165" t="s">
        <v>1872</v>
      </c>
      <c r="B32" s="159" t="s">
        <v>1873</v>
      </c>
      <c r="C32" s="154" t="s">
        <v>1874</v>
      </c>
      <c r="D32" s="166"/>
      <c r="E32" s="154">
        <v>2012</v>
      </c>
      <c r="F32" s="154">
        <v>2012</v>
      </c>
      <c r="G32" s="13">
        <v>3.529693</v>
      </c>
      <c r="H32" s="159"/>
      <c r="I32" s="13">
        <v>3.529693</v>
      </c>
      <c r="J32" s="154"/>
      <c r="K32" s="154"/>
      <c r="L32" s="154"/>
      <c r="M32" s="154"/>
      <c r="N32" s="13">
        <v>3.529693</v>
      </c>
      <c r="O32" s="160"/>
      <c r="P32" s="160"/>
      <c r="Q32" s="140">
        <v>3.529693</v>
      </c>
      <c r="R32" s="163"/>
    </row>
    <row r="33" spans="1:18" s="147" customFormat="1" x14ac:dyDescent="0.25">
      <c r="A33" s="165" t="s">
        <v>1875</v>
      </c>
      <c r="B33" s="242" t="s">
        <v>1876</v>
      </c>
      <c r="C33" s="159"/>
      <c r="D33" s="166"/>
      <c r="E33" s="154"/>
      <c r="F33" s="154"/>
      <c r="G33" s="13"/>
      <c r="H33" s="159"/>
      <c r="I33" s="13"/>
      <c r="J33" s="154"/>
      <c r="K33" s="154"/>
      <c r="L33" s="154"/>
      <c r="M33" s="154"/>
      <c r="N33" s="13"/>
      <c r="O33" s="160"/>
      <c r="P33" s="160"/>
      <c r="Q33" s="140"/>
      <c r="R33" s="163"/>
    </row>
    <row r="34" spans="1:18" s="147" customFormat="1" x14ac:dyDescent="0.25">
      <c r="A34" s="165" t="s">
        <v>1877</v>
      </c>
      <c r="B34" s="159" t="s">
        <v>1878</v>
      </c>
      <c r="C34" s="159" t="s">
        <v>1853</v>
      </c>
      <c r="D34" s="167" t="s">
        <v>146</v>
      </c>
      <c r="E34" s="154">
        <v>2012</v>
      </c>
      <c r="F34" s="154">
        <v>2012</v>
      </c>
      <c r="G34" s="13">
        <v>9.5988999999999991E-2</v>
      </c>
      <c r="H34" s="159"/>
      <c r="I34" s="13">
        <v>9.5988999999999991E-2</v>
      </c>
      <c r="J34" s="154"/>
      <c r="K34" s="154"/>
      <c r="L34" s="154"/>
      <c r="M34" s="154"/>
      <c r="N34" s="13">
        <v>9.5988999999999991E-2</v>
      </c>
      <c r="O34" s="160"/>
      <c r="P34" s="160"/>
      <c r="Q34" s="140">
        <v>9.5988999999999991E-2</v>
      </c>
      <c r="R34" s="163"/>
    </row>
    <row r="35" spans="1:18" s="269" customFormat="1" x14ac:dyDescent="0.25">
      <c r="A35" s="272" t="s">
        <v>137</v>
      </c>
      <c r="B35" s="263" t="s">
        <v>138</v>
      </c>
      <c r="C35" s="264"/>
      <c r="D35" s="273"/>
      <c r="E35" s="266"/>
      <c r="F35" s="266"/>
      <c r="G35" s="265"/>
      <c r="H35" s="264"/>
      <c r="I35" s="265"/>
      <c r="J35" s="266"/>
      <c r="K35" s="266"/>
      <c r="L35" s="266"/>
      <c r="M35" s="266"/>
      <c r="N35" s="265"/>
      <c r="O35" s="265"/>
      <c r="P35" s="265"/>
      <c r="Q35" s="267"/>
      <c r="R35" s="268"/>
    </row>
    <row r="36" spans="1:18" s="147" customFormat="1" x14ac:dyDescent="0.25">
      <c r="A36" s="165" t="s">
        <v>1879</v>
      </c>
      <c r="B36" s="136" t="s">
        <v>1845</v>
      </c>
      <c r="C36" s="159"/>
      <c r="D36" s="166"/>
      <c r="E36" s="154"/>
      <c r="F36" s="154"/>
      <c r="G36" s="160"/>
      <c r="H36" s="159"/>
      <c r="I36" s="160"/>
      <c r="J36" s="154"/>
      <c r="K36" s="154"/>
      <c r="L36" s="154"/>
      <c r="M36" s="154"/>
      <c r="N36" s="160"/>
      <c r="O36" s="160"/>
      <c r="P36" s="160"/>
      <c r="Q36" s="162"/>
      <c r="R36" s="163"/>
    </row>
    <row r="37" spans="1:18" s="147" customFormat="1" x14ac:dyDescent="0.25">
      <c r="A37" s="165" t="s">
        <v>1532</v>
      </c>
      <c r="B37" s="242" t="s">
        <v>1850</v>
      </c>
      <c r="C37" s="159"/>
      <c r="D37" s="166"/>
      <c r="E37" s="154"/>
      <c r="F37" s="154"/>
      <c r="G37" s="160"/>
      <c r="H37" s="159"/>
      <c r="I37" s="160"/>
      <c r="J37" s="154"/>
      <c r="K37" s="154"/>
      <c r="L37" s="154"/>
      <c r="M37" s="154"/>
      <c r="N37" s="160"/>
      <c r="O37" s="160"/>
      <c r="P37" s="160"/>
      <c r="Q37" s="162"/>
      <c r="R37" s="163"/>
    </row>
    <row r="38" spans="1:18" s="147" customFormat="1" x14ac:dyDescent="0.25">
      <c r="A38" s="165" t="s">
        <v>1533</v>
      </c>
      <c r="B38" s="159" t="s">
        <v>1880</v>
      </c>
      <c r="C38" s="159" t="s">
        <v>1853</v>
      </c>
      <c r="D38" s="167" t="s">
        <v>146</v>
      </c>
      <c r="E38" s="154">
        <v>2012</v>
      </c>
      <c r="F38" s="154">
        <v>2012</v>
      </c>
      <c r="G38" s="13">
        <v>0.57999999999999996</v>
      </c>
      <c r="H38" s="159"/>
      <c r="I38" s="13">
        <v>0.57999999999999996</v>
      </c>
      <c r="J38" s="154"/>
      <c r="K38" s="154"/>
      <c r="L38" s="154"/>
      <c r="M38" s="154"/>
      <c r="N38" s="13">
        <v>0.57999999999999996</v>
      </c>
      <c r="O38" s="160"/>
      <c r="P38" s="160"/>
      <c r="Q38" s="140">
        <v>0.57999999999999996</v>
      </c>
      <c r="R38" s="163"/>
    </row>
    <row r="39" spans="1:18" s="147" customFormat="1" x14ac:dyDescent="0.25">
      <c r="A39" s="165" t="s">
        <v>1534</v>
      </c>
      <c r="B39" s="242" t="s">
        <v>1859</v>
      </c>
      <c r="C39" s="159"/>
      <c r="D39" s="166"/>
      <c r="E39" s="154"/>
      <c r="F39" s="154"/>
      <c r="G39" s="13"/>
      <c r="H39" s="159"/>
      <c r="I39" s="13"/>
      <c r="J39" s="154"/>
      <c r="K39" s="154"/>
      <c r="L39" s="154"/>
      <c r="M39" s="154"/>
      <c r="N39" s="13"/>
      <c r="O39" s="160"/>
      <c r="P39" s="160"/>
      <c r="Q39" s="140"/>
      <c r="R39" s="163"/>
    </row>
    <row r="40" spans="1:18" s="147" customFormat="1" x14ac:dyDescent="0.25">
      <c r="A40" s="165" t="s">
        <v>1535</v>
      </c>
      <c r="B40" s="159" t="s">
        <v>1861</v>
      </c>
      <c r="C40" s="159" t="s">
        <v>1853</v>
      </c>
      <c r="D40" s="167" t="s">
        <v>146</v>
      </c>
      <c r="E40" s="154">
        <v>2012</v>
      </c>
      <c r="F40" s="154">
        <v>2012</v>
      </c>
      <c r="G40" s="13">
        <v>0.20899999999999999</v>
      </c>
      <c r="H40" s="154"/>
      <c r="I40" s="13">
        <v>0.20899999999999999</v>
      </c>
      <c r="J40" s="154"/>
      <c r="K40" s="154"/>
      <c r="L40" s="154"/>
      <c r="M40" s="154"/>
      <c r="N40" s="13">
        <v>0.20899999999999999</v>
      </c>
      <c r="O40" s="160"/>
      <c r="P40" s="160"/>
      <c r="Q40" s="140">
        <v>0.20899999999999999</v>
      </c>
      <c r="R40" s="163"/>
    </row>
    <row r="41" spans="1:18" s="147" customFormat="1" x14ac:dyDescent="0.25">
      <c r="A41" s="165" t="s">
        <v>1536</v>
      </c>
      <c r="B41" s="242" t="s">
        <v>1871</v>
      </c>
      <c r="C41" s="159"/>
      <c r="D41" s="166"/>
      <c r="E41" s="154"/>
      <c r="F41" s="154"/>
      <c r="G41" s="13"/>
      <c r="H41" s="159"/>
      <c r="I41" s="13"/>
      <c r="J41" s="154"/>
      <c r="K41" s="154"/>
      <c r="L41" s="154"/>
      <c r="M41" s="154"/>
      <c r="N41" s="13"/>
      <c r="O41" s="160"/>
      <c r="P41" s="160"/>
      <c r="Q41" s="140"/>
      <c r="R41" s="163"/>
    </row>
    <row r="42" spans="1:18" s="147" customFormat="1" ht="31.5" x14ac:dyDescent="0.25">
      <c r="A42" s="165" t="s">
        <v>1537</v>
      </c>
      <c r="B42" s="159" t="s">
        <v>1873</v>
      </c>
      <c r="C42" s="154" t="s">
        <v>1874</v>
      </c>
      <c r="D42" s="166"/>
      <c r="E42" s="154">
        <v>2012</v>
      </c>
      <c r="F42" s="154">
        <v>2012</v>
      </c>
      <c r="G42" s="13">
        <v>5.173</v>
      </c>
      <c r="H42" s="159"/>
      <c r="I42" s="13">
        <v>5.173</v>
      </c>
      <c r="J42" s="154"/>
      <c r="K42" s="154"/>
      <c r="L42" s="154"/>
      <c r="M42" s="154"/>
      <c r="N42" s="13">
        <v>5.173</v>
      </c>
      <c r="O42" s="160"/>
      <c r="P42" s="160"/>
      <c r="Q42" s="140">
        <v>5.173</v>
      </c>
      <c r="R42" s="163"/>
    </row>
    <row r="43" spans="1:18" s="269" customFormat="1" x14ac:dyDescent="0.25">
      <c r="A43" s="272" t="s">
        <v>32</v>
      </c>
      <c r="B43" s="263" t="s">
        <v>1881</v>
      </c>
      <c r="C43" s="264"/>
      <c r="D43" s="273"/>
      <c r="E43" s="266"/>
      <c r="F43" s="266"/>
      <c r="G43" s="265"/>
      <c r="H43" s="264"/>
      <c r="I43" s="265"/>
      <c r="J43" s="266"/>
      <c r="K43" s="266"/>
      <c r="L43" s="266"/>
      <c r="M43" s="266"/>
      <c r="N43" s="265"/>
      <c r="O43" s="265"/>
      <c r="P43" s="265"/>
      <c r="Q43" s="267"/>
      <c r="R43" s="268"/>
    </row>
    <row r="44" spans="1:18" s="147" customFormat="1" x14ac:dyDescent="0.25">
      <c r="A44" s="165" t="s">
        <v>1882</v>
      </c>
      <c r="B44" s="136" t="s">
        <v>1845</v>
      </c>
      <c r="C44" s="159"/>
      <c r="D44" s="166"/>
      <c r="E44" s="154"/>
      <c r="F44" s="154"/>
      <c r="G44" s="160"/>
      <c r="H44" s="159"/>
      <c r="I44" s="160"/>
      <c r="J44" s="154"/>
      <c r="K44" s="154"/>
      <c r="L44" s="154"/>
      <c r="M44" s="154"/>
      <c r="N44" s="160"/>
      <c r="O44" s="160"/>
      <c r="P44" s="160"/>
      <c r="Q44" s="162"/>
      <c r="R44" s="163"/>
    </row>
    <row r="45" spans="1:18" s="147" customFormat="1" x14ac:dyDescent="0.25">
      <c r="A45" s="165" t="s">
        <v>1488</v>
      </c>
      <c r="B45" s="242" t="s">
        <v>1859</v>
      </c>
      <c r="C45" s="154"/>
      <c r="D45" s="166"/>
      <c r="E45" s="154"/>
      <c r="F45" s="154"/>
      <c r="G45" s="160"/>
      <c r="H45" s="154"/>
      <c r="I45" s="160"/>
      <c r="J45" s="154"/>
      <c r="K45" s="154"/>
      <c r="L45" s="154"/>
      <c r="M45" s="154"/>
      <c r="N45" s="160"/>
      <c r="O45" s="160"/>
      <c r="P45" s="160"/>
      <c r="Q45" s="162"/>
      <c r="R45" s="163"/>
    </row>
    <row r="46" spans="1:18" s="147" customFormat="1" x14ac:dyDescent="0.25">
      <c r="A46" s="165" t="s">
        <v>1883</v>
      </c>
      <c r="B46" s="159" t="s">
        <v>1861</v>
      </c>
      <c r="C46" s="159" t="s">
        <v>1853</v>
      </c>
      <c r="D46" s="167" t="s">
        <v>146</v>
      </c>
      <c r="E46" s="154">
        <v>2012</v>
      </c>
      <c r="F46" s="154">
        <v>2012</v>
      </c>
      <c r="G46" s="13">
        <v>0.23699999999999999</v>
      </c>
      <c r="H46" s="154"/>
      <c r="I46" s="13">
        <v>0.23699999999999999</v>
      </c>
      <c r="J46" s="154"/>
      <c r="K46" s="154"/>
      <c r="L46" s="154"/>
      <c r="M46" s="154"/>
      <c r="N46" s="13">
        <v>0.23699999999999999</v>
      </c>
      <c r="O46" s="160"/>
      <c r="P46" s="160"/>
      <c r="Q46" s="140">
        <v>0.23699999999999999</v>
      </c>
      <c r="R46" s="163"/>
    </row>
    <row r="47" spans="1:18" s="147" customFormat="1" x14ac:dyDescent="0.25">
      <c r="A47" s="165" t="s">
        <v>1884</v>
      </c>
      <c r="B47" s="242" t="s">
        <v>1867</v>
      </c>
      <c r="C47" s="154"/>
      <c r="D47" s="166"/>
      <c r="E47" s="154"/>
      <c r="F47" s="154"/>
      <c r="G47" s="13"/>
      <c r="H47" s="154"/>
      <c r="I47" s="13"/>
      <c r="J47" s="154"/>
      <c r="K47" s="154"/>
      <c r="L47" s="154"/>
      <c r="M47" s="154"/>
      <c r="N47" s="13"/>
      <c r="O47" s="160"/>
      <c r="P47" s="160"/>
      <c r="Q47" s="140"/>
      <c r="R47" s="163"/>
    </row>
    <row r="48" spans="1:18" s="147" customFormat="1" x14ac:dyDescent="0.25">
      <c r="A48" s="165" t="s">
        <v>1885</v>
      </c>
      <c r="B48" s="159" t="s">
        <v>1881</v>
      </c>
      <c r="C48" s="159" t="s">
        <v>1853</v>
      </c>
      <c r="D48" s="167" t="s">
        <v>146</v>
      </c>
      <c r="E48" s="154">
        <v>2012</v>
      </c>
      <c r="F48" s="154">
        <v>2012</v>
      </c>
      <c r="G48" s="13">
        <v>0.18990799999999999</v>
      </c>
      <c r="H48" s="154"/>
      <c r="I48" s="13">
        <v>0.18990799999999999</v>
      </c>
      <c r="J48" s="154"/>
      <c r="K48" s="154"/>
      <c r="L48" s="154"/>
      <c r="M48" s="154"/>
      <c r="N48" s="13">
        <v>0.18990799999999999</v>
      </c>
      <c r="O48" s="160"/>
      <c r="P48" s="160"/>
      <c r="Q48" s="140">
        <v>0.18990799999999999</v>
      </c>
      <c r="R48" s="163"/>
    </row>
    <row r="49" spans="1:18" s="147" customFormat="1" x14ac:dyDescent="0.25">
      <c r="A49" s="165" t="s">
        <v>1886</v>
      </c>
      <c r="B49" s="242" t="s">
        <v>21</v>
      </c>
      <c r="C49" s="154"/>
      <c r="D49" s="166"/>
      <c r="E49" s="154"/>
      <c r="F49" s="154"/>
      <c r="G49" s="13"/>
      <c r="H49" s="154"/>
      <c r="I49" s="13"/>
      <c r="J49" s="154"/>
      <c r="K49" s="154"/>
      <c r="L49" s="154"/>
      <c r="M49" s="154"/>
      <c r="N49" s="13"/>
      <c r="O49" s="160"/>
      <c r="P49" s="160"/>
      <c r="Q49" s="140"/>
      <c r="R49" s="163"/>
    </row>
    <row r="50" spans="1:18" s="147" customFormat="1" ht="31.5" x14ac:dyDescent="0.25">
      <c r="A50" s="165" t="s">
        <v>1887</v>
      </c>
      <c r="B50" s="159" t="s">
        <v>1888</v>
      </c>
      <c r="C50" s="154" t="s">
        <v>1874</v>
      </c>
      <c r="D50" s="166"/>
      <c r="E50" s="154">
        <v>2012</v>
      </c>
      <c r="F50" s="154">
        <v>2012</v>
      </c>
      <c r="G50" s="13">
        <v>0.28100000000000003</v>
      </c>
      <c r="H50" s="154"/>
      <c r="I50" s="13">
        <v>0.28100000000000003</v>
      </c>
      <c r="J50" s="154"/>
      <c r="K50" s="154"/>
      <c r="L50" s="154"/>
      <c r="M50" s="154"/>
      <c r="N50" s="13">
        <v>0.28100000000000003</v>
      </c>
      <c r="O50" s="160"/>
      <c r="P50" s="160"/>
      <c r="Q50" s="140">
        <v>0.28100000000000003</v>
      </c>
      <c r="R50" s="163"/>
    </row>
    <row r="51" spans="1:18" s="269" customFormat="1" x14ac:dyDescent="0.25">
      <c r="A51" s="272" t="s">
        <v>33</v>
      </c>
      <c r="B51" s="263" t="s">
        <v>34</v>
      </c>
      <c r="C51" s="266"/>
      <c r="D51" s="273"/>
      <c r="E51" s="266"/>
      <c r="F51" s="266"/>
      <c r="G51" s="265"/>
      <c r="H51" s="266"/>
      <c r="I51" s="265"/>
      <c r="J51" s="266"/>
      <c r="K51" s="266"/>
      <c r="L51" s="266"/>
      <c r="M51" s="266"/>
      <c r="N51" s="265"/>
      <c r="O51" s="265"/>
      <c r="P51" s="265"/>
      <c r="Q51" s="267"/>
      <c r="R51" s="268"/>
    </row>
    <row r="52" spans="1:18" s="147" customFormat="1" x14ac:dyDescent="0.25">
      <c r="A52" s="165" t="s">
        <v>1889</v>
      </c>
      <c r="B52" s="136" t="s">
        <v>1845</v>
      </c>
      <c r="C52" s="154"/>
      <c r="D52" s="166"/>
      <c r="E52" s="154"/>
      <c r="F52" s="154"/>
      <c r="G52" s="160"/>
      <c r="H52" s="154"/>
      <c r="I52" s="160"/>
      <c r="J52" s="154"/>
      <c r="K52" s="154"/>
      <c r="L52" s="154"/>
      <c r="M52" s="154"/>
      <c r="N52" s="160"/>
      <c r="O52" s="160"/>
      <c r="P52" s="160"/>
      <c r="Q52" s="162"/>
      <c r="R52" s="163"/>
    </row>
    <row r="53" spans="1:18" s="147" customFormat="1" x14ac:dyDescent="0.25">
      <c r="A53" s="165" t="s">
        <v>1544</v>
      </c>
      <c r="B53" s="242" t="s">
        <v>1850</v>
      </c>
      <c r="C53" s="154"/>
      <c r="D53" s="166"/>
      <c r="E53" s="154"/>
      <c r="F53" s="154"/>
      <c r="G53" s="160"/>
      <c r="H53" s="154"/>
      <c r="I53" s="160"/>
      <c r="J53" s="154"/>
      <c r="K53" s="154"/>
      <c r="L53" s="154"/>
      <c r="M53" s="154"/>
      <c r="N53" s="160"/>
      <c r="O53" s="160"/>
      <c r="P53" s="160"/>
      <c r="Q53" s="162"/>
      <c r="R53" s="163"/>
    </row>
    <row r="54" spans="1:18" s="147" customFormat="1" x14ac:dyDescent="0.25">
      <c r="A54" s="165" t="s">
        <v>1545</v>
      </c>
      <c r="B54" s="159" t="s">
        <v>1890</v>
      </c>
      <c r="C54" s="159" t="s">
        <v>1853</v>
      </c>
      <c r="D54" s="167" t="s">
        <v>146</v>
      </c>
      <c r="E54" s="154">
        <v>2012</v>
      </c>
      <c r="F54" s="154">
        <v>2012</v>
      </c>
      <c r="G54" s="13">
        <v>1.89</v>
      </c>
      <c r="H54" s="154"/>
      <c r="I54" s="13">
        <v>1.89</v>
      </c>
      <c r="J54" s="154"/>
      <c r="K54" s="154"/>
      <c r="L54" s="154"/>
      <c r="M54" s="154"/>
      <c r="N54" s="13">
        <v>1.89</v>
      </c>
      <c r="O54" s="160"/>
      <c r="P54" s="160"/>
      <c r="Q54" s="140">
        <v>1.89</v>
      </c>
      <c r="R54" s="163"/>
    </row>
    <row r="55" spans="1:18" s="147" customFormat="1" x14ac:dyDescent="0.25">
      <c r="A55" s="165" t="s">
        <v>1546</v>
      </c>
      <c r="B55" s="242" t="s">
        <v>1871</v>
      </c>
      <c r="C55" s="154"/>
      <c r="D55" s="167"/>
      <c r="E55" s="154"/>
      <c r="F55" s="154"/>
      <c r="G55" s="13"/>
      <c r="H55" s="154"/>
      <c r="I55" s="13"/>
      <c r="J55" s="154"/>
      <c r="K55" s="154"/>
      <c r="L55" s="154"/>
      <c r="M55" s="154"/>
      <c r="N55" s="13"/>
      <c r="O55" s="160"/>
      <c r="P55" s="160"/>
      <c r="Q55" s="140"/>
      <c r="R55" s="163"/>
    </row>
    <row r="56" spans="1:18" s="147" customFormat="1" ht="31.5" x14ac:dyDescent="0.25">
      <c r="A56" s="165" t="s">
        <v>1547</v>
      </c>
      <c r="B56" s="159" t="s">
        <v>1873</v>
      </c>
      <c r="C56" s="154"/>
      <c r="D56" s="167"/>
      <c r="E56" s="154">
        <v>2012</v>
      </c>
      <c r="F56" s="154">
        <v>2012</v>
      </c>
      <c r="G56" s="13">
        <v>1.601</v>
      </c>
      <c r="H56" s="154"/>
      <c r="I56" s="13">
        <v>1.601</v>
      </c>
      <c r="J56" s="154"/>
      <c r="K56" s="154"/>
      <c r="L56" s="154"/>
      <c r="M56" s="154"/>
      <c r="N56" s="13">
        <v>1.601</v>
      </c>
      <c r="O56" s="160"/>
      <c r="P56" s="160"/>
      <c r="Q56" s="140">
        <v>1.601</v>
      </c>
      <c r="R56" s="163"/>
    </row>
    <row r="57" spans="1:18" s="147" customFormat="1" x14ac:dyDescent="0.25">
      <c r="A57" s="165" t="s">
        <v>1891</v>
      </c>
      <c r="B57" s="242" t="s">
        <v>1876</v>
      </c>
      <c r="C57" s="154"/>
      <c r="D57" s="167"/>
      <c r="E57" s="154"/>
      <c r="F57" s="154"/>
      <c r="G57" s="13"/>
      <c r="H57" s="154"/>
      <c r="I57" s="13"/>
      <c r="J57" s="154"/>
      <c r="K57" s="154"/>
      <c r="L57" s="154"/>
      <c r="M57" s="154"/>
      <c r="N57" s="13"/>
      <c r="O57" s="160"/>
      <c r="P57" s="160"/>
      <c r="Q57" s="140"/>
      <c r="R57" s="163"/>
    </row>
    <row r="58" spans="1:18" s="147" customFormat="1" x14ac:dyDescent="0.25">
      <c r="A58" s="165" t="s">
        <v>1892</v>
      </c>
      <c r="B58" s="159" t="s">
        <v>1893</v>
      </c>
      <c r="C58" s="159" t="s">
        <v>1853</v>
      </c>
      <c r="D58" s="167" t="s">
        <v>146</v>
      </c>
      <c r="E58" s="154">
        <v>2012</v>
      </c>
      <c r="F58" s="154">
        <v>2012</v>
      </c>
      <c r="G58" s="13">
        <v>9.5000000000000001E-2</v>
      </c>
      <c r="H58" s="154"/>
      <c r="I58" s="13">
        <v>9.5000000000000001E-2</v>
      </c>
      <c r="J58" s="154"/>
      <c r="K58" s="154"/>
      <c r="L58" s="154"/>
      <c r="M58" s="154"/>
      <c r="N58" s="13">
        <v>9.5000000000000001E-2</v>
      </c>
      <c r="O58" s="160"/>
      <c r="P58" s="160"/>
      <c r="Q58" s="140">
        <v>9.5000000000000001E-2</v>
      </c>
      <c r="R58" s="163"/>
    </row>
    <row r="59" spans="1:18" s="147" customFormat="1" x14ac:dyDescent="0.25">
      <c r="A59" s="165" t="s">
        <v>1894</v>
      </c>
      <c r="B59" s="136" t="s">
        <v>1895</v>
      </c>
      <c r="C59" s="159"/>
      <c r="D59" s="167"/>
      <c r="E59" s="154"/>
      <c r="F59" s="154"/>
      <c r="G59" s="13"/>
      <c r="H59" s="154"/>
      <c r="I59" s="13"/>
      <c r="J59" s="154"/>
      <c r="K59" s="154"/>
      <c r="L59" s="154"/>
      <c r="M59" s="154"/>
      <c r="N59" s="13"/>
      <c r="O59" s="160"/>
      <c r="P59" s="160"/>
      <c r="Q59" s="140"/>
      <c r="R59" s="163"/>
    </row>
    <row r="60" spans="1:18" s="147" customFormat="1" x14ac:dyDescent="0.25">
      <c r="A60" s="165" t="s">
        <v>1896</v>
      </c>
      <c r="B60" s="30" t="s">
        <v>22</v>
      </c>
      <c r="C60" s="159"/>
      <c r="D60" s="167"/>
      <c r="E60" s="154"/>
      <c r="F60" s="154"/>
      <c r="G60" s="13">
        <v>0.159</v>
      </c>
      <c r="H60" s="154"/>
      <c r="I60" s="13">
        <v>0.159</v>
      </c>
      <c r="J60" s="154"/>
      <c r="K60" s="154"/>
      <c r="L60" s="154"/>
      <c r="M60" s="154"/>
      <c r="N60" s="13">
        <v>0.159</v>
      </c>
      <c r="O60" s="160"/>
      <c r="P60" s="160"/>
      <c r="Q60" s="140">
        <v>0.159</v>
      </c>
      <c r="R60" s="163"/>
    </row>
    <row r="61" spans="1:18" s="147" customFormat="1" x14ac:dyDescent="0.25">
      <c r="A61" s="165" t="s">
        <v>1897</v>
      </c>
      <c r="B61" s="242" t="s">
        <v>484</v>
      </c>
      <c r="C61" s="159"/>
      <c r="D61" s="167"/>
      <c r="E61" s="154"/>
      <c r="F61" s="154"/>
      <c r="G61" s="13"/>
      <c r="H61" s="154"/>
      <c r="I61" s="13"/>
      <c r="J61" s="154"/>
      <c r="K61" s="154"/>
      <c r="L61" s="154"/>
      <c r="M61" s="154"/>
      <c r="N61" s="13"/>
      <c r="O61" s="160"/>
      <c r="P61" s="160"/>
      <c r="Q61" s="140"/>
      <c r="R61" s="163"/>
    </row>
    <row r="62" spans="1:18" s="147" customFormat="1" ht="31.5" x14ac:dyDescent="0.25">
      <c r="A62" s="165" t="s">
        <v>535</v>
      </c>
      <c r="B62" s="159" t="s">
        <v>1898</v>
      </c>
      <c r="C62" s="154" t="s">
        <v>1374</v>
      </c>
      <c r="D62" s="167" t="s">
        <v>1899</v>
      </c>
      <c r="E62" s="154">
        <v>2012</v>
      </c>
      <c r="F62" s="154">
        <v>2012</v>
      </c>
      <c r="G62" s="13">
        <v>1.17</v>
      </c>
      <c r="H62" s="154"/>
      <c r="I62" s="13">
        <v>1.17</v>
      </c>
      <c r="J62" s="154"/>
      <c r="K62" s="154"/>
      <c r="L62" s="154"/>
      <c r="M62" s="154"/>
      <c r="N62" s="13">
        <v>1.17</v>
      </c>
      <c r="O62" s="160"/>
      <c r="P62" s="160"/>
      <c r="Q62" s="140">
        <v>1.17</v>
      </c>
      <c r="R62" s="163"/>
    </row>
    <row r="63" spans="1:18" s="269" customFormat="1" x14ac:dyDescent="0.25">
      <c r="A63" s="272" t="s">
        <v>35</v>
      </c>
      <c r="B63" s="263" t="s">
        <v>1900</v>
      </c>
      <c r="C63" s="266"/>
      <c r="D63" s="274"/>
      <c r="E63" s="266"/>
      <c r="F63" s="266"/>
      <c r="G63" s="265"/>
      <c r="H63" s="266"/>
      <c r="I63" s="265"/>
      <c r="J63" s="266"/>
      <c r="K63" s="266"/>
      <c r="L63" s="266"/>
      <c r="M63" s="274"/>
      <c r="N63" s="265"/>
      <c r="O63" s="265"/>
      <c r="P63" s="265"/>
      <c r="Q63" s="267"/>
      <c r="R63" s="268"/>
    </row>
    <row r="64" spans="1:18" s="147" customFormat="1" x14ac:dyDescent="0.25">
      <c r="A64" s="165"/>
      <c r="B64" s="136" t="s">
        <v>1845</v>
      </c>
      <c r="C64" s="154"/>
      <c r="D64" s="167"/>
      <c r="E64" s="154"/>
      <c r="F64" s="154"/>
      <c r="G64" s="160"/>
      <c r="H64" s="154"/>
      <c r="I64" s="160"/>
      <c r="J64" s="154"/>
      <c r="K64" s="154"/>
      <c r="L64" s="154"/>
      <c r="M64" s="167"/>
      <c r="N64" s="160"/>
      <c r="O64" s="160"/>
      <c r="P64" s="160"/>
      <c r="Q64" s="162"/>
      <c r="R64" s="163"/>
    </row>
    <row r="65" spans="1:18" s="147" customFormat="1" x14ac:dyDescent="0.25">
      <c r="A65" s="165" t="s">
        <v>1784</v>
      </c>
      <c r="B65" s="242" t="s">
        <v>1850</v>
      </c>
      <c r="C65" s="154"/>
      <c r="D65" s="167"/>
      <c r="E65" s="154"/>
      <c r="F65" s="154"/>
      <c r="G65" s="160"/>
      <c r="H65" s="154"/>
      <c r="I65" s="160"/>
      <c r="J65" s="154"/>
      <c r="K65" s="154"/>
      <c r="L65" s="154"/>
      <c r="M65" s="167"/>
      <c r="N65" s="160"/>
      <c r="O65" s="160"/>
      <c r="P65" s="160"/>
      <c r="Q65" s="162"/>
      <c r="R65" s="163"/>
    </row>
    <row r="66" spans="1:18" s="147" customFormat="1" x14ac:dyDescent="0.25">
      <c r="A66" s="165" t="s">
        <v>1785</v>
      </c>
      <c r="B66" s="159" t="s">
        <v>1852</v>
      </c>
      <c r="C66" s="159" t="s">
        <v>1853</v>
      </c>
      <c r="D66" s="167" t="s">
        <v>146</v>
      </c>
      <c r="E66" s="154">
        <v>2012</v>
      </c>
      <c r="F66" s="154">
        <v>2012</v>
      </c>
      <c r="G66" s="13">
        <v>0.432</v>
      </c>
      <c r="H66" s="154"/>
      <c r="I66" s="13">
        <v>0.432</v>
      </c>
      <c r="J66" s="154"/>
      <c r="K66" s="154"/>
      <c r="L66" s="154"/>
      <c r="M66" s="167"/>
      <c r="N66" s="13">
        <v>0.432</v>
      </c>
      <c r="O66" s="160"/>
      <c r="P66" s="160"/>
      <c r="Q66" s="140">
        <v>0.432</v>
      </c>
      <c r="R66" s="163"/>
    </row>
    <row r="67" spans="1:18" s="147" customFormat="1" x14ac:dyDescent="0.25">
      <c r="A67" s="165" t="s">
        <v>1786</v>
      </c>
      <c r="B67" s="242" t="s">
        <v>1867</v>
      </c>
      <c r="C67" s="154"/>
      <c r="D67" s="167"/>
      <c r="E67" s="154"/>
      <c r="F67" s="154"/>
      <c r="G67" s="13"/>
      <c r="H67" s="154"/>
      <c r="I67" s="13"/>
      <c r="J67" s="154"/>
      <c r="K67" s="154"/>
      <c r="L67" s="154"/>
      <c r="M67" s="167"/>
      <c r="N67" s="13"/>
      <c r="O67" s="160"/>
      <c r="P67" s="160"/>
      <c r="Q67" s="140"/>
      <c r="R67" s="163"/>
    </row>
    <row r="68" spans="1:18" s="147" customFormat="1" x14ac:dyDescent="0.25">
      <c r="A68" s="165" t="s">
        <v>1787</v>
      </c>
      <c r="B68" s="159" t="s">
        <v>1901</v>
      </c>
      <c r="C68" s="154" t="s">
        <v>1374</v>
      </c>
      <c r="D68" s="167"/>
      <c r="E68" s="154">
        <v>2012</v>
      </c>
      <c r="F68" s="154">
        <v>2012</v>
      </c>
      <c r="G68" s="13">
        <v>0.20613999999999999</v>
      </c>
      <c r="H68" s="154"/>
      <c r="I68" s="13">
        <v>0.20613999999999999</v>
      </c>
      <c r="J68" s="154"/>
      <c r="K68" s="154"/>
      <c r="L68" s="154"/>
      <c r="M68" s="167"/>
      <c r="N68" s="13">
        <v>0.20613999999999999</v>
      </c>
      <c r="O68" s="160"/>
      <c r="P68" s="160"/>
      <c r="Q68" s="140">
        <v>0.20613999999999999</v>
      </c>
      <c r="R68" s="163"/>
    </row>
    <row r="69" spans="1:18" s="269" customFormat="1" x14ac:dyDescent="0.25">
      <c r="A69" s="272" t="s">
        <v>37</v>
      </c>
      <c r="B69" s="263" t="s">
        <v>1902</v>
      </c>
      <c r="C69" s="266"/>
      <c r="D69" s="274"/>
      <c r="E69" s="266"/>
      <c r="F69" s="266"/>
      <c r="G69" s="265"/>
      <c r="H69" s="266"/>
      <c r="I69" s="265"/>
      <c r="J69" s="266"/>
      <c r="K69" s="266"/>
      <c r="L69" s="266"/>
      <c r="M69" s="274"/>
      <c r="N69" s="265"/>
      <c r="O69" s="265"/>
      <c r="P69" s="265"/>
      <c r="Q69" s="267"/>
      <c r="R69" s="268"/>
    </row>
    <row r="70" spans="1:18" s="147" customFormat="1" x14ac:dyDescent="0.25">
      <c r="A70" s="165" t="s">
        <v>1903</v>
      </c>
      <c r="B70" s="136" t="s">
        <v>1845</v>
      </c>
      <c r="C70" s="154"/>
      <c r="D70" s="167"/>
      <c r="E70" s="154"/>
      <c r="F70" s="154"/>
      <c r="G70" s="160"/>
      <c r="H70" s="154"/>
      <c r="I70" s="160"/>
      <c r="J70" s="154"/>
      <c r="K70" s="154"/>
      <c r="L70" s="154"/>
      <c r="M70" s="167"/>
      <c r="N70" s="160"/>
      <c r="O70" s="160"/>
      <c r="P70" s="160"/>
      <c r="Q70" s="162"/>
      <c r="R70" s="163"/>
    </row>
    <row r="71" spans="1:18" s="147" customFormat="1" ht="31.5" x14ac:dyDescent="0.25">
      <c r="A71" s="165" t="s">
        <v>1790</v>
      </c>
      <c r="B71" s="168" t="s">
        <v>1904</v>
      </c>
      <c r="C71" s="154" t="s">
        <v>1905</v>
      </c>
      <c r="D71" s="167" t="s">
        <v>1906</v>
      </c>
      <c r="E71" s="154">
        <v>2012</v>
      </c>
      <c r="F71" s="154">
        <v>2012</v>
      </c>
      <c r="G71" s="13">
        <v>0.38</v>
      </c>
      <c r="H71" s="154"/>
      <c r="I71" s="13">
        <v>0.38</v>
      </c>
      <c r="J71" s="167" t="s">
        <v>1906</v>
      </c>
      <c r="K71" s="154"/>
      <c r="L71" s="154"/>
      <c r="M71" s="167" t="s">
        <v>1906</v>
      </c>
      <c r="N71" s="13">
        <v>0.38</v>
      </c>
      <c r="O71" s="160"/>
      <c r="P71" s="160"/>
      <c r="Q71" s="140">
        <v>0.38</v>
      </c>
      <c r="R71" s="163"/>
    </row>
    <row r="72" spans="1:18" s="147" customFormat="1" ht="31.5" x14ac:dyDescent="0.25">
      <c r="A72" s="165" t="s">
        <v>1791</v>
      </c>
      <c r="B72" s="168" t="s">
        <v>1907</v>
      </c>
      <c r="C72" s="154" t="s">
        <v>1905</v>
      </c>
      <c r="D72" s="167" t="s">
        <v>1908</v>
      </c>
      <c r="E72" s="154">
        <v>2012</v>
      </c>
      <c r="F72" s="154">
        <v>2012</v>
      </c>
      <c r="G72" s="13">
        <v>0.45900000000000002</v>
      </c>
      <c r="H72" s="154"/>
      <c r="I72" s="13">
        <v>0.45900000000000002</v>
      </c>
      <c r="J72" s="167" t="s">
        <v>1908</v>
      </c>
      <c r="K72" s="154"/>
      <c r="L72" s="154"/>
      <c r="M72" s="167" t="s">
        <v>1908</v>
      </c>
      <c r="N72" s="13">
        <v>0.45900000000000002</v>
      </c>
      <c r="O72" s="160"/>
      <c r="P72" s="160"/>
      <c r="Q72" s="140">
        <v>0.45900000000000002</v>
      </c>
      <c r="R72" s="163"/>
    </row>
    <row r="73" spans="1:18" s="147" customFormat="1" x14ac:dyDescent="0.25">
      <c r="A73" s="165" t="s">
        <v>1909</v>
      </c>
      <c r="B73" s="242" t="s">
        <v>1850</v>
      </c>
      <c r="C73" s="154"/>
      <c r="D73" s="167"/>
      <c r="E73" s="154"/>
      <c r="F73" s="154"/>
      <c r="G73" s="13"/>
      <c r="H73" s="154"/>
      <c r="I73" s="13"/>
      <c r="J73" s="154"/>
      <c r="K73" s="154"/>
      <c r="L73" s="154"/>
      <c r="M73" s="167"/>
      <c r="N73" s="13"/>
      <c r="O73" s="160"/>
      <c r="P73" s="160"/>
      <c r="Q73" s="140"/>
      <c r="R73" s="163"/>
    </row>
    <row r="74" spans="1:18" s="147" customFormat="1" x14ac:dyDescent="0.25">
      <c r="A74" s="165" t="s">
        <v>1910</v>
      </c>
      <c r="B74" s="159" t="s">
        <v>1911</v>
      </c>
      <c r="C74" s="159" t="s">
        <v>1853</v>
      </c>
      <c r="D74" s="167" t="s">
        <v>146</v>
      </c>
      <c r="E74" s="154">
        <v>2012</v>
      </c>
      <c r="F74" s="154">
        <v>2012</v>
      </c>
      <c r="G74" s="13">
        <v>3.7050000000000001</v>
      </c>
      <c r="H74" s="154"/>
      <c r="I74" s="13">
        <v>3.7050000000000001</v>
      </c>
      <c r="J74" s="154"/>
      <c r="K74" s="154"/>
      <c r="L74" s="154"/>
      <c r="M74" s="167"/>
      <c r="N74" s="13">
        <v>3.7050000000000001</v>
      </c>
      <c r="O74" s="160"/>
      <c r="P74" s="160"/>
      <c r="Q74" s="140">
        <v>3.7050000000000001</v>
      </c>
      <c r="R74" s="163"/>
    </row>
    <row r="75" spans="1:18" s="147" customFormat="1" x14ac:dyDescent="0.25">
      <c r="A75" s="165" t="s">
        <v>1912</v>
      </c>
      <c r="B75" s="159" t="s">
        <v>1852</v>
      </c>
      <c r="C75" s="159" t="s">
        <v>1853</v>
      </c>
      <c r="D75" s="167" t="s">
        <v>146</v>
      </c>
      <c r="E75" s="154">
        <v>2012</v>
      </c>
      <c r="F75" s="154">
        <v>2012</v>
      </c>
      <c r="G75" s="13">
        <v>0.432</v>
      </c>
      <c r="H75" s="154"/>
      <c r="I75" s="13">
        <v>0.432</v>
      </c>
      <c r="J75" s="154"/>
      <c r="K75" s="154"/>
      <c r="L75" s="154"/>
      <c r="M75" s="167"/>
      <c r="N75" s="13">
        <v>0.432</v>
      </c>
      <c r="O75" s="160"/>
      <c r="P75" s="160"/>
      <c r="Q75" s="140">
        <v>0.432</v>
      </c>
      <c r="R75" s="163"/>
    </row>
    <row r="76" spans="1:18" s="147" customFormat="1" x14ac:dyDescent="0.25">
      <c r="A76" s="165" t="s">
        <v>1913</v>
      </c>
      <c r="B76" s="242" t="s">
        <v>1914</v>
      </c>
      <c r="C76" s="154"/>
      <c r="D76" s="167"/>
      <c r="E76" s="154"/>
      <c r="F76" s="154"/>
      <c r="G76" s="13"/>
      <c r="H76" s="154"/>
      <c r="I76" s="13"/>
      <c r="J76" s="154"/>
      <c r="K76" s="154"/>
      <c r="L76" s="154"/>
      <c r="M76" s="167"/>
      <c r="N76" s="13"/>
      <c r="O76" s="160"/>
      <c r="P76" s="160"/>
      <c r="Q76" s="140"/>
      <c r="R76" s="163"/>
    </row>
    <row r="77" spans="1:18" s="147" customFormat="1" x14ac:dyDescent="0.25">
      <c r="A77" s="165" t="s">
        <v>1915</v>
      </c>
      <c r="B77" s="159" t="s">
        <v>1916</v>
      </c>
      <c r="C77" s="154" t="s">
        <v>1905</v>
      </c>
      <c r="D77" s="167" t="s">
        <v>1917</v>
      </c>
      <c r="E77" s="154">
        <v>2012</v>
      </c>
      <c r="F77" s="154">
        <v>2012</v>
      </c>
      <c r="G77" s="13">
        <v>3.165</v>
      </c>
      <c r="H77" s="154"/>
      <c r="I77" s="13">
        <v>3.165</v>
      </c>
      <c r="J77" s="154"/>
      <c r="K77" s="154"/>
      <c r="L77" s="154"/>
      <c r="M77" s="167"/>
      <c r="N77" s="13">
        <v>3.165</v>
      </c>
      <c r="O77" s="160"/>
      <c r="P77" s="160"/>
      <c r="Q77" s="140">
        <v>3.165</v>
      </c>
      <c r="R77" s="163"/>
    </row>
    <row r="78" spans="1:18" s="147" customFormat="1" x14ac:dyDescent="0.25">
      <c r="A78" s="165" t="s">
        <v>1918</v>
      </c>
      <c r="B78" s="242" t="s">
        <v>1859</v>
      </c>
      <c r="C78" s="154"/>
      <c r="D78" s="167"/>
      <c r="E78" s="154"/>
      <c r="F78" s="154"/>
      <c r="G78" s="13"/>
      <c r="H78" s="154"/>
      <c r="I78" s="13"/>
      <c r="J78" s="154"/>
      <c r="K78" s="154"/>
      <c r="L78" s="154"/>
      <c r="M78" s="167"/>
      <c r="N78" s="13"/>
      <c r="O78" s="160"/>
      <c r="P78" s="160"/>
      <c r="Q78" s="140"/>
      <c r="R78" s="163"/>
    </row>
    <row r="79" spans="1:18" s="147" customFormat="1" x14ac:dyDescent="0.25">
      <c r="A79" s="165" t="s">
        <v>1919</v>
      </c>
      <c r="B79" s="159" t="s">
        <v>1861</v>
      </c>
      <c r="C79" s="159" t="s">
        <v>1853</v>
      </c>
      <c r="D79" s="167" t="s">
        <v>146</v>
      </c>
      <c r="E79" s="154">
        <v>2012</v>
      </c>
      <c r="F79" s="154">
        <v>2012</v>
      </c>
      <c r="G79" s="13">
        <v>0.23699999999999999</v>
      </c>
      <c r="H79" s="154"/>
      <c r="I79" s="13">
        <v>0.23699999999999999</v>
      </c>
      <c r="J79" s="154"/>
      <c r="K79" s="154"/>
      <c r="L79" s="154"/>
      <c r="M79" s="167"/>
      <c r="N79" s="13">
        <v>0.23699999999999999</v>
      </c>
      <c r="O79" s="160"/>
      <c r="P79" s="160"/>
      <c r="Q79" s="140">
        <v>0.23699999999999999</v>
      </c>
      <c r="R79" s="163"/>
    </row>
    <row r="80" spans="1:18" s="147" customFormat="1" x14ac:dyDescent="0.25">
      <c r="A80" s="165" t="s">
        <v>1920</v>
      </c>
      <c r="B80" s="242" t="s">
        <v>1921</v>
      </c>
      <c r="C80" s="154"/>
      <c r="D80" s="167"/>
      <c r="E80" s="154"/>
      <c r="F80" s="154"/>
      <c r="G80" s="13"/>
      <c r="H80" s="154"/>
      <c r="I80" s="13"/>
      <c r="J80" s="154"/>
      <c r="K80" s="154"/>
      <c r="L80" s="154"/>
      <c r="M80" s="167"/>
      <c r="N80" s="13"/>
      <c r="O80" s="160"/>
      <c r="P80" s="160"/>
      <c r="Q80" s="140"/>
      <c r="R80" s="163"/>
    </row>
    <row r="81" spans="1:18" s="147" customFormat="1" x14ac:dyDescent="0.25">
      <c r="A81" s="165" t="s">
        <v>1922</v>
      </c>
      <c r="B81" s="159" t="s">
        <v>1923</v>
      </c>
      <c r="C81" s="154" t="s">
        <v>1874</v>
      </c>
      <c r="D81" s="167" t="s">
        <v>146</v>
      </c>
      <c r="E81" s="154">
        <v>2012</v>
      </c>
      <c r="F81" s="154">
        <v>2012</v>
      </c>
      <c r="G81" s="13">
        <v>0.63329999999999997</v>
      </c>
      <c r="H81" s="154"/>
      <c r="I81" s="13">
        <v>0.63329999999999997</v>
      </c>
      <c r="J81" s="154"/>
      <c r="K81" s="154"/>
      <c r="L81" s="154"/>
      <c r="M81" s="167"/>
      <c r="N81" s="13">
        <v>0.63329999999999997</v>
      </c>
      <c r="O81" s="160"/>
      <c r="P81" s="160"/>
      <c r="Q81" s="140">
        <v>0.63329999999999997</v>
      </c>
      <c r="R81" s="163"/>
    </row>
    <row r="82" spans="1:18" s="147" customFormat="1" x14ac:dyDescent="0.25">
      <c r="A82" s="165" t="s">
        <v>1924</v>
      </c>
      <c r="B82" s="159" t="s">
        <v>1925</v>
      </c>
      <c r="C82" s="154" t="s">
        <v>1874</v>
      </c>
      <c r="D82" s="167" t="s">
        <v>146</v>
      </c>
      <c r="E82" s="154">
        <v>2012</v>
      </c>
      <c r="F82" s="154">
        <v>2012</v>
      </c>
      <c r="G82" s="13">
        <v>0.57420000000000004</v>
      </c>
      <c r="H82" s="154"/>
      <c r="I82" s="13">
        <v>0.57420000000000004</v>
      </c>
      <c r="J82" s="154"/>
      <c r="K82" s="154"/>
      <c r="L82" s="154"/>
      <c r="M82" s="167"/>
      <c r="N82" s="13">
        <v>0.57420000000000004</v>
      </c>
      <c r="O82" s="160"/>
      <c r="P82" s="160"/>
      <c r="Q82" s="140">
        <v>0.57420000000000004</v>
      </c>
      <c r="R82" s="163"/>
    </row>
    <row r="83" spans="1:18" s="147" customFormat="1" x14ac:dyDescent="0.25">
      <c r="A83" s="165" t="s">
        <v>1926</v>
      </c>
      <c r="B83" s="159" t="s">
        <v>1927</v>
      </c>
      <c r="C83" s="154" t="s">
        <v>1874</v>
      </c>
      <c r="D83" s="167" t="s">
        <v>146</v>
      </c>
      <c r="E83" s="154">
        <v>2012</v>
      </c>
      <c r="F83" s="154">
        <v>2012</v>
      </c>
      <c r="G83" s="13">
        <v>0.64149999999999996</v>
      </c>
      <c r="H83" s="154"/>
      <c r="I83" s="13">
        <v>0.64149999999999996</v>
      </c>
      <c r="J83" s="154"/>
      <c r="K83" s="154"/>
      <c r="L83" s="154"/>
      <c r="M83" s="167"/>
      <c r="N83" s="13">
        <v>0.64149999999999996</v>
      </c>
      <c r="O83" s="160"/>
      <c r="P83" s="160"/>
      <c r="Q83" s="140">
        <v>0.64149999999999996</v>
      </c>
      <c r="R83" s="163"/>
    </row>
    <row r="84" spans="1:18" s="147" customFormat="1" x14ac:dyDescent="0.25">
      <c r="A84" s="165" t="s">
        <v>1928</v>
      </c>
      <c r="B84" s="242" t="s">
        <v>1867</v>
      </c>
      <c r="C84" s="154"/>
      <c r="D84" s="167"/>
      <c r="E84" s="154"/>
      <c r="F84" s="154"/>
      <c r="G84" s="13"/>
      <c r="H84" s="154"/>
      <c r="I84" s="13"/>
      <c r="J84" s="154"/>
      <c r="K84" s="154"/>
      <c r="L84" s="154"/>
      <c r="M84" s="167"/>
      <c r="N84" s="13"/>
      <c r="O84" s="160"/>
      <c r="P84" s="160"/>
      <c r="Q84" s="140"/>
      <c r="R84" s="163"/>
    </row>
    <row r="85" spans="1:18" s="147" customFormat="1" x14ac:dyDescent="0.25">
      <c r="A85" s="165" t="s">
        <v>1929</v>
      </c>
      <c r="B85" s="159" t="s">
        <v>1930</v>
      </c>
      <c r="C85" s="154" t="s">
        <v>1874</v>
      </c>
      <c r="D85" s="167" t="s">
        <v>146</v>
      </c>
      <c r="E85" s="154">
        <v>2012</v>
      </c>
      <c r="F85" s="154">
        <v>2012</v>
      </c>
      <c r="G85" s="13">
        <v>0.24249999999999999</v>
      </c>
      <c r="H85" s="154"/>
      <c r="I85" s="13">
        <v>0.24249999999999999</v>
      </c>
      <c r="J85" s="154"/>
      <c r="K85" s="154"/>
      <c r="L85" s="154"/>
      <c r="M85" s="167"/>
      <c r="N85" s="13">
        <v>0.24249999999999999</v>
      </c>
      <c r="O85" s="160"/>
      <c r="P85" s="160"/>
      <c r="Q85" s="140">
        <v>0.24249999999999999</v>
      </c>
      <c r="R85" s="163"/>
    </row>
    <row r="86" spans="1:18" s="147" customFormat="1" x14ac:dyDescent="0.25">
      <c r="A86" s="165" t="s">
        <v>1931</v>
      </c>
      <c r="B86" s="242" t="s">
        <v>1871</v>
      </c>
      <c r="C86" s="154"/>
      <c r="D86" s="167"/>
      <c r="E86" s="154"/>
      <c r="F86" s="154"/>
      <c r="G86" s="13"/>
      <c r="H86" s="154"/>
      <c r="I86" s="13"/>
      <c r="J86" s="154"/>
      <c r="K86" s="154"/>
      <c r="L86" s="154"/>
      <c r="M86" s="167"/>
      <c r="N86" s="13"/>
      <c r="O86" s="160"/>
      <c r="P86" s="160"/>
      <c r="Q86" s="140"/>
      <c r="R86" s="163"/>
    </row>
    <row r="87" spans="1:18" s="147" customFormat="1" ht="31.5" x14ac:dyDescent="0.25">
      <c r="A87" s="165" t="s">
        <v>1932</v>
      </c>
      <c r="B87" s="159" t="s">
        <v>1873</v>
      </c>
      <c r="C87" s="154" t="s">
        <v>1874</v>
      </c>
      <c r="D87" s="167"/>
      <c r="E87" s="154">
        <v>2012</v>
      </c>
      <c r="F87" s="154">
        <v>2012</v>
      </c>
      <c r="G87" s="13">
        <v>1.3639999999999999</v>
      </c>
      <c r="H87" s="154"/>
      <c r="I87" s="13">
        <v>1.3639999999999999</v>
      </c>
      <c r="J87" s="154"/>
      <c r="K87" s="154"/>
      <c r="L87" s="154"/>
      <c r="M87" s="167"/>
      <c r="N87" s="13">
        <v>1.3639999999999999</v>
      </c>
      <c r="O87" s="160"/>
      <c r="P87" s="160"/>
      <c r="Q87" s="140">
        <v>1.3639999999999999</v>
      </c>
      <c r="R87" s="163"/>
    </row>
    <row r="88" spans="1:18" s="147" customFormat="1" x14ac:dyDescent="0.25">
      <c r="A88" s="165" t="s">
        <v>1933</v>
      </c>
      <c r="B88" s="242" t="s">
        <v>484</v>
      </c>
      <c r="C88" s="154"/>
      <c r="D88" s="167"/>
      <c r="E88" s="154"/>
      <c r="F88" s="154"/>
      <c r="G88" s="40"/>
      <c r="H88" s="154"/>
      <c r="I88" s="40"/>
      <c r="J88" s="154"/>
      <c r="K88" s="154"/>
      <c r="L88" s="154"/>
      <c r="M88" s="167"/>
      <c r="N88" s="40"/>
      <c r="O88" s="160"/>
      <c r="P88" s="160"/>
      <c r="Q88" s="143"/>
      <c r="R88" s="163"/>
    </row>
    <row r="89" spans="1:18" s="147" customFormat="1" x14ac:dyDescent="0.25">
      <c r="A89" s="165" t="s">
        <v>1550</v>
      </c>
      <c r="B89" s="30" t="s">
        <v>1934</v>
      </c>
      <c r="C89" s="154" t="s">
        <v>1376</v>
      </c>
      <c r="D89" s="167" t="s">
        <v>351</v>
      </c>
      <c r="E89" s="154"/>
      <c r="F89" s="154"/>
      <c r="G89" s="13">
        <v>0.14929999999999999</v>
      </c>
      <c r="H89" s="154"/>
      <c r="I89" s="13">
        <v>0.14929999999999999</v>
      </c>
      <c r="J89" s="167" t="s">
        <v>351</v>
      </c>
      <c r="K89" s="154"/>
      <c r="L89" s="154"/>
      <c r="M89" s="167" t="s">
        <v>351</v>
      </c>
      <c r="N89" s="13">
        <v>0.14929999999999999</v>
      </c>
      <c r="O89" s="160"/>
      <c r="P89" s="160"/>
      <c r="Q89" s="140">
        <v>0.14929999999999999</v>
      </c>
      <c r="R89" s="163"/>
    </row>
    <row r="90" spans="1:18" s="147" customFormat="1" x14ac:dyDescent="0.25">
      <c r="A90" s="165" t="s">
        <v>1551</v>
      </c>
      <c r="B90" s="30" t="s">
        <v>1935</v>
      </c>
      <c r="C90" s="154" t="s">
        <v>1376</v>
      </c>
      <c r="D90" s="167" t="s">
        <v>327</v>
      </c>
      <c r="E90" s="154"/>
      <c r="F90" s="154"/>
      <c r="G90" s="13">
        <v>0.04</v>
      </c>
      <c r="H90" s="154"/>
      <c r="I90" s="13">
        <v>0.04</v>
      </c>
      <c r="J90" s="167" t="s">
        <v>327</v>
      </c>
      <c r="K90" s="154"/>
      <c r="L90" s="154"/>
      <c r="M90" s="167" t="s">
        <v>327</v>
      </c>
      <c r="N90" s="13">
        <v>0.04</v>
      </c>
      <c r="O90" s="160"/>
      <c r="P90" s="160"/>
      <c r="Q90" s="140">
        <v>0.04</v>
      </c>
      <c r="R90" s="163"/>
    </row>
    <row r="91" spans="1:18" s="147" customFormat="1" ht="31.5" x14ac:dyDescent="0.25">
      <c r="A91" s="165" t="s">
        <v>1552</v>
      </c>
      <c r="B91" s="159" t="s">
        <v>1936</v>
      </c>
      <c r="C91" s="154" t="s">
        <v>1874</v>
      </c>
      <c r="D91" s="167" t="s">
        <v>711</v>
      </c>
      <c r="E91" s="154">
        <v>2012</v>
      </c>
      <c r="F91" s="154">
        <v>2012</v>
      </c>
      <c r="G91" s="13">
        <v>0.26500000000000001</v>
      </c>
      <c r="H91" s="154"/>
      <c r="I91" s="13">
        <v>0.26500000000000001</v>
      </c>
      <c r="J91" s="167" t="s">
        <v>711</v>
      </c>
      <c r="K91" s="154"/>
      <c r="L91" s="154"/>
      <c r="M91" s="167" t="s">
        <v>711</v>
      </c>
      <c r="N91" s="13">
        <v>0.26500000000000001</v>
      </c>
      <c r="O91" s="160"/>
      <c r="P91" s="160"/>
      <c r="Q91" s="140">
        <v>0.26500000000000001</v>
      </c>
      <c r="R91" s="163"/>
    </row>
    <row r="92" spans="1:18" s="147" customFormat="1" ht="31.5" x14ac:dyDescent="0.25">
      <c r="A92" s="165" t="s">
        <v>1745</v>
      </c>
      <c r="B92" s="168" t="s">
        <v>1937</v>
      </c>
      <c r="C92" s="154" t="s">
        <v>1874</v>
      </c>
      <c r="D92" s="167">
        <v>0.16</v>
      </c>
      <c r="E92" s="154">
        <v>2012</v>
      </c>
      <c r="F92" s="154">
        <v>2012</v>
      </c>
      <c r="G92" s="13">
        <v>0.25779999999999997</v>
      </c>
      <c r="H92" s="154"/>
      <c r="I92" s="13">
        <v>0.25779999999999997</v>
      </c>
      <c r="J92" s="167">
        <v>0.16</v>
      </c>
      <c r="K92" s="154"/>
      <c r="L92" s="154"/>
      <c r="M92" s="167">
        <v>0.16</v>
      </c>
      <c r="N92" s="13">
        <v>0.25779999999999997</v>
      </c>
      <c r="O92" s="160"/>
      <c r="P92" s="160"/>
      <c r="Q92" s="140">
        <v>0.25779999999999997</v>
      </c>
      <c r="R92" s="163"/>
    </row>
    <row r="93" spans="1:18" s="147" customFormat="1" x14ac:dyDescent="0.25">
      <c r="A93" s="165" t="s">
        <v>1746</v>
      </c>
      <c r="B93" s="30" t="s">
        <v>1938</v>
      </c>
      <c r="C93" s="154" t="s">
        <v>1374</v>
      </c>
      <c r="D93" s="167" t="s">
        <v>352</v>
      </c>
      <c r="E93" s="154"/>
      <c r="F93" s="154"/>
      <c r="G93" s="13">
        <v>0.1135</v>
      </c>
      <c r="H93" s="154"/>
      <c r="I93" s="13">
        <v>0.1135</v>
      </c>
      <c r="J93" s="167" t="s">
        <v>352</v>
      </c>
      <c r="K93" s="154"/>
      <c r="L93" s="154"/>
      <c r="M93" s="167" t="s">
        <v>352</v>
      </c>
      <c r="N93" s="13">
        <v>0.1135</v>
      </c>
      <c r="O93" s="160"/>
      <c r="P93" s="160"/>
      <c r="Q93" s="140">
        <v>0.1135</v>
      </c>
      <c r="R93" s="163"/>
    </row>
    <row r="94" spans="1:18" s="147" customFormat="1" x14ac:dyDescent="0.25">
      <c r="A94" s="165" t="s">
        <v>1939</v>
      </c>
      <c r="B94" s="30" t="s">
        <v>1940</v>
      </c>
      <c r="C94" s="154" t="s">
        <v>1374</v>
      </c>
      <c r="D94" s="167" t="s">
        <v>19</v>
      </c>
      <c r="E94" s="154"/>
      <c r="F94" s="154"/>
      <c r="G94" s="13">
        <v>0.14549999999999999</v>
      </c>
      <c r="H94" s="154"/>
      <c r="I94" s="13">
        <v>0.14549999999999999</v>
      </c>
      <c r="J94" s="167" t="s">
        <v>19</v>
      </c>
      <c r="K94" s="154"/>
      <c r="L94" s="154"/>
      <c r="M94" s="167" t="s">
        <v>19</v>
      </c>
      <c r="N94" s="13">
        <v>0.14549999999999999</v>
      </c>
      <c r="O94" s="160"/>
      <c r="P94" s="160"/>
      <c r="Q94" s="140">
        <v>0.14549999999999999</v>
      </c>
      <c r="R94" s="163"/>
    </row>
    <row r="95" spans="1:18" s="147" customFormat="1" x14ac:dyDescent="0.25">
      <c r="A95" s="165" t="s">
        <v>1941</v>
      </c>
      <c r="B95" s="242" t="s">
        <v>21</v>
      </c>
      <c r="C95" s="154"/>
      <c r="D95" s="167"/>
      <c r="E95" s="154"/>
      <c r="F95" s="154"/>
      <c r="G95" s="40"/>
      <c r="H95" s="154"/>
      <c r="I95" s="40"/>
      <c r="J95" s="154"/>
      <c r="K95" s="154"/>
      <c r="L95" s="154"/>
      <c r="M95" s="167"/>
      <c r="N95" s="40"/>
      <c r="O95" s="160"/>
      <c r="P95" s="160"/>
      <c r="Q95" s="143"/>
      <c r="R95" s="163"/>
    </row>
    <row r="96" spans="1:18" s="147" customFormat="1" ht="31.5" x14ac:dyDescent="0.25">
      <c r="A96" s="165" t="s">
        <v>1942</v>
      </c>
      <c r="B96" s="159" t="s">
        <v>1943</v>
      </c>
      <c r="C96" s="154" t="s">
        <v>1874</v>
      </c>
      <c r="D96" s="167"/>
      <c r="E96" s="154">
        <v>2012</v>
      </c>
      <c r="F96" s="154">
        <v>2012</v>
      </c>
      <c r="G96" s="13">
        <v>9.5</v>
      </c>
      <c r="H96" s="154"/>
      <c r="I96" s="13">
        <v>9.5</v>
      </c>
      <c r="J96" s="154"/>
      <c r="K96" s="154"/>
      <c r="L96" s="154"/>
      <c r="M96" s="167"/>
      <c r="N96" s="13">
        <v>9.5</v>
      </c>
      <c r="O96" s="160"/>
      <c r="P96" s="160"/>
      <c r="Q96" s="140">
        <v>9.5</v>
      </c>
      <c r="R96" s="163"/>
    </row>
    <row r="97" spans="1:18" s="269" customFormat="1" x14ac:dyDescent="0.25">
      <c r="A97" s="272" t="s">
        <v>56</v>
      </c>
      <c r="B97" s="263" t="s">
        <v>1944</v>
      </c>
      <c r="C97" s="266"/>
      <c r="D97" s="274"/>
      <c r="E97" s="266"/>
      <c r="F97" s="266"/>
      <c r="G97" s="265"/>
      <c r="H97" s="266"/>
      <c r="I97" s="265"/>
      <c r="J97" s="266"/>
      <c r="K97" s="266"/>
      <c r="L97" s="266"/>
      <c r="M97" s="274"/>
      <c r="N97" s="265"/>
      <c r="O97" s="265"/>
      <c r="P97" s="265"/>
      <c r="Q97" s="267"/>
      <c r="R97" s="268"/>
    </row>
    <row r="98" spans="1:18" s="147" customFormat="1" x14ac:dyDescent="0.25">
      <c r="A98" s="165" t="s">
        <v>1945</v>
      </c>
      <c r="B98" s="136" t="s">
        <v>1845</v>
      </c>
      <c r="C98" s="154"/>
      <c r="D98" s="167"/>
      <c r="E98" s="154"/>
      <c r="F98" s="154"/>
      <c r="G98" s="160"/>
      <c r="H98" s="154"/>
      <c r="I98" s="160"/>
      <c r="J98" s="154"/>
      <c r="K98" s="154"/>
      <c r="L98" s="154"/>
      <c r="M98" s="167"/>
      <c r="N98" s="160"/>
      <c r="O98" s="160"/>
      <c r="P98" s="160"/>
      <c r="Q98" s="162"/>
      <c r="R98" s="163"/>
    </row>
    <row r="99" spans="1:18" s="147" customFormat="1" x14ac:dyDescent="0.25">
      <c r="A99" s="165" t="s">
        <v>1395</v>
      </c>
      <c r="B99" s="242" t="s">
        <v>1850</v>
      </c>
      <c r="C99" s="154"/>
      <c r="D99" s="167"/>
      <c r="E99" s="154"/>
      <c r="F99" s="154"/>
      <c r="G99" s="160"/>
      <c r="H99" s="154"/>
      <c r="I99" s="160"/>
      <c r="J99" s="154"/>
      <c r="K99" s="154"/>
      <c r="L99" s="154"/>
      <c r="M99" s="167"/>
      <c r="N99" s="160"/>
      <c r="O99" s="160"/>
      <c r="P99" s="160"/>
      <c r="Q99" s="162"/>
      <c r="R99" s="163"/>
    </row>
    <row r="100" spans="1:18" s="147" customFormat="1" x14ac:dyDescent="0.25">
      <c r="A100" s="165" t="s">
        <v>1396</v>
      </c>
      <c r="B100" s="159" t="s">
        <v>1946</v>
      </c>
      <c r="C100" s="159" t="s">
        <v>1853</v>
      </c>
      <c r="D100" s="167" t="s">
        <v>146</v>
      </c>
      <c r="E100" s="154">
        <v>2012</v>
      </c>
      <c r="F100" s="154">
        <v>2012</v>
      </c>
      <c r="G100" s="13">
        <v>3.7062193670000001</v>
      </c>
      <c r="H100" s="154"/>
      <c r="I100" s="13">
        <v>3.7062193670000001</v>
      </c>
      <c r="J100" s="154"/>
      <c r="K100" s="154"/>
      <c r="L100" s="154"/>
      <c r="M100" s="167"/>
      <c r="N100" s="13">
        <v>3.7062193670000001</v>
      </c>
      <c r="O100" s="160"/>
      <c r="P100" s="160"/>
      <c r="Q100" s="140">
        <v>3.7062193670000001</v>
      </c>
      <c r="R100" s="163"/>
    </row>
    <row r="101" spans="1:18" s="147" customFormat="1" x14ac:dyDescent="0.25">
      <c r="A101" s="165" t="s">
        <v>1397</v>
      </c>
      <c r="B101" s="159" t="s">
        <v>1947</v>
      </c>
      <c r="C101" s="159" t="s">
        <v>1853</v>
      </c>
      <c r="D101" s="167" t="s">
        <v>146</v>
      </c>
      <c r="E101" s="154">
        <v>2012</v>
      </c>
      <c r="F101" s="154">
        <v>2012</v>
      </c>
      <c r="G101" s="13">
        <v>0.436999996</v>
      </c>
      <c r="H101" s="154"/>
      <c r="I101" s="13">
        <v>0.436999996</v>
      </c>
      <c r="J101" s="154"/>
      <c r="K101" s="154"/>
      <c r="L101" s="154"/>
      <c r="M101" s="167"/>
      <c r="N101" s="13">
        <v>0.436999996</v>
      </c>
      <c r="O101" s="160"/>
      <c r="P101" s="160"/>
      <c r="Q101" s="140">
        <v>0.436999996</v>
      </c>
      <c r="R101" s="163"/>
    </row>
    <row r="102" spans="1:18" s="147" customFormat="1" x14ac:dyDescent="0.25">
      <c r="A102" s="165" t="s">
        <v>1398</v>
      </c>
      <c r="B102" s="159" t="s">
        <v>1852</v>
      </c>
      <c r="C102" s="159" t="s">
        <v>1853</v>
      </c>
      <c r="D102" s="167" t="s">
        <v>146</v>
      </c>
      <c r="E102" s="154">
        <v>2012</v>
      </c>
      <c r="F102" s="154">
        <v>2012</v>
      </c>
      <c r="G102" s="13">
        <v>0.41097461835532867</v>
      </c>
      <c r="H102" s="154"/>
      <c r="I102" s="13">
        <v>0.41097461835532867</v>
      </c>
      <c r="J102" s="154"/>
      <c r="K102" s="154"/>
      <c r="L102" s="154"/>
      <c r="M102" s="167"/>
      <c r="N102" s="13">
        <v>0.41097461835532867</v>
      </c>
      <c r="O102" s="160"/>
      <c r="P102" s="160"/>
      <c r="Q102" s="140">
        <v>0.41097461835532867</v>
      </c>
      <c r="R102" s="163"/>
    </row>
    <row r="103" spans="1:18" s="147" customFormat="1" x14ac:dyDescent="0.25">
      <c r="A103" s="165" t="s">
        <v>1399</v>
      </c>
      <c r="B103" s="169" t="s">
        <v>1948</v>
      </c>
      <c r="C103" s="159" t="s">
        <v>1853</v>
      </c>
      <c r="D103" s="167" t="s">
        <v>146</v>
      </c>
      <c r="E103" s="154">
        <v>2012</v>
      </c>
      <c r="F103" s="154">
        <v>2012</v>
      </c>
      <c r="G103" s="170">
        <v>0.81599999999999995</v>
      </c>
      <c r="H103" s="154"/>
      <c r="I103" s="170">
        <v>0.81599999999999995</v>
      </c>
      <c r="J103" s="154"/>
      <c r="K103" s="154"/>
      <c r="L103" s="154"/>
      <c r="M103" s="167"/>
      <c r="N103" s="170">
        <v>0.81599999999999995</v>
      </c>
      <c r="O103" s="160"/>
      <c r="P103" s="160"/>
      <c r="Q103" s="171">
        <v>0.81599999999999995</v>
      </c>
      <c r="R103" s="163"/>
    </row>
    <row r="104" spans="1:18" s="147" customFormat="1" x14ac:dyDescent="0.25">
      <c r="A104" s="165" t="s">
        <v>1400</v>
      </c>
      <c r="B104" s="169" t="s">
        <v>1949</v>
      </c>
      <c r="C104" s="159" t="s">
        <v>1853</v>
      </c>
      <c r="D104" s="167" t="s">
        <v>146</v>
      </c>
      <c r="E104" s="154">
        <v>2012</v>
      </c>
      <c r="F104" s="154">
        <v>2012</v>
      </c>
      <c r="G104" s="170">
        <v>1.1200000000000001</v>
      </c>
      <c r="H104" s="154"/>
      <c r="I104" s="170">
        <v>1.1200000000000001</v>
      </c>
      <c r="J104" s="154"/>
      <c r="K104" s="154"/>
      <c r="L104" s="154"/>
      <c r="M104" s="167"/>
      <c r="N104" s="170">
        <v>1.1200000000000001</v>
      </c>
      <c r="O104" s="160"/>
      <c r="P104" s="160"/>
      <c r="Q104" s="171">
        <v>1.1200000000000001</v>
      </c>
      <c r="R104" s="163"/>
    </row>
    <row r="105" spans="1:18" s="147" customFormat="1" x14ac:dyDescent="0.25">
      <c r="A105" s="165" t="s">
        <v>1401</v>
      </c>
      <c r="B105" s="242" t="s">
        <v>1914</v>
      </c>
      <c r="C105" s="154"/>
      <c r="D105" s="167"/>
      <c r="E105" s="154"/>
      <c r="F105" s="154"/>
      <c r="G105" s="13"/>
      <c r="H105" s="154"/>
      <c r="I105" s="13"/>
      <c r="J105" s="154"/>
      <c r="K105" s="154"/>
      <c r="L105" s="154"/>
      <c r="M105" s="167"/>
      <c r="N105" s="13"/>
      <c r="O105" s="160"/>
      <c r="P105" s="160"/>
      <c r="Q105" s="140"/>
      <c r="R105" s="163"/>
    </row>
    <row r="106" spans="1:18" s="147" customFormat="1" x14ac:dyDescent="0.25">
      <c r="A106" s="165" t="s">
        <v>1402</v>
      </c>
      <c r="B106" s="159" t="s">
        <v>1950</v>
      </c>
      <c r="C106" s="154" t="s">
        <v>1905</v>
      </c>
      <c r="D106" s="167" t="s">
        <v>1951</v>
      </c>
      <c r="E106" s="154">
        <v>2012</v>
      </c>
      <c r="F106" s="154">
        <v>2012</v>
      </c>
      <c r="G106" s="13">
        <v>5.3028489399999996</v>
      </c>
      <c r="H106" s="154"/>
      <c r="I106" s="13">
        <v>5.3028489399999996</v>
      </c>
      <c r="J106" s="154"/>
      <c r="K106" s="154"/>
      <c r="L106" s="154"/>
      <c r="M106" s="167"/>
      <c r="N106" s="13">
        <v>5.3028489399999996</v>
      </c>
      <c r="O106" s="160"/>
      <c r="P106" s="160"/>
      <c r="Q106" s="140">
        <v>5.3028489399999996</v>
      </c>
      <c r="R106" s="163"/>
    </row>
    <row r="107" spans="1:18" s="147" customFormat="1" x14ac:dyDescent="0.25">
      <c r="A107" s="165" t="s">
        <v>1503</v>
      </c>
      <c r="B107" s="159" t="s">
        <v>1952</v>
      </c>
      <c r="C107" s="154" t="s">
        <v>1905</v>
      </c>
      <c r="D107" s="167" t="s">
        <v>1953</v>
      </c>
      <c r="E107" s="154">
        <v>2012</v>
      </c>
      <c r="F107" s="154">
        <v>2012</v>
      </c>
      <c r="G107" s="13">
        <v>7.3510685100000002</v>
      </c>
      <c r="H107" s="154"/>
      <c r="I107" s="13">
        <v>7.3510685100000002</v>
      </c>
      <c r="J107" s="154"/>
      <c r="K107" s="154"/>
      <c r="L107" s="154"/>
      <c r="M107" s="167"/>
      <c r="N107" s="13">
        <v>7.3510685100000002</v>
      </c>
      <c r="O107" s="160"/>
      <c r="P107" s="160"/>
      <c r="Q107" s="140">
        <v>7.3510685100000002</v>
      </c>
      <c r="R107" s="163"/>
    </row>
    <row r="108" spans="1:18" s="147" customFormat="1" x14ac:dyDescent="0.25">
      <c r="A108" s="165" t="s">
        <v>1954</v>
      </c>
      <c r="B108" s="242" t="s">
        <v>1955</v>
      </c>
      <c r="C108" s="154"/>
      <c r="D108" s="167"/>
      <c r="E108" s="154"/>
      <c r="F108" s="154"/>
      <c r="G108" s="13"/>
      <c r="H108" s="154"/>
      <c r="I108" s="13"/>
      <c r="J108" s="154"/>
      <c r="K108" s="154"/>
      <c r="L108" s="154"/>
      <c r="M108" s="167"/>
      <c r="N108" s="13"/>
      <c r="O108" s="160"/>
      <c r="P108" s="160"/>
      <c r="Q108" s="140"/>
      <c r="R108" s="163"/>
    </row>
    <row r="109" spans="1:18" s="147" customFormat="1" x14ac:dyDescent="0.25">
      <c r="A109" s="165" t="s">
        <v>1956</v>
      </c>
      <c r="B109" s="159" t="s">
        <v>1957</v>
      </c>
      <c r="C109" s="154" t="s">
        <v>1905</v>
      </c>
      <c r="D109" s="167" t="s">
        <v>512</v>
      </c>
      <c r="E109" s="154">
        <v>2012</v>
      </c>
      <c r="F109" s="154">
        <v>2012</v>
      </c>
      <c r="G109" s="13">
        <v>0.323743</v>
      </c>
      <c r="H109" s="154"/>
      <c r="I109" s="13">
        <v>0.323743</v>
      </c>
      <c r="J109" s="154"/>
      <c r="K109" s="154"/>
      <c r="L109" s="154"/>
      <c r="M109" s="167"/>
      <c r="N109" s="13">
        <v>0.323743</v>
      </c>
      <c r="O109" s="160"/>
      <c r="P109" s="160"/>
      <c r="Q109" s="140">
        <v>0.323743</v>
      </c>
      <c r="R109" s="163"/>
    </row>
    <row r="110" spans="1:18" s="147" customFormat="1" x14ac:dyDescent="0.25">
      <c r="A110" s="165" t="s">
        <v>1958</v>
      </c>
      <c r="B110" s="159" t="s">
        <v>1959</v>
      </c>
      <c r="C110" s="154" t="s">
        <v>1905</v>
      </c>
      <c r="D110" s="167" t="s">
        <v>1960</v>
      </c>
      <c r="E110" s="154">
        <v>2012</v>
      </c>
      <c r="F110" s="154">
        <v>2012</v>
      </c>
      <c r="G110" s="13">
        <v>0.32600000000000001</v>
      </c>
      <c r="H110" s="154"/>
      <c r="I110" s="13">
        <v>0.32600000000000001</v>
      </c>
      <c r="J110" s="154"/>
      <c r="K110" s="154"/>
      <c r="L110" s="154"/>
      <c r="M110" s="167"/>
      <c r="N110" s="13">
        <v>0.32600000000000001</v>
      </c>
      <c r="O110" s="160"/>
      <c r="P110" s="160"/>
      <c r="Q110" s="140">
        <v>0.32600000000000001</v>
      </c>
      <c r="R110" s="163"/>
    </row>
    <row r="111" spans="1:18" s="147" customFormat="1" x14ac:dyDescent="0.25">
      <c r="A111" s="165" t="s">
        <v>1961</v>
      </c>
      <c r="B111" s="159" t="s">
        <v>1962</v>
      </c>
      <c r="C111" s="154" t="s">
        <v>1905</v>
      </c>
      <c r="D111" s="167" t="s">
        <v>1556</v>
      </c>
      <c r="E111" s="154">
        <v>2012</v>
      </c>
      <c r="F111" s="154">
        <v>2012</v>
      </c>
      <c r="G111" s="13">
        <v>0.32319999999999999</v>
      </c>
      <c r="H111" s="154"/>
      <c r="I111" s="13">
        <v>0.32319999999999999</v>
      </c>
      <c r="J111" s="154"/>
      <c r="K111" s="154"/>
      <c r="L111" s="154"/>
      <c r="M111" s="167"/>
      <c r="N111" s="13">
        <v>0.32319999999999999</v>
      </c>
      <c r="O111" s="160"/>
      <c r="P111" s="160"/>
      <c r="Q111" s="140">
        <v>0.32319999999999999</v>
      </c>
      <c r="R111" s="163"/>
    </row>
    <row r="112" spans="1:18" s="147" customFormat="1" x14ac:dyDescent="0.25">
      <c r="A112" s="165" t="s">
        <v>1963</v>
      </c>
      <c r="B112" s="159" t="s">
        <v>1964</v>
      </c>
      <c r="C112" s="154" t="s">
        <v>1905</v>
      </c>
      <c r="D112" s="167" t="s">
        <v>1555</v>
      </c>
      <c r="E112" s="154">
        <v>2012</v>
      </c>
      <c r="F112" s="154">
        <v>2012</v>
      </c>
      <c r="G112" s="13">
        <v>0.32700000000000001</v>
      </c>
      <c r="H112" s="154"/>
      <c r="I112" s="13">
        <v>0.32700000000000001</v>
      </c>
      <c r="J112" s="154"/>
      <c r="K112" s="154"/>
      <c r="L112" s="154"/>
      <c r="M112" s="167"/>
      <c r="N112" s="13">
        <v>0.32700000000000001</v>
      </c>
      <c r="O112" s="160"/>
      <c r="P112" s="160"/>
      <c r="Q112" s="140">
        <v>0.32700000000000001</v>
      </c>
      <c r="R112" s="163"/>
    </row>
    <row r="113" spans="1:18" s="147" customFormat="1" x14ac:dyDescent="0.25">
      <c r="A113" s="165" t="s">
        <v>1965</v>
      </c>
      <c r="B113" s="159" t="s">
        <v>1966</v>
      </c>
      <c r="C113" s="154" t="s">
        <v>1905</v>
      </c>
      <c r="D113" s="167" t="s">
        <v>1967</v>
      </c>
      <c r="E113" s="154">
        <v>2012</v>
      </c>
      <c r="F113" s="154">
        <v>2012</v>
      </c>
      <c r="G113" s="13">
        <v>0.32877099999999998</v>
      </c>
      <c r="H113" s="154"/>
      <c r="I113" s="13">
        <v>0.32877099999999998</v>
      </c>
      <c r="J113" s="154"/>
      <c r="K113" s="154"/>
      <c r="L113" s="154"/>
      <c r="M113" s="167"/>
      <c r="N113" s="13">
        <v>0.32877099999999998</v>
      </c>
      <c r="O113" s="160"/>
      <c r="P113" s="160"/>
      <c r="Q113" s="140">
        <v>0.32877099999999998</v>
      </c>
      <c r="R113" s="163"/>
    </row>
    <row r="114" spans="1:18" s="147" customFormat="1" x14ac:dyDescent="0.25">
      <c r="A114" s="165" t="s">
        <v>1968</v>
      </c>
      <c r="B114" s="159" t="s">
        <v>1969</v>
      </c>
      <c r="C114" s="154" t="s">
        <v>1905</v>
      </c>
      <c r="D114" s="167" t="s">
        <v>1821</v>
      </c>
      <c r="E114" s="154">
        <v>2012</v>
      </c>
      <c r="F114" s="154">
        <v>2012</v>
      </c>
      <c r="G114" s="13">
        <v>0.32261270959999999</v>
      </c>
      <c r="H114" s="154"/>
      <c r="I114" s="13">
        <v>0.32261270959999999</v>
      </c>
      <c r="J114" s="154"/>
      <c r="K114" s="154"/>
      <c r="L114" s="154"/>
      <c r="M114" s="167"/>
      <c r="N114" s="13">
        <v>0.32261270959999999</v>
      </c>
      <c r="O114" s="160"/>
      <c r="P114" s="160"/>
      <c r="Q114" s="140">
        <v>0.32261270959999999</v>
      </c>
      <c r="R114" s="163"/>
    </row>
    <row r="115" spans="1:18" s="147" customFormat="1" x14ac:dyDescent="0.25">
      <c r="A115" s="165" t="s">
        <v>1970</v>
      </c>
      <c r="B115" s="159" t="s">
        <v>1971</v>
      </c>
      <c r="C115" s="154" t="s">
        <v>1905</v>
      </c>
      <c r="D115" s="167" t="s">
        <v>1822</v>
      </c>
      <c r="E115" s="154">
        <v>2012</v>
      </c>
      <c r="F115" s="154">
        <v>2012</v>
      </c>
      <c r="G115" s="13">
        <v>0.32717600000000002</v>
      </c>
      <c r="H115" s="154"/>
      <c r="I115" s="13">
        <v>0.32717600000000002</v>
      </c>
      <c r="J115" s="154"/>
      <c r="K115" s="154"/>
      <c r="L115" s="154"/>
      <c r="M115" s="167"/>
      <c r="N115" s="13">
        <v>0.32717600000000002</v>
      </c>
      <c r="O115" s="160"/>
      <c r="P115" s="160"/>
      <c r="Q115" s="140">
        <v>0.32717600000000002</v>
      </c>
      <c r="R115" s="163"/>
    </row>
    <row r="116" spans="1:18" s="147" customFormat="1" ht="31.5" x14ac:dyDescent="0.25">
      <c r="A116" s="165" t="s">
        <v>1972</v>
      </c>
      <c r="B116" s="159" t="s">
        <v>1973</v>
      </c>
      <c r="C116" s="154" t="s">
        <v>1905</v>
      </c>
      <c r="D116" s="167">
        <v>0.25</v>
      </c>
      <c r="E116" s="154">
        <v>2012</v>
      </c>
      <c r="F116" s="154">
        <v>2012</v>
      </c>
      <c r="G116" s="13">
        <v>0.132413</v>
      </c>
      <c r="H116" s="154"/>
      <c r="I116" s="13">
        <v>0.132413</v>
      </c>
      <c r="J116" s="154"/>
      <c r="K116" s="154"/>
      <c r="L116" s="154"/>
      <c r="M116" s="167"/>
      <c r="N116" s="13">
        <v>0.132413</v>
      </c>
      <c r="O116" s="160"/>
      <c r="P116" s="160"/>
      <c r="Q116" s="140">
        <v>0.132413</v>
      </c>
      <c r="R116" s="163"/>
    </row>
    <row r="117" spans="1:18" s="147" customFormat="1" ht="31.5" x14ac:dyDescent="0.25">
      <c r="A117" s="165" t="s">
        <v>1974</v>
      </c>
      <c r="B117" s="159" t="s">
        <v>1975</v>
      </c>
      <c r="C117" s="154" t="s">
        <v>1905</v>
      </c>
      <c r="D117" s="167">
        <v>0.16</v>
      </c>
      <c r="E117" s="154">
        <v>2012</v>
      </c>
      <c r="F117" s="154">
        <v>2012</v>
      </c>
      <c r="G117" s="13">
        <v>0.10233</v>
      </c>
      <c r="H117" s="154"/>
      <c r="I117" s="13">
        <v>0.10233</v>
      </c>
      <c r="J117" s="154"/>
      <c r="K117" s="154"/>
      <c r="L117" s="154"/>
      <c r="M117" s="167"/>
      <c r="N117" s="13">
        <v>0.10233</v>
      </c>
      <c r="O117" s="160"/>
      <c r="P117" s="160"/>
      <c r="Q117" s="140">
        <v>0.10233</v>
      </c>
      <c r="R117" s="163"/>
    </row>
    <row r="118" spans="1:18" s="147" customFormat="1" ht="31.5" x14ac:dyDescent="0.25">
      <c r="A118" s="165" t="s">
        <v>1976</v>
      </c>
      <c r="B118" s="159" t="s">
        <v>1977</v>
      </c>
      <c r="C118" s="154" t="s">
        <v>1905</v>
      </c>
      <c r="D118" s="167">
        <v>0.05</v>
      </c>
      <c r="E118" s="154">
        <v>2012</v>
      </c>
      <c r="F118" s="154">
        <v>2012</v>
      </c>
      <c r="G118" s="13">
        <v>8.2452999999999999E-2</v>
      </c>
      <c r="H118" s="154"/>
      <c r="I118" s="13">
        <v>8.2452999999999999E-2</v>
      </c>
      <c r="J118" s="154"/>
      <c r="K118" s="154"/>
      <c r="L118" s="154"/>
      <c r="M118" s="167"/>
      <c r="N118" s="13">
        <v>8.2452999999999999E-2</v>
      </c>
      <c r="O118" s="160"/>
      <c r="P118" s="160"/>
      <c r="Q118" s="140">
        <v>8.2452999999999999E-2</v>
      </c>
      <c r="R118" s="163"/>
    </row>
    <row r="119" spans="1:18" s="147" customFormat="1" ht="31.5" x14ac:dyDescent="0.25">
      <c r="A119" s="165" t="s">
        <v>1978</v>
      </c>
      <c r="B119" s="21" t="s">
        <v>1979</v>
      </c>
      <c r="C119" s="154" t="s">
        <v>1409</v>
      </c>
      <c r="D119" s="29"/>
      <c r="E119" s="154">
        <v>2012</v>
      </c>
      <c r="F119" s="154">
        <v>2012</v>
      </c>
      <c r="G119" s="13">
        <v>0.18</v>
      </c>
      <c r="H119" s="154"/>
      <c r="I119" s="13">
        <v>0.18</v>
      </c>
      <c r="J119" s="154"/>
      <c r="K119" s="154"/>
      <c r="L119" s="154"/>
      <c r="M119" s="167"/>
      <c r="N119" s="13">
        <v>0.18</v>
      </c>
      <c r="O119" s="160"/>
      <c r="P119" s="160"/>
      <c r="Q119" s="140">
        <v>0.18</v>
      </c>
      <c r="R119" s="163"/>
    </row>
    <row r="120" spans="1:18" s="147" customFormat="1" ht="31.5" x14ac:dyDescent="0.25">
      <c r="A120" s="165" t="s">
        <v>1980</v>
      </c>
      <c r="B120" s="21" t="s">
        <v>1981</v>
      </c>
      <c r="C120" s="154" t="s">
        <v>1409</v>
      </c>
      <c r="D120" s="29" t="s">
        <v>1982</v>
      </c>
      <c r="E120" s="154">
        <v>2012</v>
      </c>
      <c r="F120" s="154">
        <v>2012</v>
      </c>
      <c r="G120" s="13">
        <v>0.05</v>
      </c>
      <c r="H120" s="154"/>
      <c r="I120" s="13">
        <v>0.05</v>
      </c>
      <c r="J120" s="154"/>
      <c r="K120" s="154"/>
      <c r="L120" s="154"/>
      <c r="M120" s="167"/>
      <c r="N120" s="13">
        <v>0.05</v>
      </c>
      <c r="O120" s="160"/>
      <c r="P120" s="160"/>
      <c r="Q120" s="140">
        <v>0.05</v>
      </c>
      <c r="R120" s="163"/>
    </row>
    <row r="121" spans="1:18" s="147" customFormat="1" x14ac:dyDescent="0.25">
      <c r="A121" s="165" t="s">
        <v>1983</v>
      </c>
      <c r="B121" s="242" t="s">
        <v>1859</v>
      </c>
      <c r="C121" s="154"/>
      <c r="D121" s="167"/>
      <c r="E121" s="154"/>
      <c r="F121" s="154"/>
      <c r="G121" s="13"/>
      <c r="H121" s="154"/>
      <c r="I121" s="13"/>
      <c r="J121" s="154"/>
      <c r="K121" s="154"/>
      <c r="L121" s="154"/>
      <c r="M121" s="167"/>
      <c r="N121" s="13"/>
      <c r="O121" s="160"/>
      <c r="P121" s="160"/>
      <c r="Q121" s="140"/>
      <c r="R121" s="163"/>
    </row>
    <row r="122" spans="1:18" s="147" customFormat="1" x14ac:dyDescent="0.25">
      <c r="A122" s="165" t="s">
        <v>1984</v>
      </c>
      <c r="B122" s="159" t="s">
        <v>1985</v>
      </c>
      <c r="C122" s="159" t="s">
        <v>1853</v>
      </c>
      <c r="D122" s="167" t="s">
        <v>146</v>
      </c>
      <c r="E122" s="154">
        <v>2012</v>
      </c>
      <c r="F122" s="154">
        <v>2012</v>
      </c>
      <c r="G122" s="13">
        <v>0.15</v>
      </c>
      <c r="H122" s="154"/>
      <c r="I122" s="13">
        <v>0.15</v>
      </c>
      <c r="J122" s="154"/>
      <c r="K122" s="154"/>
      <c r="L122" s="154"/>
      <c r="M122" s="167"/>
      <c r="N122" s="13">
        <v>0.15</v>
      </c>
      <c r="O122" s="160"/>
      <c r="P122" s="160"/>
      <c r="Q122" s="140">
        <v>0.15</v>
      </c>
      <c r="R122" s="163"/>
    </row>
    <row r="123" spans="1:18" s="147" customFormat="1" ht="31.5" x14ac:dyDescent="0.25">
      <c r="A123" s="165" t="s">
        <v>1986</v>
      </c>
      <c r="B123" s="159" t="s">
        <v>1987</v>
      </c>
      <c r="C123" s="159" t="s">
        <v>1853</v>
      </c>
      <c r="D123" s="167" t="s">
        <v>146</v>
      </c>
      <c r="E123" s="154">
        <v>2012</v>
      </c>
      <c r="F123" s="154">
        <v>2012</v>
      </c>
      <c r="G123" s="13">
        <v>0.15499996999999999</v>
      </c>
      <c r="H123" s="154"/>
      <c r="I123" s="13">
        <v>0.15499996999999999</v>
      </c>
      <c r="J123" s="154"/>
      <c r="K123" s="154"/>
      <c r="L123" s="154"/>
      <c r="M123" s="167"/>
      <c r="N123" s="13">
        <v>0.15499996999999999</v>
      </c>
      <c r="O123" s="160"/>
      <c r="P123" s="160"/>
      <c r="Q123" s="140">
        <v>0.15499996999999999</v>
      </c>
      <c r="R123" s="163"/>
    </row>
    <row r="124" spans="1:18" s="147" customFormat="1" x14ac:dyDescent="0.25">
      <c r="A124" s="165" t="s">
        <v>1988</v>
      </c>
      <c r="B124" s="159" t="s">
        <v>1989</v>
      </c>
      <c r="C124" s="159" t="s">
        <v>1853</v>
      </c>
      <c r="D124" s="167" t="s">
        <v>146</v>
      </c>
      <c r="E124" s="154">
        <v>2012</v>
      </c>
      <c r="F124" s="154">
        <v>2012</v>
      </c>
      <c r="G124" s="13">
        <v>4.9679993999999998E-2</v>
      </c>
      <c r="H124" s="154"/>
      <c r="I124" s="13">
        <v>4.9679993999999998E-2</v>
      </c>
      <c r="J124" s="154"/>
      <c r="K124" s="154"/>
      <c r="L124" s="154"/>
      <c r="M124" s="167"/>
      <c r="N124" s="13">
        <v>4.9679993999999998E-2</v>
      </c>
      <c r="O124" s="160"/>
      <c r="P124" s="160"/>
      <c r="Q124" s="140">
        <v>4.9679993999999998E-2</v>
      </c>
      <c r="R124" s="163"/>
    </row>
    <row r="125" spans="1:18" s="147" customFormat="1" x14ac:dyDescent="0.25">
      <c r="A125" s="165" t="s">
        <v>1990</v>
      </c>
      <c r="B125" s="242" t="s">
        <v>1871</v>
      </c>
      <c r="C125" s="154"/>
      <c r="D125" s="167"/>
      <c r="E125" s="154"/>
      <c r="F125" s="154"/>
      <c r="G125" s="13"/>
      <c r="H125" s="154"/>
      <c r="I125" s="13"/>
      <c r="J125" s="154"/>
      <c r="K125" s="154"/>
      <c r="L125" s="154"/>
      <c r="M125" s="167"/>
      <c r="N125" s="13"/>
      <c r="O125" s="160"/>
      <c r="P125" s="160"/>
      <c r="Q125" s="140"/>
      <c r="R125" s="163"/>
    </row>
    <row r="126" spans="1:18" s="147" customFormat="1" ht="31.5" x14ac:dyDescent="0.25">
      <c r="A126" s="165" t="s">
        <v>1991</v>
      </c>
      <c r="B126" s="159" t="s">
        <v>1992</v>
      </c>
      <c r="C126" s="154"/>
      <c r="D126" s="167"/>
      <c r="E126" s="154">
        <v>2012</v>
      </c>
      <c r="F126" s="154">
        <v>2012</v>
      </c>
      <c r="G126" s="13">
        <v>5.81403845</v>
      </c>
      <c r="H126" s="154"/>
      <c r="I126" s="13">
        <v>5.81403845</v>
      </c>
      <c r="J126" s="154"/>
      <c r="K126" s="154"/>
      <c r="L126" s="154"/>
      <c r="M126" s="167"/>
      <c r="N126" s="13">
        <v>5.81403845</v>
      </c>
      <c r="O126" s="160"/>
      <c r="P126" s="160"/>
      <c r="Q126" s="140">
        <v>5.81403845</v>
      </c>
      <c r="R126" s="163"/>
    </row>
    <row r="127" spans="1:18" s="147" customFormat="1" x14ac:dyDescent="0.25">
      <c r="A127" s="165" t="s">
        <v>1993</v>
      </c>
      <c r="B127" s="242" t="s">
        <v>1867</v>
      </c>
      <c r="C127" s="154"/>
      <c r="D127" s="167"/>
      <c r="E127" s="154"/>
      <c r="F127" s="154"/>
      <c r="G127" s="13"/>
      <c r="H127" s="154"/>
      <c r="I127" s="13"/>
      <c r="J127" s="154"/>
      <c r="K127" s="154"/>
      <c r="L127" s="154"/>
      <c r="M127" s="167"/>
      <c r="N127" s="13"/>
      <c r="O127" s="160"/>
      <c r="P127" s="160"/>
      <c r="Q127" s="140"/>
      <c r="R127" s="163"/>
    </row>
    <row r="128" spans="1:18" s="147" customFormat="1" x14ac:dyDescent="0.25">
      <c r="A128" s="165" t="s">
        <v>1994</v>
      </c>
      <c r="B128" s="159" t="s">
        <v>1995</v>
      </c>
      <c r="C128" s="154"/>
      <c r="D128" s="167"/>
      <c r="E128" s="154">
        <v>2012</v>
      </c>
      <c r="F128" s="154">
        <v>2012</v>
      </c>
      <c r="G128" s="13">
        <v>0.25600000000000001</v>
      </c>
      <c r="H128" s="154"/>
      <c r="I128" s="13">
        <v>0.25600000000000001</v>
      </c>
      <c r="J128" s="154"/>
      <c r="K128" s="154"/>
      <c r="L128" s="154"/>
      <c r="M128" s="167"/>
      <c r="N128" s="13">
        <v>0.25600000000000001</v>
      </c>
      <c r="O128" s="160"/>
      <c r="P128" s="160"/>
      <c r="Q128" s="140">
        <v>0.25600000000000001</v>
      </c>
      <c r="R128" s="163"/>
    </row>
    <row r="129" spans="1:18" s="147" customFormat="1" x14ac:dyDescent="0.25">
      <c r="A129" s="165" t="s">
        <v>1996</v>
      </c>
      <c r="B129" s="242" t="s">
        <v>484</v>
      </c>
      <c r="C129" s="154"/>
      <c r="D129" s="167"/>
      <c r="E129" s="154"/>
      <c r="F129" s="154"/>
      <c r="G129" s="13"/>
      <c r="H129" s="154"/>
      <c r="I129" s="13"/>
      <c r="J129" s="154"/>
      <c r="K129" s="154"/>
      <c r="L129" s="154"/>
      <c r="M129" s="167"/>
      <c r="N129" s="13"/>
      <c r="O129" s="160"/>
      <c r="P129" s="160"/>
      <c r="Q129" s="140"/>
      <c r="R129" s="163"/>
    </row>
    <row r="130" spans="1:18" s="147" customFormat="1" x14ac:dyDescent="0.25">
      <c r="A130" s="165" t="s">
        <v>762</v>
      </c>
      <c r="B130" s="159" t="s">
        <v>1997</v>
      </c>
      <c r="C130" s="154" t="s">
        <v>1874</v>
      </c>
      <c r="D130" s="167" t="s">
        <v>134</v>
      </c>
      <c r="E130" s="154">
        <v>2012</v>
      </c>
      <c r="F130" s="154">
        <v>2012</v>
      </c>
      <c r="G130" s="13">
        <v>0.21405074900000001</v>
      </c>
      <c r="H130" s="154"/>
      <c r="I130" s="13">
        <v>0.21405074900000001</v>
      </c>
      <c r="J130" s="167" t="s">
        <v>134</v>
      </c>
      <c r="K130" s="154"/>
      <c r="L130" s="154"/>
      <c r="M130" s="167" t="s">
        <v>134</v>
      </c>
      <c r="N130" s="13">
        <v>0.21405074900000001</v>
      </c>
      <c r="O130" s="160"/>
      <c r="P130" s="160"/>
      <c r="Q130" s="140">
        <v>0.21405074900000001</v>
      </c>
      <c r="R130" s="163"/>
    </row>
    <row r="131" spans="1:18" s="147" customFormat="1" x14ac:dyDescent="0.25">
      <c r="A131" s="165" t="s">
        <v>763</v>
      </c>
      <c r="B131" s="159" t="s">
        <v>1998</v>
      </c>
      <c r="C131" s="154" t="s">
        <v>1874</v>
      </c>
      <c r="D131" s="167">
        <v>0.25</v>
      </c>
      <c r="E131" s="154">
        <v>2012</v>
      </c>
      <c r="F131" s="154">
        <v>2012</v>
      </c>
      <c r="G131" s="13">
        <v>0.3</v>
      </c>
      <c r="H131" s="154"/>
      <c r="I131" s="13">
        <v>0.3</v>
      </c>
      <c r="J131" s="167">
        <v>0.25</v>
      </c>
      <c r="K131" s="154"/>
      <c r="L131" s="154"/>
      <c r="M131" s="167">
        <v>0.25</v>
      </c>
      <c r="N131" s="13">
        <v>0.3</v>
      </c>
      <c r="O131" s="160"/>
      <c r="P131" s="160"/>
      <c r="Q131" s="140">
        <v>0.3</v>
      </c>
      <c r="R131" s="163"/>
    </row>
    <row r="132" spans="1:18" s="147" customFormat="1" ht="31.5" x14ac:dyDescent="0.25">
      <c r="A132" s="165" t="s">
        <v>764</v>
      </c>
      <c r="B132" s="159" t="s">
        <v>1999</v>
      </c>
      <c r="C132" s="154" t="s">
        <v>1874</v>
      </c>
      <c r="D132" s="167" t="s">
        <v>391</v>
      </c>
      <c r="E132" s="154">
        <v>2012</v>
      </c>
      <c r="F132" s="154">
        <v>2012</v>
      </c>
      <c r="G132" s="13">
        <v>0.92465019999999987</v>
      </c>
      <c r="H132" s="154"/>
      <c r="I132" s="13">
        <v>0.92465019999999987</v>
      </c>
      <c r="J132" s="167" t="s">
        <v>391</v>
      </c>
      <c r="K132" s="154"/>
      <c r="L132" s="154"/>
      <c r="M132" s="167" t="s">
        <v>391</v>
      </c>
      <c r="N132" s="13">
        <v>0.92465019999999987</v>
      </c>
      <c r="O132" s="160"/>
      <c r="P132" s="160"/>
      <c r="Q132" s="140">
        <v>0.92465019999999987</v>
      </c>
      <c r="R132" s="163"/>
    </row>
    <row r="133" spans="1:18" s="147" customFormat="1" x14ac:dyDescent="0.25">
      <c r="A133" s="165" t="s">
        <v>765</v>
      </c>
      <c r="B133" s="168" t="s">
        <v>2000</v>
      </c>
      <c r="C133" s="154" t="s">
        <v>1874</v>
      </c>
      <c r="D133" s="167">
        <v>6.3E-2</v>
      </c>
      <c r="E133" s="154">
        <v>2012</v>
      </c>
      <c r="F133" s="154">
        <v>2012</v>
      </c>
      <c r="G133" s="13">
        <v>0.23465</v>
      </c>
      <c r="H133" s="154"/>
      <c r="I133" s="13">
        <v>0.23465</v>
      </c>
      <c r="J133" s="167">
        <v>6.3E-2</v>
      </c>
      <c r="K133" s="154"/>
      <c r="L133" s="154"/>
      <c r="M133" s="167">
        <v>6.3E-2</v>
      </c>
      <c r="N133" s="13">
        <v>0.23465</v>
      </c>
      <c r="O133" s="160"/>
      <c r="P133" s="160"/>
      <c r="Q133" s="140">
        <v>0.23465</v>
      </c>
      <c r="R133" s="163"/>
    </row>
    <row r="134" spans="1:18" s="147" customFormat="1" ht="31.5" x14ac:dyDescent="0.25">
      <c r="A134" s="165" t="s">
        <v>766</v>
      </c>
      <c r="B134" s="159" t="s">
        <v>2001</v>
      </c>
      <c r="C134" s="154" t="s">
        <v>1874</v>
      </c>
      <c r="D134" s="167" t="s">
        <v>95</v>
      </c>
      <c r="E134" s="154">
        <v>2012</v>
      </c>
      <c r="F134" s="154">
        <v>2012</v>
      </c>
      <c r="G134" s="13">
        <v>0.56287399999999999</v>
      </c>
      <c r="H134" s="154"/>
      <c r="I134" s="13">
        <v>0.56287399999999999</v>
      </c>
      <c r="J134" s="167" t="s">
        <v>95</v>
      </c>
      <c r="K134" s="154"/>
      <c r="L134" s="154"/>
      <c r="M134" s="167" t="s">
        <v>95</v>
      </c>
      <c r="N134" s="13">
        <v>0.56287399999999999</v>
      </c>
      <c r="O134" s="160"/>
      <c r="P134" s="160"/>
      <c r="Q134" s="140">
        <v>0.56287399999999999</v>
      </c>
      <c r="R134" s="163"/>
    </row>
    <row r="135" spans="1:18" s="147" customFormat="1" x14ac:dyDescent="0.25">
      <c r="A135" s="165" t="s">
        <v>767</v>
      </c>
      <c r="B135" s="168" t="s">
        <v>2002</v>
      </c>
      <c r="C135" s="154" t="s">
        <v>1874</v>
      </c>
      <c r="D135" s="167" t="s">
        <v>2003</v>
      </c>
      <c r="E135" s="154">
        <v>2012</v>
      </c>
      <c r="F135" s="154">
        <v>2012</v>
      </c>
      <c r="G135" s="13">
        <v>0.6976733222</v>
      </c>
      <c r="H135" s="154"/>
      <c r="I135" s="13">
        <v>0.6976733222</v>
      </c>
      <c r="J135" s="167" t="s">
        <v>2003</v>
      </c>
      <c r="K135" s="154"/>
      <c r="L135" s="154"/>
      <c r="M135" s="167" t="s">
        <v>2003</v>
      </c>
      <c r="N135" s="13">
        <v>0.6976733222</v>
      </c>
      <c r="O135" s="160"/>
      <c r="P135" s="160"/>
      <c r="Q135" s="140">
        <v>0.6976733222</v>
      </c>
      <c r="R135" s="163"/>
    </row>
    <row r="136" spans="1:18" s="147" customFormat="1" x14ac:dyDescent="0.25">
      <c r="A136" s="165" t="s">
        <v>768</v>
      </c>
      <c r="B136" s="168" t="s">
        <v>2004</v>
      </c>
      <c r="C136" s="154" t="s">
        <v>1874</v>
      </c>
      <c r="D136" s="167" t="s">
        <v>18</v>
      </c>
      <c r="E136" s="154">
        <v>2012</v>
      </c>
      <c r="F136" s="154">
        <v>2012</v>
      </c>
      <c r="G136" s="13">
        <v>0.33110899999999999</v>
      </c>
      <c r="H136" s="154"/>
      <c r="I136" s="13">
        <v>0.33110899999999999</v>
      </c>
      <c r="J136" s="167" t="s">
        <v>18</v>
      </c>
      <c r="K136" s="154"/>
      <c r="L136" s="154"/>
      <c r="M136" s="167" t="s">
        <v>18</v>
      </c>
      <c r="N136" s="13">
        <v>0.33110899999999999</v>
      </c>
      <c r="O136" s="160"/>
      <c r="P136" s="160"/>
      <c r="Q136" s="140">
        <v>0.33110899999999999</v>
      </c>
      <c r="R136" s="163"/>
    </row>
    <row r="137" spans="1:18" s="147" customFormat="1" x14ac:dyDescent="0.25">
      <c r="A137" s="165" t="s">
        <v>769</v>
      </c>
      <c r="B137" s="159" t="s">
        <v>2005</v>
      </c>
      <c r="C137" s="154" t="s">
        <v>1874</v>
      </c>
      <c r="D137" s="167" t="s">
        <v>2006</v>
      </c>
      <c r="E137" s="154">
        <v>2012</v>
      </c>
      <c r="F137" s="154">
        <v>2012</v>
      </c>
      <c r="G137" s="13">
        <v>0.391787</v>
      </c>
      <c r="H137" s="154"/>
      <c r="I137" s="13">
        <v>0.391787</v>
      </c>
      <c r="J137" s="154" t="s">
        <v>2006</v>
      </c>
      <c r="K137" s="154"/>
      <c r="L137" s="154"/>
      <c r="M137" s="167" t="s">
        <v>2006</v>
      </c>
      <c r="N137" s="13">
        <v>0.391787</v>
      </c>
      <c r="O137" s="160"/>
      <c r="P137" s="160"/>
      <c r="Q137" s="140">
        <v>0.391787</v>
      </c>
      <c r="R137" s="163"/>
    </row>
    <row r="138" spans="1:18" s="147" customFormat="1" x14ac:dyDescent="0.25">
      <c r="A138" s="165" t="s">
        <v>770</v>
      </c>
      <c r="B138" s="242" t="s">
        <v>1921</v>
      </c>
      <c r="C138" s="154"/>
      <c r="D138" s="167"/>
      <c r="E138" s="154"/>
      <c r="F138" s="154"/>
      <c r="G138" s="13"/>
      <c r="H138" s="154"/>
      <c r="I138" s="13"/>
      <c r="J138" s="154"/>
      <c r="K138" s="154"/>
      <c r="L138" s="154"/>
      <c r="M138" s="167"/>
      <c r="N138" s="13"/>
      <c r="O138" s="160"/>
      <c r="P138" s="160"/>
      <c r="Q138" s="140"/>
      <c r="R138" s="163"/>
    </row>
    <row r="139" spans="1:18" s="147" customFormat="1" x14ac:dyDescent="0.25">
      <c r="A139" s="165" t="s">
        <v>771</v>
      </c>
      <c r="B139" s="159" t="s">
        <v>2007</v>
      </c>
      <c r="C139" s="154" t="s">
        <v>1874</v>
      </c>
      <c r="D139" s="167" t="s">
        <v>146</v>
      </c>
      <c r="E139" s="154">
        <v>2012</v>
      </c>
      <c r="F139" s="154">
        <v>2012</v>
      </c>
      <c r="G139" s="13">
        <v>0.62284411000000006</v>
      </c>
      <c r="H139" s="154"/>
      <c r="I139" s="13">
        <v>0.62284411000000006</v>
      </c>
      <c r="J139" s="154"/>
      <c r="K139" s="154"/>
      <c r="L139" s="154"/>
      <c r="M139" s="167"/>
      <c r="N139" s="13">
        <v>0.62284411000000006</v>
      </c>
      <c r="O139" s="160"/>
      <c r="P139" s="160"/>
      <c r="Q139" s="140">
        <v>0.62284411000000006</v>
      </c>
      <c r="R139" s="163"/>
    </row>
    <row r="140" spans="1:18" s="147" customFormat="1" x14ac:dyDescent="0.25">
      <c r="A140" s="165" t="s">
        <v>772</v>
      </c>
      <c r="B140" s="159" t="s">
        <v>2008</v>
      </c>
      <c r="C140" s="154" t="s">
        <v>1874</v>
      </c>
      <c r="D140" s="167" t="s">
        <v>146</v>
      </c>
      <c r="E140" s="154">
        <v>2012</v>
      </c>
      <c r="F140" s="154">
        <v>2012</v>
      </c>
      <c r="G140" s="13">
        <v>0.62322792039999997</v>
      </c>
      <c r="H140" s="154"/>
      <c r="I140" s="13">
        <v>0.62322792039999997</v>
      </c>
      <c r="J140" s="154"/>
      <c r="K140" s="154"/>
      <c r="L140" s="154"/>
      <c r="M140" s="167"/>
      <c r="N140" s="13">
        <v>0.62322792039999997</v>
      </c>
      <c r="O140" s="160"/>
      <c r="P140" s="160"/>
      <c r="Q140" s="140">
        <v>0.62322792039999997</v>
      </c>
      <c r="R140" s="163"/>
    </row>
    <row r="141" spans="1:18" s="147" customFormat="1" x14ac:dyDescent="0.25">
      <c r="A141" s="165" t="s">
        <v>773</v>
      </c>
      <c r="B141" s="159" t="s">
        <v>2009</v>
      </c>
      <c r="C141" s="154" t="s">
        <v>1874</v>
      </c>
      <c r="D141" s="167" t="s">
        <v>146</v>
      </c>
      <c r="E141" s="154">
        <v>2012</v>
      </c>
      <c r="F141" s="154">
        <v>2012</v>
      </c>
      <c r="G141" s="13">
        <v>0.67002637259999998</v>
      </c>
      <c r="H141" s="154"/>
      <c r="I141" s="13">
        <v>0.67002637259999998</v>
      </c>
      <c r="J141" s="154"/>
      <c r="K141" s="154"/>
      <c r="L141" s="154"/>
      <c r="M141" s="167"/>
      <c r="N141" s="13">
        <v>0.67002637259999998</v>
      </c>
      <c r="O141" s="160"/>
      <c r="P141" s="160"/>
      <c r="Q141" s="140">
        <v>0.67002637259999998</v>
      </c>
      <c r="R141" s="163"/>
    </row>
    <row r="142" spans="1:18" s="147" customFormat="1" x14ac:dyDescent="0.25">
      <c r="A142" s="165" t="s">
        <v>774</v>
      </c>
      <c r="B142" s="159" t="s">
        <v>2010</v>
      </c>
      <c r="C142" s="154" t="s">
        <v>1874</v>
      </c>
      <c r="D142" s="167" t="s">
        <v>146</v>
      </c>
      <c r="E142" s="154">
        <v>2012</v>
      </c>
      <c r="F142" s="154">
        <v>2012</v>
      </c>
      <c r="G142" s="13">
        <v>0.62773900000000005</v>
      </c>
      <c r="H142" s="154"/>
      <c r="I142" s="13">
        <v>0.62773900000000005</v>
      </c>
      <c r="J142" s="154"/>
      <c r="K142" s="154"/>
      <c r="L142" s="154"/>
      <c r="M142" s="167"/>
      <c r="N142" s="13">
        <v>0.62773900000000005</v>
      </c>
      <c r="O142" s="160"/>
      <c r="P142" s="160"/>
      <c r="Q142" s="140">
        <v>0.62773900000000005</v>
      </c>
      <c r="R142" s="163"/>
    </row>
    <row r="143" spans="1:18" s="147" customFormat="1" x14ac:dyDescent="0.25">
      <c r="A143" s="165" t="s">
        <v>775</v>
      </c>
      <c r="B143" s="159" t="s">
        <v>2011</v>
      </c>
      <c r="C143" s="154" t="s">
        <v>1874</v>
      </c>
      <c r="D143" s="167" t="s">
        <v>146</v>
      </c>
      <c r="E143" s="154">
        <v>2012</v>
      </c>
      <c r="F143" s="154">
        <v>2012</v>
      </c>
      <c r="G143" s="13">
        <v>0.59421400000000002</v>
      </c>
      <c r="H143" s="154"/>
      <c r="I143" s="13">
        <v>0.59421400000000002</v>
      </c>
      <c r="J143" s="154"/>
      <c r="K143" s="154"/>
      <c r="L143" s="154"/>
      <c r="M143" s="167"/>
      <c r="N143" s="13">
        <v>0.59421400000000002</v>
      </c>
      <c r="O143" s="160"/>
      <c r="P143" s="160"/>
      <c r="Q143" s="140">
        <v>0.59421400000000002</v>
      </c>
      <c r="R143" s="163"/>
    </row>
    <row r="144" spans="1:18" s="147" customFormat="1" x14ac:dyDescent="0.25">
      <c r="A144" s="165" t="s">
        <v>776</v>
      </c>
      <c r="B144" s="159" t="s">
        <v>2012</v>
      </c>
      <c r="C144" s="154" t="s">
        <v>1874</v>
      </c>
      <c r="D144" s="167" t="s">
        <v>146</v>
      </c>
      <c r="E144" s="154">
        <v>2012</v>
      </c>
      <c r="F144" s="154">
        <v>2012</v>
      </c>
      <c r="G144" s="13">
        <v>0.59154700000000005</v>
      </c>
      <c r="H144" s="154"/>
      <c r="I144" s="13">
        <v>0.59154700000000005</v>
      </c>
      <c r="J144" s="154"/>
      <c r="K144" s="154"/>
      <c r="L144" s="154"/>
      <c r="M144" s="167"/>
      <c r="N144" s="13">
        <v>0.59154700000000005</v>
      </c>
      <c r="O144" s="160"/>
      <c r="P144" s="160"/>
      <c r="Q144" s="140">
        <v>0.59154700000000005</v>
      </c>
      <c r="R144" s="163"/>
    </row>
    <row r="145" spans="1:18" s="147" customFormat="1" x14ac:dyDescent="0.25">
      <c r="A145" s="165" t="s">
        <v>778</v>
      </c>
      <c r="B145" s="159" t="s">
        <v>2013</v>
      </c>
      <c r="C145" s="154" t="s">
        <v>1874</v>
      </c>
      <c r="D145" s="167" t="s">
        <v>146</v>
      </c>
      <c r="E145" s="154">
        <v>2012</v>
      </c>
      <c r="F145" s="154">
        <v>2012</v>
      </c>
      <c r="G145" s="13">
        <v>0.63735788999999998</v>
      </c>
      <c r="H145" s="154"/>
      <c r="I145" s="13">
        <v>0.63735788999999998</v>
      </c>
      <c r="J145" s="154"/>
      <c r="K145" s="154"/>
      <c r="L145" s="154"/>
      <c r="M145" s="167"/>
      <c r="N145" s="13">
        <v>0.63735788999999998</v>
      </c>
      <c r="O145" s="160"/>
      <c r="P145" s="160"/>
      <c r="Q145" s="140">
        <v>0.63735788999999998</v>
      </c>
      <c r="R145" s="163"/>
    </row>
    <row r="146" spans="1:18" s="147" customFormat="1" x14ac:dyDescent="0.25">
      <c r="A146" s="165" t="s">
        <v>780</v>
      </c>
      <c r="B146" s="168" t="s">
        <v>2014</v>
      </c>
      <c r="C146" s="154" t="s">
        <v>1874</v>
      </c>
      <c r="D146" s="167" t="s">
        <v>146</v>
      </c>
      <c r="E146" s="154">
        <v>2012</v>
      </c>
      <c r="F146" s="154">
        <v>2012</v>
      </c>
      <c r="G146" s="13">
        <v>0.57254499999999997</v>
      </c>
      <c r="H146" s="154"/>
      <c r="I146" s="13">
        <v>0.57254499999999997</v>
      </c>
      <c r="J146" s="154"/>
      <c r="K146" s="154"/>
      <c r="L146" s="154"/>
      <c r="M146" s="167"/>
      <c r="N146" s="13">
        <v>0.57254499999999997</v>
      </c>
      <c r="O146" s="160"/>
      <c r="P146" s="160"/>
      <c r="Q146" s="140">
        <v>0.57254499999999997</v>
      </c>
      <c r="R146" s="163"/>
    </row>
    <row r="147" spans="1:18" s="147" customFormat="1" x14ac:dyDescent="0.25">
      <c r="A147" s="165" t="s">
        <v>782</v>
      </c>
      <c r="B147" s="168" t="s">
        <v>2015</v>
      </c>
      <c r="C147" s="154" t="s">
        <v>1874</v>
      </c>
      <c r="D147" s="167" t="s">
        <v>146</v>
      </c>
      <c r="E147" s="154">
        <v>2012</v>
      </c>
      <c r="F147" s="154">
        <v>2012</v>
      </c>
      <c r="G147" s="13">
        <v>0.62808578000000004</v>
      </c>
      <c r="H147" s="154"/>
      <c r="I147" s="13">
        <v>0.62808578000000004</v>
      </c>
      <c r="J147" s="154"/>
      <c r="K147" s="154"/>
      <c r="L147" s="154"/>
      <c r="M147" s="167"/>
      <c r="N147" s="13">
        <v>0.62808578000000004</v>
      </c>
      <c r="O147" s="160"/>
      <c r="P147" s="160"/>
      <c r="Q147" s="140">
        <v>0.62808578000000004</v>
      </c>
      <c r="R147" s="163"/>
    </row>
    <row r="148" spans="1:18" s="147" customFormat="1" x14ac:dyDescent="0.25">
      <c r="A148" s="165" t="s">
        <v>784</v>
      </c>
      <c r="B148" s="159" t="s">
        <v>2016</v>
      </c>
      <c r="C148" s="154" t="s">
        <v>1874</v>
      </c>
      <c r="D148" s="167" t="s">
        <v>146</v>
      </c>
      <c r="E148" s="154">
        <v>2012</v>
      </c>
      <c r="F148" s="154">
        <v>2012</v>
      </c>
      <c r="G148" s="13">
        <v>0.57731083500000002</v>
      </c>
      <c r="H148" s="154"/>
      <c r="I148" s="13">
        <v>0.57731083500000002</v>
      </c>
      <c r="J148" s="154"/>
      <c r="K148" s="154"/>
      <c r="L148" s="154"/>
      <c r="M148" s="167"/>
      <c r="N148" s="13">
        <v>0.57731083500000002</v>
      </c>
      <c r="O148" s="160"/>
      <c r="P148" s="160"/>
      <c r="Q148" s="140">
        <v>0.57731083500000002</v>
      </c>
      <c r="R148" s="163"/>
    </row>
    <row r="149" spans="1:18" s="147" customFormat="1" x14ac:dyDescent="0.25">
      <c r="A149" s="165" t="s">
        <v>786</v>
      </c>
      <c r="B149" s="159" t="s">
        <v>2017</v>
      </c>
      <c r="C149" s="154" t="s">
        <v>1874</v>
      </c>
      <c r="D149" s="167" t="s">
        <v>146</v>
      </c>
      <c r="E149" s="154">
        <v>2012</v>
      </c>
      <c r="F149" s="154">
        <v>2012</v>
      </c>
      <c r="G149" s="13">
        <v>0.54234499999999997</v>
      </c>
      <c r="H149" s="154"/>
      <c r="I149" s="13">
        <v>0.54234499999999997</v>
      </c>
      <c r="J149" s="154"/>
      <c r="K149" s="154"/>
      <c r="L149" s="154"/>
      <c r="M149" s="167"/>
      <c r="N149" s="13">
        <v>0.54234499999999997</v>
      </c>
      <c r="O149" s="160"/>
      <c r="P149" s="160"/>
      <c r="Q149" s="140">
        <v>0.54234499999999997</v>
      </c>
      <c r="R149" s="163"/>
    </row>
    <row r="150" spans="1:18" s="147" customFormat="1" x14ac:dyDescent="0.25">
      <c r="A150" s="165" t="s">
        <v>788</v>
      </c>
      <c r="B150" s="159" t="s">
        <v>2018</v>
      </c>
      <c r="C150" s="154" t="s">
        <v>1874</v>
      </c>
      <c r="D150" s="167" t="s">
        <v>146</v>
      </c>
      <c r="E150" s="154">
        <v>2012</v>
      </c>
      <c r="F150" s="154">
        <v>2012</v>
      </c>
      <c r="G150" s="13">
        <v>0.67765600000000004</v>
      </c>
      <c r="H150" s="154"/>
      <c r="I150" s="13">
        <v>0.67765600000000004</v>
      </c>
      <c r="J150" s="154"/>
      <c r="K150" s="154"/>
      <c r="L150" s="154"/>
      <c r="M150" s="167"/>
      <c r="N150" s="13">
        <v>0.67765600000000004</v>
      </c>
      <c r="O150" s="160"/>
      <c r="P150" s="160"/>
      <c r="Q150" s="140">
        <v>0.67765600000000004</v>
      </c>
      <c r="R150" s="163"/>
    </row>
    <row r="151" spans="1:18" s="147" customFormat="1" x14ac:dyDescent="0.25">
      <c r="A151" s="165" t="s">
        <v>790</v>
      </c>
      <c r="B151" s="242" t="s">
        <v>21</v>
      </c>
      <c r="C151" s="154"/>
      <c r="D151" s="167"/>
      <c r="E151" s="154"/>
      <c r="F151" s="154"/>
      <c r="G151" s="13"/>
      <c r="H151" s="154"/>
      <c r="I151" s="13"/>
      <c r="J151" s="154"/>
      <c r="K151" s="154"/>
      <c r="L151" s="154"/>
      <c r="M151" s="167"/>
      <c r="N151" s="13"/>
      <c r="O151" s="160"/>
      <c r="P151" s="160"/>
      <c r="Q151" s="140"/>
      <c r="R151" s="163"/>
    </row>
    <row r="152" spans="1:18" s="147" customFormat="1" x14ac:dyDescent="0.25">
      <c r="A152" s="165" t="s">
        <v>792</v>
      </c>
      <c r="B152" s="159" t="s">
        <v>2019</v>
      </c>
      <c r="C152" s="154" t="s">
        <v>1874</v>
      </c>
      <c r="D152" s="167"/>
      <c r="E152" s="154">
        <v>2012</v>
      </c>
      <c r="F152" s="154">
        <v>2012</v>
      </c>
      <c r="G152" s="13">
        <v>4.3604659999999997</v>
      </c>
      <c r="H152" s="154"/>
      <c r="I152" s="13">
        <v>4.3604659999999997</v>
      </c>
      <c r="J152" s="154"/>
      <c r="K152" s="154"/>
      <c r="L152" s="154"/>
      <c r="M152" s="167"/>
      <c r="N152" s="13">
        <v>4.3604659999999997</v>
      </c>
      <c r="O152" s="160"/>
      <c r="P152" s="160"/>
      <c r="Q152" s="140">
        <v>4.3604659999999997</v>
      </c>
      <c r="R152" s="163"/>
    </row>
    <row r="153" spans="1:18" s="147" customFormat="1" ht="31.5" x14ac:dyDescent="0.25">
      <c r="A153" s="165" t="s">
        <v>794</v>
      </c>
      <c r="B153" s="159" t="s">
        <v>2020</v>
      </c>
      <c r="C153" s="154" t="s">
        <v>1874</v>
      </c>
      <c r="D153" s="167"/>
      <c r="E153" s="154">
        <v>2012</v>
      </c>
      <c r="F153" s="154">
        <v>2012</v>
      </c>
      <c r="G153" s="13">
        <v>0.59</v>
      </c>
      <c r="H153" s="154"/>
      <c r="I153" s="13">
        <v>0.59</v>
      </c>
      <c r="J153" s="154"/>
      <c r="K153" s="154"/>
      <c r="L153" s="154"/>
      <c r="M153" s="167"/>
      <c r="N153" s="13">
        <v>0.59</v>
      </c>
      <c r="O153" s="160"/>
      <c r="P153" s="160"/>
      <c r="Q153" s="140">
        <v>0.59</v>
      </c>
      <c r="R153" s="163"/>
    </row>
    <row r="154" spans="1:18" s="269" customFormat="1" x14ac:dyDescent="0.25">
      <c r="A154" s="272" t="s">
        <v>58</v>
      </c>
      <c r="B154" s="263" t="s">
        <v>59</v>
      </c>
      <c r="C154" s="266"/>
      <c r="D154" s="274"/>
      <c r="E154" s="266"/>
      <c r="F154" s="266"/>
      <c r="G154" s="265"/>
      <c r="H154" s="266"/>
      <c r="I154" s="265"/>
      <c r="J154" s="266"/>
      <c r="K154" s="266"/>
      <c r="L154" s="266"/>
      <c r="M154" s="274"/>
      <c r="N154" s="265"/>
      <c r="O154" s="265"/>
      <c r="P154" s="265"/>
      <c r="Q154" s="267"/>
      <c r="R154" s="268"/>
    </row>
    <row r="155" spans="1:18" s="147" customFormat="1" x14ac:dyDescent="0.25">
      <c r="A155" s="165" t="s">
        <v>2021</v>
      </c>
      <c r="B155" s="136" t="s">
        <v>1845</v>
      </c>
      <c r="C155" s="154"/>
      <c r="D155" s="167"/>
      <c r="E155" s="154"/>
      <c r="F155" s="154"/>
      <c r="G155" s="160"/>
      <c r="H155" s="154"/>
      <c r="I155" s="160"/>
      <c r="J155" s="154"/>
      <c r="K155" s="154"/>
      <c r="L155" s="154"/>
      <c r="M155" s="167"/>
      <c r="N155" s="160"/>
      <c r="O155" s="160"/>
      <c r="P155" s="160"/>
      <c r="Q155" s="162"/>
      <c r="R155" s="163"/>
    </row>
    <row r="156" spans="1:18" s="147" customFormat="1" x14ac:dyDescent="0.25">
      <c r="A156" s="165" t="s">
        <v>1604</v>
      </c>
      <c r="B156" s="242" t="s">
        <v>1850</v>
      </c>
      <c r="C156" s="154"/>
      <c r="D156" s="167"/>
      <c r="E156" s="154"/>
      <c r="F156" s="154"/>
      <c r="G156" s="160"/>
      <c r="H156" s="154"/>
      <c r="I156" s="160"/>
      <c r="J156" s="154"/>
      <c r="K156" s="154"/>
      <c r="L156" s="154"/>
      <c r="M156" s="167"/>
      <c r="N156" s="160"/>
      <c r="O156" s="160"/>
      <c r="P156" s="160"/>
      <c r="Q156" s="162"/>
      <c r="R156" s="163"/>
    </row>
    <row r="157" spans="1:18" s="147" customFormat="1" x14ac:dyDescent="0.25">
      <c r="A157" s="165" t="s">
        <v>1605</v>
      </c>
      <c r="B157" s="159" t="s">
        <v>2022</v>
      </c>
      <c r="C157" s="159" t="s">
        <v>1853</v>
      </c>
      <c r="D157" s="167" t="s">
        <v>146</v>
      </c>
      <c r="E157" s="154">
        <v>2012</v>
      </c>
      <c r="F157" s="154">
        <v>2012</v>
      </c>
      <c r="G157" s="13">
        <v>0.44</v>
      </c>
      <c r="H157" s="154"/>
      <c r="I157" s="13">
        <v>0.44</v>
      </c>
      <c r="J157" s="154"/>
      <c r="K157" s="154"/>
      <c r="L157" s="154"/>
      <c r="M157" s="167"/>
      <c r="N157" s="13">
        <v>0.44</v>
      </c>
      <c r="O157" s="160"/>
      <c r="P157" s="160"/>
      <c r="Q157" s="140">
        <v>0.44</v>
      </c>
      <c r="R157" s="163"/>
    </row>
    <row r="158" spans="1:18" s="147" customFormat="1" x14ac:dyDescent="0.25">
      <c r="A158" s="165" t="s">
        <v>2023</v>
      </c>
      <c r="B158" s="159" t="s">
        <v>1852</v>
      </c>
      <c r="C158" s="159" t="s">
        <v>1853</v>
      </c>
      <c r="D158" s="167" t="s">
        <v>146</v>
      </c>
      <c r="E158" s="154">
        <v>2012</v>
      </c>
      <c r="F158" s="154">
        <v>2012</v>
      </c>
      <c r="G158" s="13">
        <v>0.45147999999999999</v>
      </c>
      <c r="H158" s="154"/>
      <c r="I158" s="13">
        <v>0.45147999999999999</v>
      </c>
      <c r="J158" s="154"/>
      <c r="K158" s="154"/>
      <c r="L158" s="154"/>
      <c r="M158" s="167"/>
      <c r="N158" s="13">
        <v>0.45147999999999999</v>
      </c>
      <c r="O158" s="160"/>
      <c r="P158" s="160"/>
      <c r="Q158" s="140">
        <v>0.45147999999999999</v>
      </c>
      <c r="R158" s="163"/>
    </row>
    <row r="159" spans="1:18" s="147" customFormat="1" x14ac:dyDescent="0.25">
      <c r="A159" s="165" t="s">
        <v>2024</v>
      </c>
      <c r="B159" s="136" t="s">
        <v>2025</v>
      </c>
      <c r="C159" s="159"/>
      <c r="D159" s="167"/>
      <c r="E159" s="154"/>
      <c r="F159" s="154"/>
      <c r="G159" s="160"/>
      <c r="H159" s="154"/>
      <c r="I159" s="160"/>
      <c r="J159" s="154"/>
      <c r="K159" s="154"/>
      <c r="L159" s="154"/>
      <c r="M159" s="167"/>
      <c r="N159" s="160"/>
      <c r="O159" s="160"/>
      <c r="P159" s="160"/>
      <c r="Q159" s="162"/>
      <c r="R159" s="163"/>
    </row>
    <row r="160" spans="1:18" s="147" customFormat="1" ht="31.5" x14ac:dyDescent="0.25">
      <c r="A160" s="165" t="s">
        <v>2026</v>
      </c>
      <c r="B160" s="21" t="s">
        <v>2027</v>
      </c>
      <c r="C160" s="154" t="s">
        <v>1409</v>
      </c>
      <c r="D160" s="29" t="s">
        <v>2028</v>
      </c>
      <c r="E160" s="154">
        <v>2012</v>
      </c>
      <c r="F160" s="154">
        <v>2012</v>
      </c>
      <c r="G160" s="13">
        <v>7.3499999999999996E-2</v>
      </c>
      <c r="H160" s="154"/>
      <c r="I160" s="13">
        <v>7.3499999999999996E-2</v>
      </c>
      <c r="J160" s="44" t="s">
        <v>2029</v>
      </c>
      <c r="K160" s="154"/>
      <c r="L160" s="154"/>
      <c r="M160" s="29" t="s">
        <v>2028</v>
      </c>
      <c r="N160" s="13">
        <v>7.3499999999999996E-2</v>
      </c>
      <c r="O160" s="160"/>
      <c r="P160" s="160"/>
      <c r="Q160" s="140">
        <v>7.3499999999999996E-2</v>
      </c>
      <c r="R160" s="163"/>
    </row>
    <row r="161" spans="1:18" s="147" customFormat="1" x14ac:dyDescent="0.25">
      <c r="A161" s="165"/>
      <c r="B161" s="136" t="s">
        <v>2030</v>
      </c>
      <c r="C161" s="154"/>
      <c r="D161" s="29"/>
      <c r="E161" s="154"/>
      <c r="F161" s="154"/>
      <c r="G161" s="13"/>
      <c r="H161" s="154"/>
      <c r="I161" s="13"/>
      <c r="J161" s="29"/>
      <c r="K161" s="154"/>
      <c r="L161" s="154"/>
      <c r="M161" s="29"/>
      <c r="N161" s="13"/>
      <c r="O161" s="160"/>
      <c r="P161" s="160"/>
      <c r="Q161" s="140"/>
      <c r="R161" s="163"/>
    </row>
    <row r="162" spans="1:18" s="147" customFormat="1" x14ac:dyDescent="0.25">
      <c r="A162" s="165"/>
      <c r="B162" s="172" t="s">
        <v>2031</v>
      </c>
      <c r="C162" s="154" t="s">
        <v>1409</v>
      </c>
      <c r="D162" s="29" t="s">
        <v>286</v>
      </c>
      <c r="E162" s="154">
        <v>2012</v>
      </c>
      <c r="F162" s="154">
        <v>2012</v>
      </c>
      <c r="G162" s="170">
        <v>0.108</v>
      </c>
      <c r="H162" s="154"/>
      <c r="I162" s="170">
        <v>0.108</v>
      </c>
      <c r="J162" s="29" t="s">
        <v>286</v>
      </c>
      <c r="K162" s="154"/>
      <c r="L162" s="154"/>
      <c r="M162" s="29" t="s">
        <v>286</v>
      </c>
      <c r="N162" s="170">
        <v>0.108</v>
      </c>
      <c r="O162" s="160"/>
      <c r="P162" s="160"/>
      <c r="Q162" s="171">
        <v>0.108</v>
      </c>
      <c r="R162" s="163"/>
    </row>
    <row r="163" spans="1:18" s="147" customFormat="1" x14ac:dyDescent="0.25">
      <c r="A163" s="165" t="s">
        <v>2032</v>
      </c>
      <c r="B163" s="242" t="s">
        <v>1914</v>
      </c>
      <c r="C163" s="154"/>
      <c r="D163" s="167"/>
      <c r="E163" s="154"/>
      <c r="F163" s="154"/>
      <c r="G163" s="160"/>
      <c r="H163" s="154"/>
      <c r="I163" s="160"/>
      <c r="J163" s="167"/>
      <c r="K163" s="154"/>
      <c r="L163" s="154"/>
      <c r="M163" s="167"/>
      <c r="N163" s="160"/>
      <c r="O163" s="160"/>
      <c r="P163" s="160"/>
      <c r="Q163" s="162"/>
      <c r="R163" s="163"/>
    </row>
    <row r="164" spans="1:18" s="147" customFormat="1" ht="31.5" x14ac:dyDescent="0.25">
      <c r="A164" s="165" t="s">
        <v>2033</v>
      </c>
      <c r="B164" s="159" t="s">
        <v>2034</v>
      </c>
      <c r="C164" s="154" t="s">
        <v>1905</v>
      </c>
      <c r="D164" s="167" t="s">
        <v>2035</v>
      </c>
      <c r="E164" s="154">
        <v>2012</v>
      </c>
      <c r="F164" s="154">
        <v>2012</v>
      </c>
      <c r="G164" s="13">
        <v>3.83149256</v>
      </c>
      <c r="H164" s="154"/>
      <c r="I164" s="13">
        <v>3.83149256</v>
      </c>
      <c r="J164" s="167"/>
      <c r="K164" s="154"/>
      <c r="L164" s="154"/>
      <c r="M164" s="167"/>
      <c r="N164" s="13">
        <v>3.83149256</v>
      </c>
      <c r="O164" s="160"/>
      <c r="P164" s="160"/>
      <c r="Q164" s="140">
        <v>3.83149256</v>
      </c>
      <c r="R164" s="163"/>
    </row>
    <row r="165" spans="1:18" s="147" customFormat="1" x14ac:dyDescent="0.25">
      <c r="A165" s="165" t="s">
        <v>2036</v>
      </c>
      <c r="B165" s="242" t="s">
        <v>1859</v>
      </c>
      <c r="C165" s="159"/>
      <c r="D165" s="167"/>
      <c r="E165" s="154"/>
      <c r="F165" s="154"/>
      <c r="G165" s="160"/>
      <c r="H165" s="154"/>
      <c r="I165" s="160"/>
      <c r="J165" s="167"/>
      <c r="K165" s="154"/>
      <c r="L165" s="154"/>
      <c r="M165" s="167"/>
      <c r="N165" s="160"/>
      <c r="O165" s="160"/>
      <c r="P165" s="160"/>
      <c r="Q165" s="162"/>
      <c r="R165" s="163"/>
    </row>
    <row r="166" spans="1:18" s="147" customFormat="1" x14ac:dyDescent="0.25">
      <c r="A166" s="165" t="s">
        <v>2037</v>
      </c>
      <c r="B166" s="159" t="s">
        <v>2038</v>
      </c>
      <c r="C166" s="159" t="s">
        <v>1853</v>
      </c>
      <c r="D166" s="167" t="s">
        <v>146</v>
      </c>
      <c r="E166" s="154">
        <v>2012</v>
      </c>
      <c r="F166" s="154">
        <v>2012</v>
      </c>
      <c r="G166" s="13">
        <v>0.161</v>
      </c>
      <c r="H166" s="154"/>
      <c r="I166" s="13">
        <v>0.161</v>
      </c>
      <c r="J166" s="167"/>
      <c r="K166" s="154"/>
      <c r="L166" s="154"/>
      <c r="M166" s="167"/>
      <c r="N166" s="13">
        <v>0.161</v>
      </c>
      <c r="O166" s="160"/>
      <c r="P166" s="160"/>
      <c r="Q166" s="140">
        <v>0.161</v>
      </c>
      <c r="R166" s="163"/>
    </row>
    <row r="167" spans="1:18" s="147" customFormat="1" x14ac:dyDescent="0.25">
      <c r="A167" s="165" t="s">
        <v>2039</v>
      </c>
      <c r="B167" s="242" t="s">
        <v>1867</v>
      </c>
      <c r="C167" s="154"/>
      <c r="D167" s="167"/>
      <c r="E167" s="154"/>
      <c r="F167" s="154"/>
      <c r="G167" s="160"/>
      <c r="H167" s="154"/>
      <c r="I167" s="160"/>
      <c r="J167" s="167"/>
      <c r="K167" s="154"/>
      <c r="L167" s="154"/>
      <c r="M167" s="167"/>
      <c r="N167" s="160"/>
      <c r="O167" s="160"/>
      <c r="P167" s="160"/>
      <c r="Q167" s="162"/>
      <c r="R167" s="163"/>
    </row>
    <row r="168" spans="1:18" s="147" customFormat="1" x14ac:dyDescent="0.25">
      <c r="A168" s="165" t="s">
        <v>2040</v>
      </c>
      <c r="B168" s="159" t="s">
        <v>2041</v>
      </c>
      <c r="C168" s="154"/>
      <c r="D168" s="167"/>
      <c r="E168" s="154">
        <v>2012</v>
      </c>
      <c r="F168" s="154">
        <v>2012</v>
      </c>
      <c r="G168" s="13">
        <v>0.38400000000000001</v>
      </c>
      <c r="H168" s="154"/>
      <c r="I168" s="13">
        <v>0.38400000000000001</v>
      </c>
      <c r="J168" s="167"/>
      <c r="K168" s="154"/>
      <c r="L168" s="154"/>
      <c r="M168" s="167"/>
      <c r="N168" s="13">
        <v>0.38400000000000001</v>
      </c>
      <c r="O168" s="160"/>
      <c r="P168" s="160"/>
      <c r="Q168" s="140">
        <v>0.38400000000000001</v>
      </c>
      <c r="R168" s="163"/>
    </row>
    <row r="169" spans="1:18" s="147" customFormat="1" x14ac:dyDescent="0.25">
      <c r="A169" s="165" t="s">
        <v>2042</v>
      </c>
      <c r="B169" s="242" t="s">
        <v>484</v>
      </c>
      <c r="C169" s="154"/>
      <c r="D169" s="167"/>
      <c r="E169" s="154"/>
      <c r="F169" s="154"/>
      <c r="G169" s="160"/>
      <c r="H169" s="154"/>
      <c r="I169" s="160"/>
      <c r="J169" s="167"/>
      <c r="K169" s="154"/>
      <c r="L169" s="154"/>
      <c r="M169" s="167"/>
      <c r="N169" s="160"/>
      <c r="O169" s="160"/>
      <c r="P169" s="160"/>
      <c r="Q169" s="162"/>
      <c r="R169" s="163"/>
    </row>
    <row r="170" spans="1:18" s="147" customFormat="1" ht="31.5" x14ac:dyDescent="0.25">
      <c r="A170" s="165" t="s">
        <v>182</v>
      </c>
      <c r="B170" s="30" t="s">
        <v>2043</v>
      </c>
      <c r="C170" s="154" t="s">
        <v>1374</v>
      </c>
      <c r="D170" s="29" t="s">
        <v>286</v>
      </c>
      <c r="E170" s="154">
        <v>2012</v>
      </c>
      <c r="F170" s="154">
        <v>2012</v>
      </c>
      <c r="G170" s="13">
        <v>5.0999999999999997E-2</v>
      </c>
      <c r="H170" s="154"/>
      <c r="I170" s="13">
        <v>5.0999999999999997E-2</v>
      </c>
      <c r="J170" s="29" t="s">
        <v>286</v>
      </c>
      <c r="K170" s="154"/>
      <c r="L170" s="154"/>
      <c r="M170" s="29" t="s">
        <v>286</v>
      </c>
      <c r="N170" s="13">
        <v>5.0999999999999997E-2</v>
      </c>
      <c r="O170" s="160"/>
      <c r="P170" s="160"/>
      <c r="Q170" s="140">
        <v>5.0999999999999997E-2</v>
      </c>
      <c r="R170" s="163"/>
    </row>
    <row r="171" spans="1:18" s="147" customFormat="1" ht="31.5" x14ac:dyDescent="0.25">
      <c r="A171" s="165" t="s">
        <v>183</v>
      </c>
      <c r="B171" s="30" t="s">
        <v>2044</v>
      </c>
      <c r="C171" s="154" t="s">
        <v>1374</v>
      </c>
      <c r="D171" s="29" t="s">
        <v>286</v>
      </c>
      <c r="E171" s="154">
        <v>2012</v>
      </c>
      <c r="F171" s="154">
        <v>2012</v>
      </c>
      <c r="G171" s="13">
        <v>5.0999999999999997E-2</v>
      </c>
      <c r="H171" s="154"/>
      <c r="I171" s="13">
        <v>5.0999999999999997E-2</v>
      </c>
      <c r="J171" s="29" t="s">
        <v>286</v>
      </c>
      <c r="K171" s="154"/>
      <c r="L171" s="154"/>
      <c r="M171" s="29" t="s">
        <v>286</v>
      </c>
      <c r="N171" s="13">
        <v>5.0999999999999997E-2</v>
      </c>
      <c r="O171" s="160"/>
      <c r="P171" s="160"/>
      <c r="Q171" s="140">
        <v>5.0999999999999997E-2</v>
      </c>
      <c r="R171" s="163"/>
    </row>
    <row r="172" spans="1:18" s="147" customFormat="1" x14ac:dyDescent="0.25">
      <c r="A172" s="165"/>
      <c r="B172" s="172" t="s">
        <v>2045</v>
      </c>
      <c r="C172" s="154" t="s">
        <v>1374</v>
      </c>
      <c r="D172" s="29" t="s">
        <v>149</v>
      </c>
      <c r="E172" s="154">
        <v>2012</v>
      </c>
      <c r="F172" s="154">
        <v>2012</v>
      </c>
      <c r="G172" s="13">
        <v>0.34399999999999997</v>
      </c>
      <c r="H172" s="154"/>
      <c r="I172" s="13">
        <v>0.34399999999999997</v>
      </c>
      <c r="J172" s="29" t="s">
        <v>149</v>
      </c>
      <c r="K172" s="154"/>
      <c r="L172" s="154"/>
      <c r="M172" s="29" t="s">
        <v>149</v>
      </c>
      <c r="N172" s="13">
        <v>0.34399999999999997</v>
      </c>
      <c r="O172" s="160"/>
      <c r="P172" s="160"/>
      <c r="Q172" s="140">
        <v>0.34399999999999997</v>
      </c>
      <c r="R172" s="163"/>
    </row>
    <row r="173" spans="1:18" s="147" customFormat="1" x14ac:dyDescent="0.25">
      <c r="A173" s="165" t="s">
        <v>184</v>
      </c>
      <c r="B173" s="242" t="s">
        <v>21</v>
      </c>
      <c r="C173" s="154"/>
      <c r="D173" s="167"/>
      <c r="E173" s="154"/>
      <c r="F173" s="154"/>
      <c r="G173" s="160"/>
      <c r="H173" s="154"/>
      <c r="I173" s="160"/>
      <c r="J173" s="154"/>
      <c r="K173" s="154"/>
      <c r="L173" s="154"/>
      <c r="M173" s="167"/>
      <c r="N173" s="160"/>
      <c r="O173" s="160"/>
      <c r="P173" s="160"/>
      <c r="Q173" s="162"/>
      <c r="R173" s="163"/>
    </row>
    <row r="174" spans="1:18" s="147" customFormat="1" ht="31.5" x14ac:dyDescent="0.25">
      <c r="A174" s="165" t="s">
        <v>185</v>
      </c>
      <c r="B174" s="159" t="s">
        <v>2046</v>
      </c>
      <c r="C174" s="154" t="s">
        <v>1874</v>
      </c>
      <c r="D174" s="167" t="s">
        <v>2047</v>
      </c>
      <c r="E174" s="154">
        <v>2012</v>
      </c>
      <c r="F174" s="154">
        <v>2012</v>
      </c>
      <c r="G174" s="13">
        <v>1.4</v>
      </c>
      <c r="H174" s="154"/>
      <c r="I174" s="13">
        <v>1.4</v>
      </c>
      <c r="J174" s="154"/>
      <c r="K174" s="154"/>
      <c r="L174" s="154"/>
      <c r="M174" s="167"/>
      <c r="N174" s="13">
        <v>1.4</v>
      </c>
      <c r="O174" s="160"/>
      <c r="P174" s="160"/>
      <c r="Q174" s="140">
        <v>1.4</v>
      </c>
      <c r="R174" s="163"/>
    </row>
    <row r="175" spans="1:18" s="147" customFormat="1" ht="31.5" x14ac:dyDescent="0.25">
      <c r="A175" s="165" t="s">
        <v>2048</v>
      </c>
      <c r="B175" s="159" t="s">
        <v>2049</v>
      </c>
      <c r="C175" s="154" t="s">
        <v>1874</v>
      </c>
      <c r="D175" s="167" t="s">
        <v>2050</v>
      </c>
      <c r="E175" s="154">
        <v>2012</v>
      </c>
      <c r="F175" s="154">
        <v>2012</v>
      </c>
      <c r="G175" s="13">
        <v>0.37</v>
      </c>
      <c r="H175" s="154"/>
      <c r="I175" s="13">
        <v>0.37</v>
      </c>
      <c r="J175" s="154"/>
      <c r="K175" s="154"/>
      <c r="L175" s="154"/>
      <c r="M175" s="167"/>
      <c r="N175" s="13">
        <v>0.37</v>
      </c>
      <c r="O175" s="160"/>
      <c r="P175" s="160"/>
      <c r="Q175" s="140">
        <v>0.37</v>
      </c>
      <c r="R175" s="163"/>
    </row>
    <row r="176" spans="1:18" s="269" customFormat="1" x14ac:dyDescent="0.25">
      <c r="A176" s="272" t="s">
        <v>88</v>
      </c>
      <c r="B176" s="263" t="s">
        <v>2051</v>
      </c>
      <c r="C176" s="266"/>
      <c r="D176" s="274"/>
      <c r="E176" s="266"/>
      <c r="F176" s="266"/>
      <c r="G176" s="265"/>
      <c r="H176" s="266"/>
      <c r="I176" s="265"/>
      <c r="J176" s="266"/>
      <c r="K176" s="266"/>
      <c r="L176" s="266"/>
      <c r="M176" s="274"/>
      <c r="N176" s="265"/>
      <c r="O176" s="265"/>
      <c r="P176" s="265"/>
      <c r="Q176" s="267"/>
      <c r="R176" s="268"/>
    </row>
    <row r="177" spans="1:18" s="147" customFormat="1" x14ac:dyDescent="0.25">
      <c r="A177" s="165" t="s">
        <v>2052</v>
      </c>
      <c r="B177" s="136" t="s">
        <v>1845</v>
      </c>
      <c r="C177" s="154"/>
      <c r="D177" s="167"/>
      <c r="E177" s="154"/>
      <c r="F177" s="154"/>
      <c r="G177" s="160"/>
      <c r="H177" s="154"/>
      <c r="I177" s="160"/>
      <c r="J177" s="154"/>
      <c r="K177" s="154"/>
      <c r="L177" s="154"/>
      <c r="M177" s="167"/>
      <c r="N177" s="160"/>
      <c r="O177" s="160"/>
      <c r="P177" s="160"/>
      <c r="Q177" s="162"/>
      <c r="R177" s="163"/>
    </row>
    <row r="178" spans="1:18" s="147" customFormat="1" ht="31.5" x14ac:dyDescent="0.25">
      <c r="A178" s="165" t="s">
        <v>187</v>
      </c>
      <c r="B178" s="168" t="s">
        <v>2053</v>
      </c>
      <c r="C178" s="154" t="s">
        <v>1905</v>
      </c>
      <c r="D178" s="167" t="s">
        <v>19</v>
      </c>
      <c r="E178" s="154">
        <v>2012</v>
      </c>
      <c r="F178" s="154">
        <v>2012</v>
      </c>
      <c r="G178" s="13">
        <v>0.83199999999999996</v>
      </c>
      <c r="H178" s="154"/>
      <c r="I178" s="13">
        <v>0.83199999999999996</v>
      </c>
      <c r="J178" s="167" t="s">
        <v>19</v>
      </c>
      <c r="K178" s="154"/>
      <c r="L178" s="154"/>
      <c r="M178" s="167" t="s">
        <v>19</v>
      </c>
      <c r="N178" s="13">
        <v>0.83199999999999996</v>
      </c>
      <c r="O178" s="160"/>
      <c r="P178" s="160"/>
      <c r="Q178" s="140">
        <v>0.83199999999999996</v>
      </c>
      <c r="R178" s="163"/>
    </row>
    <row r="179" spans="1:18" s="147" customFormat="1" ht="31.5" x14ac:dyDescent="0.25">
      <c r="A179" s="165" t="s">
        <v>1558</v>
      </c>
      <c r="B179" s="168" t="s">
        <v>2054</v>
      </c>
      <c r="C179" s="154" t="s">
        <v>1905</v>
      </c>
      <c r="D179" s="167" t="s">
        <v>19</v>
      </c>
      <c r="E179" s="154">
        <v>2012</v>
      </c>
      <c r="F179" s="154">
        <v>2012</v>
      </c>
      <c r="G179" s="13">
        <v>0.69699999999999995</v>
      </c>
      <c r="H179" s="154"/>
      <c r="I179" s="13">
        <v>0.69699999999999995</v>
      </c>
      <c r="J179" s="167" t="s">
        <v>19</v>
      </c>
      <c r="K179" s="154"/>
      <c r="L179" s="154"/>
      <c r="M179" s="167" t="s">
        <v>19</v>
      </c>
      <c r="N179" s="13">
        <v>0.69699999999999995</v>
      </c>
      <c r="O179" s="160"/>
      <c r="P179" s="160"/>
      <c r="Q179" s="140">
        <v>0.69699999999999995</v>
      </c>
      <c r="R179" s="163"/>
    </row>
    <row r="180" spans="1:18" s="147" customFormat="1" x14ac:dyDescent="0.25">
      <c r="A180" s="165" t="s">
        <v>1560</v>
      </c>
      <c r="B180" s="168" t="s">
        <v>2055</v>
      </c>
      <c r="C180" s="154" t="s">
        <v>1905</v>
      </c>
      <c r="D180" s="167" t="s">
        <v>352</v>
      </c>
      <c r="E180" s="154">
        <v>2012</v>
      </c>
      <c r="F180" s="154">
        <v>2012</v>
      </c>
      <c r="G180" s="13">
        <v>0.248</v>
      </c>
      <c r="H180" s="154"/>
      <c r="I180" s="13">
        <v>0.248</v>
      </c>
      <c r="J180" s="167" t="s">
        <v>352</v>
      </c>
      <c r="K180" s="154"/>
      <c r="L180" s="154"/>
      <c r="M180" s="167" t="s">
        <v>352</v>
      </c>
      <c r="N180" s="13">
        <v>0.248</v>
      </c>
      <c r="O180" s="160"/>
      <c r="P180" s="160"/>
      <c r="Q180" s="140">
        <v>0.248</v>
      </c>
      <c r="R180" s="163"/>
    </row>
    <row r="181" spans="1:18" s="147" customFormat="1" ht="31.5" x14ac:dyDescent="0.25">
      <c r="A181" s="165" t="s">
        <v>1561</v>
      </c>
      <c r="B181" s="36" t="s">
        <v>2056</v>
      </c>
      <c r="C181" s="154" t="s">
        <v>1409</v>
      </c>
      <c r="D181" s="29" t="s">
        <v>60</v>
      </c>
      <c r="E181" s="154">
        <v>2012</v>
      </c>
      <c r="F181" s="154">
        <v>2012</v>
      </c>
      <c r="G181" s="13">
        <v>0.114</v>
      </c>
      <c r="H181" s="154"/>
      <c r="I181" s="13">
        <v>0.114</v>
      </c>
      <c r="J181" s="167"/>
      <c r="K181" s="154"/>
      <c r="L181" s="154"/>
      <c r="M181" s="167"/>
      <c r="N181" s="13">
        <v>0.114</v>
      </c>
      <c r="O181" s="160"/>
      <c r="P181" s="160"/>
      <c r="Q181" s="140">
        <v>0.114</v>
      </c>
      <c r="R181" s="163"/>
    </row>
    <row r="182" spans="1:18" s="147" customFormat="1" x14ac:dyDescent="0.25">
      <c r="A182" s="165" t="s">
        <v>67</v>
      </c>
      <c r="B182" s="242" t="s">
        <v>28</v>
      </c>
      <c r="C182" s="154"/>
      <c r="D182" s="167"/>
      <c r="E182" s="154"/>
      <c r="F182" s="154"/>
      <c r="G182" s="160"/>
      <c r="H182" s="154"/>
      <c r="I182" s="160"/>
      <c r="J182" s="154"/>
      <c r="K182" s="154"/>
      <c r="L182" s="154"/>
      <c r="M182" s="167"/>
      <c r="N182" s="160"/>
      <c r="O182" s="160"/>
      <c r="P182" s="160"/>
      <c r="Q182" s="162"/>
      <c r="R182" s="163"/>
    </row>
    <row r="183" spans="1:18" s="147" customFormat="1" x14ac:dyDescent="0.25">
      <c r="A183" s="165" t="s">
        <v>1562</v>
      </c>
      <c r="B183" s="168" t="s">
        <v>2057</v>
      </c>
      <c r="C183" s="154" t="s">
        <v>1376</v>
      </c>
      <c r="D183" s="167" t="s">
        <v>18</v>
      </c>
      <c r="E183" s="154">
        <v>2012</v>
      </c>
      <c r="F183" s="154">
        <v>2013</v>
      </c>
      <c r="G183" s="13">
        <v>3.5999999999999997E-2</v>
      </c>
      <c r="H183" s="154"/>
      <c r="I183" s="13">
        <v>3.5999999999999997E-2</v>
      </c>
      <c r="J183" s="154"/>
      <c r="K183" s="154"/>
      <c r="L183" s="154"/>
      <c r="M183" s="167"/>
      <c r="N183" s="13">
        <v>3.5999999999999997E-2</v>
      </c>
      <c r="O183" s="160"/>
      <c r="P183" s="160"/>
      <c r="Q183" s="140">
        <v>3.5999999999999997E-2</v>
      </c>
      <c r="R183" s="163"/>
    </row>
    <row r="184" spans="1:18" s="147" customFormat="1" ht="31.5" x14ac:dyDescent="0.25">
      <c r="A184" s="165" t="s">
        <v>1562</v>
      </c>
      <c r="B184" s="168" t="s">
        <v>2058</v>
      </c>
      <c r="C184" s="154" t="s">
        <v>1376</v>
      </c>
      <c r="D184" s="167"/>
      <c r="E184" s="154">
        <v>2012</v>
      </c>
      <c r="F184" s="154">
        <v>2013</v>
      </c>
      <c r="G184" s="13">
        <v>3.5000000000000003E-2</v>
      </c>
      <c r="H184" s="154"/>
      <c r="I184" s="13">
        <v>3.5000000000000003E-2</v>
      </c>
      <c r="J184" s="154"/>
      <c r="K184" s="154"/>
      <c r="L184" s="154"/>
      <c r="M184" s="167"/>
      <c r="N184" s="13">
        <v>3.5000000000000003E-2</v>
      </c>
      <c r="O184" s="160"/>
      <c r="P184" s="160"/>
      <c r="Q184" s="140">
        <v>3.5000000000000003E-2</v>
      </c>
      <c r="R184" s="163"/>
    </row>
    <row r="185" spans="1:18" s="147" customFormat="1" x14ac:dyDescent="0.25">
      <c r="A185" s="165" t="s">
        <v>69</v>
      </c>
      <c r="B185" s="242" t="s">
        <v>1850</v>
      </c>
      <c r="C185" s="154"/>
      <c r="D185" s="167"/>
      <c r="E185" s="154"/>
      <c r="F185" s="154"/>
      <c r="G185" s="160"/>
      <c r="H185" s="154"/>
      <c r="I185" s="160"/>
      <c r="J185" s="154"/>
      <c r="K185" s="154"/>
      <c r="L185" s="154"/>
      <c r="M185" s="167"/>
      <c r="N185" s="160"/>
      <c r="O185" s="160"/>
      <c r="P185" s="160"/>
      <c r="Q185" s="162"/>
      <c r="R185" s="163"/>
    </row>
    <row r="186" spans="1:18" s="147" customFormat="1" x14ac:dyDescent="0.25">
      <c r="A186" s="165" t="s">
        <v>189</v>
      </c>
      <c r="B186" s="159" t="s">
        <v>1911</v>
      </c>
      <c r="C186" s="159" t="s">
        <v>1853</v>
      </c>
      <c r="D186" s="167" t="s">
        <v>146</v>
      </c>
      <c r="E186" s="154">
        <v>2012</v>
      </c>
      <c r="F186" s="154">
        <v>2012</v>
      </c>
      <c r="G186" s="13">
        <v>3.452</v>
      </c>
      <c r="H186" s="154"/>
      <c r="I186" s="13">
        <v>3.452</v>
      </c>
      <c r="J186" s="154"/>
      <c r="K186" s="154"/>
      <c r="L186" s="154"/>
      <c r="M186" s="167"/>
      <c r="N186" s="13">
        <v>3.452</v>
      </c>
      <c r="O186" s="160"/>
      <c r="P186" s="160"/>
      <c r="Q186" s="140">
        <v>3.452</v>
      </c>
      <c r="R186" s="163"/>
    </row>
    <row r="187" spans="1:18" s="147" customFormat="1" x14ac:dyDescent="0.25">
      <c r="A187" s="165" t="s">
        <v>2059</v>
      </c>
      <c r="B187" s="159" t="s">
        <v>1852</v>
      </c>
      <c r="C187" s="159" t="s">
        <v>1853</v>
      </c>
      <c r="D187" s="167" t="s">
        <v>146</v>
      </c>
      <c r="E187" s="154">
        <v>2012</v>
      </c>
      <c r="F187" s="154">
        <v>2012</v>
      </c>
      <c r="G187" s="13">
        <v>0.432</v>
      </c>
      <c r="H187" s="154"/>
      <c r="I187" s="13">
        <v>0.432</v>
      </c>
      <c r="J187" s="154"/>
      <c r="K187" s="154"/>
      <c r="L187" s="154"/>
      <c r="M187" s="167"/>
      <c r="N187" s="13">
        <v>0.432</v>
      </c>
      <c r="O187" s="160"/>
      <c r="P187" s="160"/>
      <c r="Q187" s="140">
        <v>0.432</v>
      </c>
      <c r="R187" s="163"/>
    </row>
    <row r="188" spans="1:18" s="147" customFormat="1" x14ac:dyDescent="0.25">
      <c r="A188" s="165" t="s">
        <v>2060</v>
      </c>
      <c r="B188" s="159" t="s">
        <v>2061</v>
      </c>
      <c r="C188" s="159" t="s">
        <v>1853</v>
      </c>
      <c r="D188" s="167" t="s">
        <v>146</v>
      </c>
      <c r="E188" s="154">
        <v>2012</v>
      </c>
      <c r="F188" s="154">
        <v>2012</v>
      </c>
      <c r="G188" s="13">
        <v>2.9870000000000001</v>
      </c>
      <c r="H188" s="154"/>
      <c r="I188" s="13">
        <v>2.9870000000000001</v>
      </c>
      <c r="J188" s="154"/>
      <c r="K188" s="154"/>
      <c r="L188" s="154"/>
      <c r="M188" s="167"/>
      <c r="N188" s="13">
        <v>2.9870000000000001</v>
      </c>
      <c r="O188" s="160"/>
      <c r="P188" s="160"/>
      <c r="Q188" s="140">
        <v>2.9870000000000001</v>
      </c>
      <c r="R188" s="163"/>
    </row>
    <row r="189" spans="1:18" s="147" customFormat="1" x14ac:dyDescent="0.25">
      <c r="A189" s="165" t="s">
        <v>2062</v>
      </c>
      <c r="B189" s="242" t="s">
        <v>1914</v>
      </c>
      <c r="C189" s="154"/>
      <c r="D189" s="167"/>
      <c r="E189" s="154"/>
      <c r="F189" s="154"/>
      <c r="G189" s="160"/>
      <c r="H189" s="154"/>
      <c r="I189" s="160"/>
      <c r="J189" s="154"/>
      <c r="K189" s="154"/>
      <c r="L189" s="154"/>
      <c r="M189" s="167"/>
      <c r="N189" s="160"/>
      <c r="O189" s="160"/>
      <c r="P189" s="160"/>
      <c r="Q189" s="162"/>
      <c r="R189" s="163"/>
    </row>
    <row r="190" spans="1:18" s="147" customFormat="1" x14ac:dyDescent="0.25">
      <c r="A190" s="165" t="s">
        <v>2063</v>
      </c>
      <c r="B190" s="168" t="s">
        <v>2064</v>
      </c>
      <c r="C190" s="154" t="s">
        <v>1905</v>
      </c>
      <c r="D190" s="167" t="s">
        <v>2065</v>
      </c>
      <c r="E190" s="154">
        <v>2012</v>
      </c>
      <c r="F190" s="154">
        <v>2012</v>
      </c>
      <c r="G190" s="13">
        <v>6.4020000000000001</v>
      </c>
      <c r="H190" s="154"/>
      <c r="I190" s="13">
        <v>6.4020000000000001</v>
      </c>
      <c r="J190" s="167" t="s">
        <v>2065</v>
      </c>
      <c r="K190" s="154"/>
      <c r="L190" s="154"/>
      <c r="M190" s="167" t="s">
        <v>2065</v>
      </c>
      <c r="N190" s="13">
        <v>6.4020000000000001</v>
      </c>
      <c r="O190" s="160"/>
      <c r="P190" s="160"/>
      <c r="Q190" s="140">
        <v>6.4020000000000001</v>
      </c>
      <c r="R190" s="163"/>
    </row>
    <row r="191" spans="1:18" s="147" customFormat="1" x14ac:dyDescent="0.25">
      <c r="A191" s="165" t="s">
        <v>2066</v>
      </c>
      <c r="B191" s="168" t="s">
        <v>2067</v>
      </c>
      <c r="C191" s="154" t="s">
        <v>1905</v>
      </c>
      <c r="D191" s="167" t="s">
        <v>2065</v>
      </c>
      <c r="E191" s="154">
        <v>2012</v>
      </c>
      <c r="F191" s="154">
        <v>2012</v>
      </c>
      <c r="G191" s="13">
        <v>7.2149999999999999</v>
      </c>
      <c r="H191" s="154"/>
      <c r="I191" s="13">
        <v>7.2149999999999999</v>
      </c>
      <c r="J191" s="167" t="s">
        <v>2065</v>
      </c>
      <c r="K191" s="154"/>
      <c r="L191" s="154"/>
      <c r="M191" s="167" t="s">
        <v>2065</v>
      </c>
      <c r="N191" s="13">
        <v>7.2149999999999999</v>
      </c>
      <c r="O191" s="160"/>
      <c r="P191" s="160"/>
      <c r="Q191" s="140">
        <v>7.2149999999999999</v>
      </c>
      <c r="R191" s="163"/>
    </row>
    <row r="192" spans="1:18" s="147" customFormat="1" x14ac:dyDescent="0.25">
      <c r="A192" s="165" t="s">
        <v>2068</v>
      </c>
      <c r="B192" s="242" t="s">
        <v>1855</v>
      </c>
      <c r="C192" s="154"/>
      <c r="D192" s="167"/>
      <c r="E192" s="154"/>
      <c r="F192" s="154"/>
      <c r="G192" s="160"/>
      <c r="H192" s="154"/>
      <c r="I192" s="160"/>
      <c r="J192" s="154"/>
      <c r="K192" s="154"/>
      <c r="L192" s="154"/>
      <c r="M192" s="167"/>
      <c r="N192" s="160"/>
      <c r="O192" s="160"/>
      <c r="P192" s="160"/>
      <c r="Q192" s="162"/>
      <c r="R192" s="163"/>
    </row>
    <row r="193" spans="1:18" s="147" customFormat="1" x14ac:dyDescent="0.25">
      <c r="A193" s="165" t="s">
        <v>2069</v>
      </c>
      <c r="B193" s="168" t="s">
        <v>2051</v>
      </c>
      <c r="C193" s="159" t="s">
        <v>1853</v>
      </c>
      <c r="D193" s="167" t="s">
        <v>146</v>
      </c>
      <c r="E193" s="154">
        <v>2012</v>
      </c>
      <c r="F193" s="154">
        <v>2012</v>
      </c>
      <c r="G193" s="13">
        <v>2.9489999999999998</v>
      </c>
      <c r="H193" s="154"/>
      <c r="I193" s="13">
        <v>2.9489999999999998</v>
      </c>
      <c r="J193" s="154"/>
      <c r="K193" s="154"/>
      <c r="L193" s="154"/>
      <c r="M193" s="167"/>
      <c r="N193" s="13">
        <v>2.9489999999999998</v>
      </c>
      <c r="O193" s="160"/>
      <c r="P193" s="160"/>
      <c r="Q193" s="140">
        <v>2.9489999999999998</v>
      </c>
      <c r="R193" s="163"/>
    </row>
    <row r="194" spans="1:18" s="147" customFormat="1" x14ac:dyDescent="0.25">
      <c r="A194" s="165" t="s">
        <v>2070</v>
      </c>
      <c r="B194" s="242" t="s">
        <v>1867</v>
      </c>
      <c r="C194" s="154"/>
      <c r="D194" s="167"/>
      <c r="E194" s="154"/>
      <c r="F194" s="154"/>
      <c r="G194" s="160"/>
      <c r="H194" s="154"/>
      <c r="I194" s="160"/>
      <c r="J194" s="154"/>
      <c r="K194" s="154"/>
      <c r="L194" s="154"/>
      <c r="M194" s="167"/>
      <c r="N194" s="160"/>
      <c r="O194" s="160"/>
      <c r="P194" s="160"/>
      <c r="Q194" s="162"/>
      <c r="R194" s="163"/>
    </row>
    <row r="195" spans="1:18" s="147" customFormat="1" x14ac:dyDescent="0.25">
      <c r="A195" s="165" t="s">
        <v>2071</v>
      </c>
      <c r="B195" s="159" t="s">
        <v>2051</v>
      </c>
      <c r="C195" s="154" t="s">
        <v>1374</v>
      </c>
      <c r="D195" s="167"/>
      <c r="E195" s="154">
        <v>2012</v>
      </c>
      <c r="F195" s="154">
        <v>2012</v>
      </c>
      <c r="G195" s="13">
        <v>0.51300000000000001</v>
      </c>
      <c r="H195" s="154"/>
      <c r="I195" s="13">
        <v>0.51300000000000001</v>
      </c>
      <c r="J195" s="154"/>
      <c r="K195" s="154"/>
      <c r="L195" s="154"/>
      <c r="M195" s="167"/>
      <c r="N195" s="13">
        <v>0.51300000000000001</v>
      </c>
      <c r="O195" s="160"/>
      <c r="P195" s="160"/>
      <c r="Q195" s="140">
        <v>0.51300000000000001</v>
      </c>
      <c r="R195" s="163"/>
    </row>
    <row r="196" spans="1:18" s="147" customFormat="1" x14ac:dyDescent="0.25">
      <c r="A196" s="165" t="s">
        <v>2072</v>
      </c>
      <c r="B196" s="242" t="s">
        <v>1871</v>
      </c>
      <c r="C196" s="154"/>
      <c r="D196" s="167"/>
      <c r="E196" s="154"/>
      <c r="F196" s="154"/>
      <c r="G196" s="160"/>
      <c r="H196" s="154"/>
      <c r="I196" s="160"/>
      <c r="J196" s="154"/>
      <c r="K196" s="154"/>
      <c r="L196" s="154"/>
      <c r="M196" s="167"/>
      <c r="N196" s="160"/>
      <c r="O196" s="160"/>
      <c r="P196" s="160"/>
      <c r="Q196" s="162"/>
      <c r="R196" s="163"/>
    </row>
    <row r="197" spans="1:18" s="147" customFormat="1" ht="31.5" x14ac:dyDescent="0.25">
      <c r="A197" s="165" t="s">
        <v>2073</v>
      </c>
      <c r="B197" s="159" t="s">
        <v>1873</v>
      </c>
      <c r="C197" s="154" t="s">
        <v>1874</v>
      </c>
      <c r="D197" s="167"/>
      <c r="E197" s="154">
        <v>2012</v>
      </c>
      <c r="F197" s="154">
        <v>2012</v>
      </c>
      <c r="G197" s="13">
        <v>1.8260000000000001</v>
      </c>
      <c r="H197" s="154"/>
      <c r="I197" s="13">
        <v>1.8260000000000001</v>
      </c>
      <c r="J197" s="154"/>
      <c r="K197" s="154"/>
      <c r="L197" s="154"/>
      <c r="M197" s="167"/>
      <c r="N197" s="13">
        <v>1.8260000000000001</v>
      </c>
      <c r="O197" s="160"/>
      <c r="P197" s="160"/>
      <c r="Q197" s="140">
        <v>1.8260000000000001</v>
      </c>
      <c r="R197" s="163"/>
    </row>
    <row r="198" spans="1:18" s="147" customFormat="1" x14ac:dyDescent="0.25">
      <c r="A198" s="165" t="s">
        <v>2074</v>
      </c>
      <c r="B198" s="242" t="s">
        <v>1876</v>
      </c>
      <c r="C198" s="154"/>
      <c r="D198" s="167"/>
      <c r="E198" s="154"/>
      <c r="F198" s="154"/>
      <c r="G198" s="160"/>
      <c r="H198" s="154"/>
      <c r="I198" s="160"/>
      <c r="J198" s="154"/>
      <c r="K198" s="154"/>
      <c r="L198" s="154"/>
      <c r="M198" s="167"/>
      <c r="N198" s="160"/>
      <c r="O198" s="160"/>
      <c r="P198" s="160"/>
      <c r="Q198" s="162"/>
      <c r="R198" s="163"/>
    </row>
    <row r="199" spans="1:18" s="147" customFormat="1" x14ac:dyDescent="0.25">
      <c r="A199" s="165" t="s">
        <v>2075</v>
      </c>
      <c r="B199" s="159" t="s">
        <v>1878</v>
      </c>
      <c r="C199" s="159" t="s">
        <v>1853</v>
      </c>
      <c r="D199" s="167" t="s">
        <v>146</v>
      </c>
      <c r="E199" s="154">
        <v>2012</v>
      </c>
      <c r="F199" s="154">
        <v>2012</v>
      </c>
      <c r="G199" s="160">
        <v>9.5193571929523935E-2</v>
      </c>
      <c r="H199" s="154"/>
      <c r="I199" s="160">
        <v>9.5193571929523935E-2</v>
      </c>
      <c r="J199" s="154"/>
      <c r="K199" s="154"/>
      <c r="L199" s="154"/>
      <c r="M199" s="167"/>
      <c r="N199" s="160">
        <v>9.5193571929523935E-2</v>
      </c>
      <c r="O199" s="160"/>
      <c r="P199" s="160"/>
      <c r="Q199" s="162">
        <v>9.5193571929523935E-2</v>
      </c>
      <c r="R199" s="163"/>
    </row>
    <row r="200" spans="1:18" s="147" customFormat="1" x14ac:dyDescent="0.25">
      <c r="A200" s="165" t="s">
        <v>2076</v>
      </c>
      <c r="B200" s="242" t="s">
        <v>484</v>
      </c>
      <c r="C200" s="154"/>
      <c r="D200" s="167"/>
      <c r="E200" s="154"/>
      <c r="F200" s="154"/>
      <c r="G200" s="160"/>
      <c r="H200" s="154"/>
      <c r="I200" s="160"/>
      <c r="J200" s="154"/>
      <c r="K200" s="154"/>
      <c r="L200" s="154"/>
      <c r="M200" s="167"/>
      <c r="N200" s="160"/>
      <c r="O200" s="160"/>
      <c r="P200" s="160"/>
      <c r="Q200" s="162"/>
      <c r="R200" s="163"/>
    </row>
    <row r="201" spans="1:18" s="147" customFormat="1" ht="31.5" x14ac:dyDescent="0.25">
      <c r="A201" s="165" t="s">
        <v>2077</v>
      </c>
      <c r="B201" s="168" t="s">
        <v>2078</v>
      </c>
      <c r="C201" s="154"/>
      <c r="D201" s="167" t="s">
        <v>327</v>
      </c>
      <c r="E201" s="154">
        <v>2012</v>
      </c>
      <c r="F201" s="154">
        <v>2012</v>
      </c>
      <c r="G201" s="13">
        <v>0.24759999999999999</v>
      </c>
      <c r="H201" s="154"/>
      <c r="I201" s="13">
        <v>0.24759999999999999</v>
      </c>
      <c r="J201" s="167" t="s">
        <v>327</v>
      </c>
      <c r="K201" s="154"/>
      <c r="L201" s="154"/>
      <c r="M201" s="167" t="s">
        <v>327</v>
      </c>
      <c r="N201" s="13">
        <v>0.24759999999999999</v>
      </c>
      <c r="O201" s="160"/>
      <c r="P201" s="160"/>
      <c r="Q201" s="140">
        <v>0.24759999999999999</v>
      </c>
      <c r="R201" s="163"/>
    </row>
    <row r="202" spans="1:18" s="147" customFormat="1" x14ac:dyDescent="0.25">
      <c r="A202" s="165" t="s">
        <v>2079</v>
      </c>
      <c r="B202" s="159" t="s">
        <v>2080</v>
      </c>
      <c r="C202" s="154"/>
      <c r="D202" s="167" t="s">
        <v>2081</v>
      </c>
      <c r="E202" s="154">
        <v>2012</v>
      </c>
      <c r="F202" s="154">
        <v>2012</v>
      </c>
      <c r="G202" s="13">
        <v>0.18440599999999999</v>
      </c>
      <c r="H202" s="154"/>
      <c r="I202" s="13">
        <v>0.18440599999999999</v>
      </c>
      <c r="J202" s="167" t="s">
        <v>2081</v>
      </c>
      <c r="K202" s="154"/>
      <c r="L202" s="154"/>
      <c r="M202" s="167" t="s">
        <v>2081</v>
      </c>
      <c r="N202" s="13">
        <v>0.18440599999999999</v>
      </c>
      <c r="O202" s="160"/>
      <c r="P202" s="160"/>
      <c r="Q202" s="140">
        <v>0.18440599999999999</v>
      </c>
      <c r="R202" s="163"/>
    </row>
    <row r="203" spans="1:18" s="147" customFormat="1" x14ac:dyDescent="0.25">
      <c r="A203" s="165" t="s">
        <v>2082</v>
      </c>
      <c r="B203" s="159" t="s">
        <v>2083</v>
      </c>
      <c r="C203" s="154"/>
      <c r="D203" s="167" t="s">
        <v>611</v>
      </c>
      <c r="E203" s="154">
        <v>2012</v>
      </c>
      <c r="F203" s="154">
        <v>2012</v>
      </c>
      <c r="G203" s="13">
        <v>0.19420000000000001</v>
      </c>
      <c r="H203" s="154"/>
      <c r="I203" s="13">
        <v>0.19420000000000001</v>
      </c>
      <c r="J203" s="167" t="s">
        <v>611</v>
      </c>
      <c r="K203" s="154"/>
      <c r="L203" s="154"/>
      <c r="M203" s="167" t="s">
        <v>611</v>
      </c>
      <c r="N203" s="13">
        <v>0.19420000000000001</v>
      </c>
      <c r="O203" s="160"/>
      <c r="P203" s="160"/>
      <c r="Q203" s="140">
        <v>0.19420000000000001</v>
      </c>
      <c r="R203" s="163"/>
    </row>
    <row r="204" spans="1:18" s="147" customFormat="1" x14ac:dyDescent="0.25">
      <c r="A204" s="165" t="s">
        <v>2084</v>
      </c>
      <c r="B204" s="168" t="s">
        <v>2085</v>
      </c>
      <c r="C204" s="154"/>
      <c r="D204" s="167" t="s">
        <v>1788</v>
      </c>
      <c r="E204" s="154">
        <v>2012</v>
      </c>
      <c r="F204" s="154">
        <v>2012</v>
      </c>
      <c r="G204" s="13">
        <v>0.229323</v>
      </c>
      <c r="H204" s="154"/>
      <c r="I204" s="13">
        <v>0.229323</v>
      </c>
      <c r="J204" s="167" t="s">
        <v>1788</v>
      </c>
      <c r="K204" s="154"/>
      <c r="L204" s="154"/>
      <c r="M204" s="167" t="s">
        <v>1788</v>
      </c>
      <c r="N204" s="13">
        <v>0.229323</v>
      </c>
      <c r="O204" s="160"/>
      <c r="P204" s="160"/>
      <c r="Q204" s="140">
        <v>0.229323</v>
      </c>
      <c r="R204" s="163"/>
    </row>
    <row r="205" spans="1:18" s="147" customFormat="1" x14ac:dyDescent="0.25">
      <c r="A205" s="165" t="s">
        <v>2086</v>
      </c>
      <c r="B205" s="159" t="s">
        <v>2087</v>
      </c>
      <c r="C205" s="154"/>
      <c r="D205" s="167">
        <v>0.02</v>
      </c>
      <c r="E205" s="154">
        <v>2012</v>
      </c>
      <c r="F205" s="154">
        <v>2012</v>
      </c>
      <c r="G205" s="13">
        <v>6.8199999999999997E-2</v>
      </c>
      <c r="H205" s="154"/>
      <c r="I205" s="13">
        <v>6.8199999999999997E-2</v>
      </c>
      <c r="J205" s="167">
        <v>0.02</v>
      </c>
      <c r="K205" s="154"/>
      <c r="L205" s="154"/>
      <c r="M205" s="167">
        <v>0.02</v>
      </c>
      <c r="N205" s="13">
        <v>6.8199999999999997E-2</v>
      </c>
      <c r="O205" s="160"/>
      <c r="P205" s="160"/>
      <c r="Q205" s="140">
        <v>6.8199999999999997E-2</v>
      </c>
      <c r="R205" s="163"/>
    </row>
    <row r="206" spans="1:18" s="147" customFormat="1" x14ac:dyDescent="0.25">
      <c r="A206" s="165" t="s">
        <v>2088</v>
      </c>
      <c r="B206" s="159" t="s">
        <v>2089</v>
      </c>
      <c r="C206" s="154"/>
      <c r="D206" s="167" t="s">
        <v>1149</v>
      </c>
      <c r="E206" s="154">
        <v>2012</v>
      </c>
      <c r="F206" s="154">
        <v>2012</v>
      </c>
      <c r="G206" s="13">
        <v>0.146645</v>
      </c>
      <c r="H206" s="154"/>
      <c r="I206" s="13">
        <v>0.146645</v>
      </c>
      <c r="J206" s="167" t="s">
        <v>1149</v>
      </c>
      <c r="K206" s="154"/>
      <c r="L206" s="154"/>
      <c r="M206" s="167" t="s">
        <v>1149</v>
      </c>
      <c r="N206" s="13">
        <v>0.146645</v>
      </c>
      <c r="O206" s="160"/>
      <c r="P206" s="160"/>
      <c r="Q206" s="140">
        <v>0.146645</v>
      </c>
      <c r="R206" s="163"/>
    </row>
    <row r="207" spans="1:18" s="269" customFormat="1" x14ac:dyDescent="0.25">
      <c r="A207" s="272" t="s">
        <v>90</v>
      </c>
      <c r="B207" s="263" t="s">
        <v>2090</v>
      </c>
      <c r="C207" s="266"/>
      <c r="D207" s="274"/>
      <c r="E207" s="266"/>
      <c r="F207" s="266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7"/>
      <c r="R207" s="268"/>
    </row>
    <row r="208" spans="1:18" s="147" customFormat="1" x14ac:dyDescent="0.25">
      <c r="A208" s="165" t="s">
        <v>2091</v>
      </c>
      <c r="B208" s="136" t="s">
        <v>1845</v>
      </c>
      <c r="C208" s="154"/>
      <c r="D208" s="167"/>
      <c r="E208" s="154"/>
      <c r="F208" s="154"/>
      <c r="G208" s="160"/>
      <c r="H208" s="154"/>
      <c r="I208" s="160"/>
      <c r="J208" s="154"/>
      <c r="K208" s="154"/>
      <c r="L208" s="154"/>
      <c r="M208" s="167"/>
      <c r="N208" s="160"/>
      <c r="O208" s="160"/>
      <c r="P208" s="160"/>
      <c r="Q208" s="162"/>
      <c r="R208" s="163"/>
    </row>
    <row r="209" spans="1:18" s="147" customFormat="1" x14ac:dyDescent="0.25">
      <c r="A209" s="165" t="s">
        <v>1758</v>
      </c>
      <c r="B209" s="242" t="s">
        <v>1850</v>
      </c>
      <c r="C209" s="154"/>
      <c r="D209" s="167"/>
      <c r="E209" s="154"/>
      <c r="F209" s="154"/>
      <c r="G209" s="160"/>
      <c r="H209" s="154"/>
      <c r="I209" s="160"/>
      <c r="J209" s="154"/>
      <c r="K209" s="154"/>
      <c r="L209" s="154"/>
      <c r="M209" s="167"/>
      <c r="N209" s="160"/>
      <c r="O209" s="160"/>
      <c r="P209" s="160"/>
      <c r="Q209" s="162"/>
      <c r="R209" s="163"/>
    </row>
    <row r="210" spans="1:18" s="147" customFormat="1" x14ac:dyDescent="0.25">
      <c r="A210" s="165" t="s">
        <v>2092</v>
      </c>
      <c r="B210" s="159" t="s">
        <v>2061</v>
      </c>
      <c r="C210" s="159" t="s">
        <v>1853</v>
      </c>
      <c r="D210" s="167" t="s">
        <v>146</v>
      </c>
      <c r="E210" s="154">
        <v>2012</v>
      </c>
      <c r="F210" s="154">
        <v>2012</v>
      </c>
      <c r="G210" s="13">
        <v>2.0449379999999997</v>
      </c>
      <c r="H210" s="154"/>
      <c r="I210" s="13">
        <v>2.0449379999999997</v>
      </c>
      <c r="J210" s="154"/>
      <c r="K210" s="154"/>
      <c r="L210" s="154"/>
      <c r="M210" s="167"/>
      <c r="N210" s="13">
        <v>2.0449379999999997</v>
      </c>
      <c r="O210" s="160"/>
      <c r="P210" s="160"/>
      <c r="Q210" s="140">
        <v>2.0449379999999997</v>
      </c>
      <c r="R210" s="163"/>
    </row>
    <row r="211" spans="1:18" s="147" customFormat="1" x14ac:dyDescent="0.25">
      <c r="A211" s="165" t="s">
        <v>2093</v>
      </c>
      <c r="B211" s="159" t="s">
        <v>2094</v>
      </c>
      <c r="C211" s="159" t="s">
        <v>1853</v>
      </c>
      <c r="D211" s="167" t="s">
        <v>146</v>
      </c>
      <c r="E211" s="154">
        <v>2012</v>
      </c>
      <c r="F211" s="154">
        <v>2012</v>
      </c>
      <c r="G211" s="13">
        <v>3.0430000000000001</v>
      </c>
      <c r="H211" s="154"/>
      <c r="I211" s="13">
        <v>3.0430000000000001</v>
      </c>
      <c r="J211" s="154"/>
      <c r="K211" s="154"/>
      <c r="L211" s="154"/>
      <c r="M211" s="167"/>
      <c r="N211" s="13">
        <v>3.0430000000000001</v>
      </c>
      <c r="O211" s="160"/>
      <c r="P211" s="160"/>
      <c r="Q211" s="140">
        <v>3.0430000000000001</v>
      </c>
      <c r="R211" s="163"/>
    </row>
    <row r="212" spans="1:18" s="147" customFormat="1" x14ac:dyDescent="0.25">
      <c r="A212" s="165" t="s">
        <v>2095</v>
      </c>
      <c r="B212" s="159" t="s">
        <v>2096</v>
      </c>
      <c r="C212" s="159" t="s">
        <v>1853</v>
      </c>
      <c r="D212" s="167" t="s">
        <v>146</v>
      </c>
      <c r="E212" s="154">
        <v>2012</v>
      </c>
      <c r="F212" s="154">
        <v>2012</v>
      </c>
      <c r="G212" s="13">
        <v>4.7253985226065218</v>
      </c>
      <c r="H212" s="154"/>
      <c r="I212" s="13">
        <v>4.7253985226065218</v>
      </c>
      <c r="J212" s="154"/>
      <c r="K212" s="154"/>
      <c r="L212" s="154"/>
      <c r="M212" s="167"/>
      <c r="N212" s="13">
        <v>4.7253985226065218</v>
      </c>
      <c r="O212" s="160"/>
      <c r="P212" s="160"/>
      <c r="Q212" s="140">
        <v>4.7253985226065218</v>
      </c>
      <c r="R212" s="163"/>
    </row>
    <row r="213" spans="1:18" s="147" customFormat="1" x14ac:dyDescent="0.25">
      <c r="A213" s="165" t="s">
        <v>2097</v>
      </c>
      <c r="B213" s="159" t="s">
        <v>1852</v>
      </c>
      <c r="C213" s="159" t="s">
        <v>1853</v>
      </c>
      <c r="D213" s="167" t="s">
        <v>146</v>
      </c>
      <c r="E213" s="154">
        <v>2012</v>
      </c>
      <c r="F213" s="154">
        <v>2012</v>
      </c>
      <c r="G213" s="13">
        <v>0.432</v>
      </c>
      <c r="H213" s="154"/>
      <c r="I213" s="13">
        <v>0.432</v>
      </c>
      <c r="J213" s="154"/>
      <c r="K213" s="154"/>
      <c r="L213" s="154"/>
      <c r="M213" s="167"/>
      <c r="N213" s="13">
        <v>0.432</v>
      </c>
      <c r="O213" s="160"/>
      <c r="P213" s="160"/>
      <c r="Q213" s="140">
        <v>0.432</v>
      </c>
      <c r="R213" s="163"/>
    </row>
    <row r="214" spans="1:18" s="147" customFormat="1" x14ac:dyDescent="0.25">
      <c r="A214" s="165" t="s">
        <v>2098</v>
      </c>
      <c r="B214" s="30" t="s">
        <v>2099</v>
      </c>
      <c r="C214" s="159" t="s">
        <v>1853</v>
      </c>
      <c r="D214" s="167" t="s">
        <v>146</v>
      </c>
      <c r="E214" s="154">
        <v>2012</v>
      </c>
      <c r="F214" s="154">
        <v>2012</v>
      </c>
      <c r="G214" s="13">
        <v>1.89</v>
      </c>
      <c r="H214" s="154"/>
      <c r="I214" s="13">
        <v>1.89</v>
      </c>
      <c r="J214" s="154"/>
      <c r="K214" s="154"/>
      <c r="L214" s="154"/>
      <c r="M214" s="167"/>
      <c r="N214" s="13">
        <v>1.89</v>
      </c>
      <c r="O214" s="160"/>
      <c r="P214" s="160"/>
      <c r="Q214" s="140">
        <v>1.89</v>
      </c>
      <c r="R214" s="163"/>
    </row>
    <row r="215" spans="1:18" s="147" customFormat="1" x14ac:dyDescent="0.25">
      <c r="A215" s="165" t="s">
        <v>2100</v>
      </c>
      <c r="B215" s="242" t="s">
        <v>1914</v>
      </c>
      <c r="C215" s="154"/>
      <c r="D215" s="167"/>
      <c r="E215" s="154"/>
      <c r="F215" s="154"/>
      <c r="G215" s="160"/>
      <c r="H215" s="154"/>
      <c r="I215" s="160"/>
      <c r="J215" s="154"/>
      <c r="K215" s="154"/>
      <c r="L215" s="154"/>
      <c r="M215" s="167"/>
      <c r="N215" s="160"/>
      <c r="O215" s="160"/>
      <c r="P215" s="160"/>
      <c r="Q215" s="162"/>
      <c r="R215" s="163"/>
    </row>
    <row r="216" spans="1:18" s="147" customFormat="1" x14ac:dyDescent="0.25">
      <c r="A216" s="165" t="s">
        <v>2101</v>
      </c>
      <c r="B216" s="159" t="s">
        <v>1950</v>
      </c>
      <c r="C216" s="154" t="s">
        <v>1905</v>
      </c>
      <c r="D216" s="154" t="s">
        <v>499</v>
      </c>
      <c r="E216" s="154">
        <v>2012</v>
      </c>
      <c r="F216" s="154">
        <v>2012</v>
      </c>
      <c r="G216" s="13">
        <v>6.5</v>
      </c>
      <c r="H216" s="154"/>
      <c r="I216" s="13">
        <v>6.5</v>
      </c>
      <c r="J216" s="154"/>
      <c r="K216" s="154"/>
      <c r="L216" s="154"/>
      <c r="M216" s="167"/>
      <c r="N216" s="13">
        <v>6.5</v>
      </c>
      <c r="O216" s="160"/>
      <c r="P216" s="160"/>
      <c r="Q216" s="140">
        <v>6.5</v>
      </c>
      <c r="R216" s="163"/>
    </row>
    <row r="217" spans="1:18" s="147" customFormat="1" x14ac:dyDescent="0.25">
      <c r="A217" s="165" t="s">
        <v>2102</v>
      </c>
      <c r="B217" s="242" t="s">
        <v>1955</v>
      </c>
      <c r="C217" s="154"/>
      <c r="D217" s="167"/>
      <c r="E217" s="154"/>
      <c r="F217" s="154"/>
      <c r="G217" s="160"/>
      <c r="H217" s="154"/>
      <c r="I217" s="160"/>
      <c r="J217" s="154"/>
      <c r="K217" s="154"/>
      <c r="L217" s="154"/>
      <c r="M217" s="167"/>
      <c r="N217" s="160"/>
      <c r="O217" s="160"/>
      <c r="P217" s="160"/>
      <c r="Q217" s="162"/>
      <c r="R217" s="163"/>
    </row>
    <row r="218" spans="1:18" s="147" customFormat="1" ht="31.5" x14ac:dyDescent="0.25">
      <c r="A218" s="165" t="s">
        <v>2103</v>
      </c>
      <c r="B218" s="159" t="s">
        <v>2104</v>
      </c>
      <c r="C218" s="154" t="s">
        <v>1905</v>
      </c>
      <c r="D218" s="167" t="s">
        <v>18</v>
      </c>
      <c r="E218" s="154">
        <v>2012</v>
      </c>
      <c r="F218" s="154">
        <v>2012</v>
      </c>
      <c r="G218" s="13">
        <v>7.9654539999999996E-2</v>
      </c>
      <c r="H218" s="154"/>
      <c r="I218" s="13">
        <v>7.9654539999999996E-2</v>
      </c>
      <c r="J218" s="167" t="s">
        <v>18</v>
      </c>
      <c r="K218" s="154"/>
      <c r="L218" s="154"/>
      <c r="M218" s="167" t="s">
        <v>18</v>
      </c>
      <c r="N218" s="13">
        <v>7.9654539999999996E-2</v>
      </c>
      <c r="O218" s="160"/>
      <c r="P218" s="160"/>
      <c r="Q218" s="140">
        <v>7.9654539999999996E-2</v>
      </c>
      <c r="R218" s="163"/>
    </row>
    <row r="219" spans="1:18" s="147" customFormat="1" ht="31.5" x14ac:dyDescent="0.25">
      <c r="A219" s="165" t="s">
        <v>2105</v>
      </c>
      <c r="B219" s="159" t="s">
        <v>2106</v>
      </c>
      <c r="C219" s="154" t="s">
        <v>1905</v>
      </c>
      <c r="D219" s="167" t="s">
        <v>352</v>
      </c>
      <c r="E219" s="154">
        <v>2012</v>
      </c>
      <c r="F219" s="154">
        <v>2012</v>
      </c>
      <c r="G219" s="13">
        <v>0.15052578</v>
      </c>
      <c r="H219" s="154"/>
      <c r="I219" s="13">
        <v>0.15052578</v>
      </c>
      <c r="J219" s="167" t="s">
        <v>352</v>
      </c>
      <c r="K219" s="154"/>
      <c r="L219" s="154"/>
      <c r="M219" s="167" t="s">
        <v>352</v>
      </c>
      <c r="N219" s="13">
        <v>0.15052578</v>
      </c>
      <c r="O219" s="160"/>
      <c r="P219" s="160"/>
      <c r="Q219" s="140">
        <v>0.15052578</v>
      </c>
      <c r="R219" s="163"/>
    </row>
    <row r="220" spans="1:18" s="147" customFormat="1" ht="31.5" x14ac:dyDescent="0.25">
      <c r="A220" s="165" t="s">
        <v>234</v>
      </c>
      <c r="B220" s="159" t="s">
        <v>2107</v>
      </c>
      <c r="C220" s="154" t="s">
        <v>1905</v>
      </c>
      <c r="D220" s="167" t="s">
        <v>327</v>
      </c>
      <c r="E220" s="154">
        <v>2012</v>
      </c>
      <c r="F220" s="154">
        <v>2012</v>
      </c>
      <c r="G220" s="13">
        <v>0.11682484999999999</v>
      </c>
      <c r="H220" s="154"/>
      <c r="I220" s="13">
        <v>0.11682484999999999</v>
      </c>
      <c r="J220" s="167" t="s">
        <v>327</v>
      </c>
      <c r="K220" s="154"/>
      <c r="L220" s="154"/>
      <c r="M220" s="167" t="s">
        <v>327</v>
      </c>
      <c r="N220" s="13">
        <v>0.11682484999999999</v>
      </c>
      <c r="O220" s="160"/>
      <c r="P220" s="160"/>
      <c r="Q220" s="140">
        <v>0.11682484999999999</v>
      </c>
      <c r="R220" s="163"/>
    </row>
    <row r="221" spans="1:18" s="147" customFormat="1" ht="31.5" x14ac:dyDescent="0.25">
      <c r="A221" s="165" t="s">
        <v>236</v>
      </c>
      <c r="B221" s="159" t="s">
        <v>2108</v>
      </c>
      <c r="C221" s="154" t="s">
        <v>1905</v>
      </c>
      <c r="D221" s="167" t="s">
        <v>352</v>
      </c>
      <c r="E221" s="154">
        <v>2012</v>
      </c>
      <c r="F221" s="154">
        <v>2012</v>
      </c>
      <c r="G221" s="13">
        <v>0.15052550000000001</v>
      </c>
      <c r="H221" s="154"/>
      <c r="I221" s="13">
        <v>0.15052550000000001</v>
      </c>
      <c r="J221" s="167" t="s">
        <v>352</v>
      </c>
      <c r="K221" s="154"/>
      <c r="L221" s="154"/>
      <c r="M221" s="167" t="s">
        <v>352</v>
      </c>
      <c r="N221" s="13">
        <v>0.15052550000000001</v>
      </c>
      <c r="O221" s="160"/>
      <c r="P221" s="160"/>
      <c r="Q221" s="140">
        <v>0.15052550000000001</v>
      </c>
      <c r="R221" s="163"/>
    </row>
    <row r="222" spans="1:18" s="147" customFormat="1" x14ac:dyDescent="0.25">
      <c r="A222" s="165" t="s">
        <v>2109</v>
      </c>
      <c r="B222" s="242" t="s">
        <v>1859</v>
      </c>
      <c r="C222" s="154"/>
      <c r="D222" s="167"/>
      <c r="E222" s="154"/>
      <c r="F222" s="154"/>
      <c r="G222" s="160"/>
      <c r="H222" s="154"/>
      <c r="I222" s="160"/>
      <c r="J222" s="154"/>
      <c r="K222" s="154"/>
      <c r="L222" s="154"/>
      <c r="M222" s="167"/>
      <c r="N222" s="160"/>
      <c r="O222" s="160"/>
      <c r="P222" s="160"/>
      <c r="Q222" s="162"/>
      <c r="R222" s="163"/>
    </row>
    <row r="223" spans="1:18" s="147" customFormat="1" x14ac:dyDescent="0.25">
      <c r="A223" s="165" t="s">
        <v>2110</v>
      </c>
      <c r="B223" s="159" t="s">
        <v>1861</v>
      </c>
      <c r="C223" s="159" t="s">
        <v>1853</v>
      </c>
      <c r="D223" s="167" t="s">
        <v>146</v>
      </c>
      <c r="E223" s="154">
        <v>2012</v>
      </c>
      <c r="F223" s="154">
        <v>2012</v>
      </c>
      <c r="G223" s="13">
        <v>0.23699999999999999</v>
      </c>
      <c r="H223" s="154"/>
      <c r="I223" s="13">
        <v>0.23699999999999999</v>
      </c>
      <c r="J223" s="154"/>
      <c r="K223" s="154"/>
      <c r="L223" s="154"/>
      <c r="M223" s="167"/>
      <c r="N223" s="13">
        <v>0.23699999999999999</v>
      </c>
      <c r="O223" s="160"/>
      <c r="P223" s="160"/>
      <c r="Q223" s="140">
        <v>0.23699999999999999</v>
      </c>
      <c r="R223" s="163"/>
    </row>
    <row r="224" spans="1:18" s="147" customFormat="1" x14ac:dyDescent="0.25">
      <c r="A224" s="165" t="s">
        <v>2111</v>
      </c>
      <c r="B224" s="242" t="s">
        <v>1867</v>
      </c>
      <c r="C224" s="154"/>
      <c r="D224" s="167"/>
      <c r="E224" s="154"/>
      <c r="F224" s="154"/>
      <c r="G224" s="160"/>
      <c r="H224" s="154"/>
      <c r="I224" s="160"/>
      <c r="J224" s="154"/>
      <c r="K224" s="154"/>
      <c r="L224" s="154"/>
      <c r="M224" s="167"/>
      <c r="N224" s="160"/>
      <c r="O224" s="160"/>
      <c r="P224" s="160"/>
      <c r="Q224" s="162"/>
      <c r="R224" s="163"/>
    </row>
    <row r="225" spans="1:18" s="147" customFormat="1" x14ac:dyDescent="0.25">
      <c r="A225" s="165" t="s">
        <v>2112</v>
      </c>
      <c r="B225" s="159" t="s">
        <v>2113</v>
      </c>
      <c r="C225" s="159" t="s">
        <v>1853</v>
      </c>
      <c r="D225" s="167" t="s">
        <v>146</v>
      </c>
      <c r="E225" s="154">
        <v>2012</v>
      </c>
      <c r="F225" s="154">
        <v>2012</v>
      </c>
      <c r="G225" s="13">
        <v>0.24260000000000001</v>
      </c>
      <c r="H225" s="154"/>
      <c r="I225" s="13">
        <v>0.24260000000000001</v>
      </c>
      <c r="J225" s="154"/>
      <c r="K225" s="154"/>
      <c r="L225" s="154"/>
      <c r="M225" s="167"/>
      <c r="N225" s="13">
        <v>0.24260000000000001</v>
      </c>
      <c r="O225" s="160"/>
      <c r="P225" s="160"/>
      <c r="Q225" s="140">
        <v>0.24260000000000001</v>
      </c>
      <c r="R225" s="163"/>
    </row>
    <row r="226" spans="1:18" s="147" customFormat="1" x14ac:dyDescent="0.25">
      <c r="A226" s="165" t="s">
        <v>2114</v>
      </c>
      <c r="B226" s="242" t="s">
        <v>1871</v>
      </c>
      <c r="C226" s="154"/>
      <c r="D226" s="167"/>
      <c r="E226" s="154"/>
      <c r="F226" s="154"/>
      <c r="G226" s="160"/>
      <c r="H226" s="154"/>
      <c r="I226" s="160"/>
      <c r="J226" s="154"/>
      <c r="K226" s="154"/>
      <c r="L226" s="154"/>
      <c r="M226" s="167"/>
      <c r="N226" s="160"/>
      <c r="O226" s="160"/>
      <c r="P226" s="160"/>
      <c r="Q226" s="162"/>
      <c r="R226" s="163"/>
    </row>
    <row r="227" spans="1:18" s="147" customFormat="1" ht="31.5" x14ac:dyDescent="0.25">
      <c r="A227" s="165" t="s">
        <v>2115</v>
      </c>
      <c r="B227" s="159" t="s">
        <v>1873</v>
      </c>
      <c r="C227" s="154" t="s">
        <v>1374</v>
      </c>
      <c r="D227" s="167"/>
      <c r="E227" s="154">
        <v>2012</v>
      </c>
      <c r="F227" s="154">
        <v>2012</v>
      </c>
      <c r="G227" s="13">
        <v>2.6579999999999999</v>
      </c>
      <c r="H227" s="154"/>
      <c r="I227" s="13">
        <v>2.6579999999999999</v>
      </c>
      <c r="J227" s="154"/>
      <c r="K227" s="154"/>
      <c r="L227" s="154"/>
      <c r="M227" s="167"/>
      <c r="N227" s="13">
        <v>2.6579999999999999</v>
      </c>
      <c r="O227" s="160"/>
      <c r="P227" s="160"/>
      <c r="Q227" s="140">
        <v>2.6579999999999999</v>
      </c>
      <c r="R227" s="163"/>
    </row>
    <row r="228" spans="1:18" s="147" customFormat="1" x14ac:dyDescent="0.25">
      <c r="A228" s="165" t="s">
        <v>2116</v>
      </c>
      <c r="B228" s="242" t="s">
        <v>484</v>
      </c>
      <c r="C228" s="154"/>
      <c r="D228" s="167"/>
      <c r="E228" s="154"/>
      <c r="F228" s="154"/>
      <c r="G228" s="160"/>
      <c r="H228" s="154"/>
      <c r="I228" s="160"/>
      <c r="J228" s="154"/>
      <c r="K228" s="154"/>
      <c r="L228" s="154"/>
      <c r="M228" s="167"/>
      <c r="N228" s="160"/>
      <c r="O228" s="160"/>
      <c r="P228" s="160"/>
      <c r="Q228" s="162"/>
      <c r="R228" s="163"/>
    </row>
    <row r="229" spans="1:18" s="147" customFormat="1" x14ac:dyDescent="0.25">
      <c r="A229" s="165" t="s">
        <v>93</v>
      </c>
      <c r="B229" s="159" t="s">
        <v>2117</v>
      </c>
      <c r="C229" s="154" t="s">
        <v>1374</v>
      </c>
      <c r="D229" s="154" t="s">
        <v>526</v>
      </c>
      <c r="E229" s="154">
        <v>2012</v>
      </c>
      <c r="F229" s="154">
        <v>2012</v>
      </c>
      <c r="G229" s="13">
        <v>0.49219400000000002</v>
      </c>
      <c r="H229" s="154"/>
      <c r="I229" s="13">
        <v>0.49219400000000002</v>
      </c>
      <c r="J229" s="154" t="s">
        <v>526</v>
      </c>
      <c r="K229" s="154"/>
      <c r="L229" s="154"/>
      <c r="M229" s="167" t="s">
        <v>526</v>
      </c>
      <c r="N229" s="13">
        <v>0.49219400000000002</v>
      </c>
      <c r="O229" s="160"/>
      <c r="P229" s="160"/>
      <c r="Q229" s="140">
        <v>0.49219400000000002</v>
      </c>
      <c r="R229" s="163"/>
    </row>
    <row r="230" spans="1:18" s="147" customFormat="1" x14ac:dyDescent="0.25">
      <c r="A230" s="165" t="s">
        <v>226</v>
      </c>
      <c r="B230" s="159" t="s">
        <v>2118</v>
      </c>
      <c r="C230" s="154" t="s">
        <v>1374</v>
      </c>
      <c r="D230" s="154" t="s">
        <v>2119</v>
      </c>
      <c r="E230" s="154">
        <v>2012</v>
      </c>
      <c r="F230" s="154">
        <v>2012</v>
      </c>
      <c r="G230" s="13">
        <v>0.80793699999999991</v>
      </c>
      <c r="H230" s="154"/>
      <c r="I230" s="13">
        <v>0.80793699999999991</v>
      </c>
      <c r="J230" s="154" t="s">
        <v>2119</v>
      </c>
      <c r="K230" s="154"/>
      <c r="L230" s="154"/>
      <c r="M230" s="167" t="s">
        <v>2119</v>
      </c>
      <c r="N230" s="13">
        <v>0.80793699999999991</v>
      </c>
      <c r="O230" s="160"/>
      <c r="P230" s="160"/>
      <c r="Q230" s="140">
        <v>0.80793699999999991</v>
      </c>
      <c r="R230" s="163"/>
    </row>
    <row r="231" spans="1:18" s="147" customFormat="1" x14ac:dyDescent="0.25">
      <c r="A231" s="165" t="s">
        <v>227</v>
      </c>
      <c r="B231" s="159" t="s">
        <v>2120</v>
      </c>
      <c r="C231" s="154" t="s">
        <v>1374</v>
      </c>
      <c r="D231" s="154" t="s">
        <v>2121</v>
      </c>
      <c r="E231" s="154">
        <v>2012</v>
      </c>
      <c r="F231" s="154">
        <v>2012</v>
      </c>
      <c r="G231" s="13">
        <v>0.24182000000000001</v>
      </c>
      <c r="H231" s="154"/>
      <c r="I231" s="13">
        <v>0.24182000000000001</v>
      </c>
      <c r="J231" s="154" t="s">
        <v>2121</v>
      </c>
      <c r="K231" s="154"/>
      <c r="L231" s="154"/>
      <c r="M231" s="167" t="s">
        <v>2121</v>
      </c>
      <c r="N231" s="13">
        <v>0.24182000000000001</v>
      </c>
      <c r="O231" s="160"/>
      <c r="P231" s="160"/>
      <c r="Q231" s="140">
        <v>0.24182000000000001</v>
      </c>
      <c r="R231" s="163"/>
    </row>
    <row r="232" spans="1:18" s="147" customFormat="1" x14ac:dyDescent="0.25">
      <c r="A232" s="165" t="s">
        <v>228</v>
      </c>
      <c r="B232" s="30" t="s">
        <v>2122</v>
      </c>
      <c r="C232" s="154"/>
      <c r="D232" s="154"/>
      <c r="E232" s="154">
        <v>2012</v>
      </c>
      <c r="F232" s="154">
        <v>2012</v>
      </c>
      <c r="G232" s="13">
        <v>0.01</v>
      </c>
      <c r="H232" s="154"/>
      <c r="I232" s="13">
        <v>0.01</v>
      </c>
      <c r="J232" s="154"/>
      <c r="K232" s="154"/>
      <c r="L232" s="154"/>
      <c r="M232" s="167"/>
      <c r="N232" s="13">
        <v>0.01</v>
      </c>
      <c r="O232" s="160"/>
      <c r="P232" s="160"/>
      <c r="Q232" s="140">
        <v>0.01</v>
      </c>
      <c r="R232" s="163"/>
    </row>
    <row r="233" spans="1:18" s="147" customFormat="1" ht="31.5" x14ac:dyDescent="0.25">
      <c r="A233" s="165" t="s">
        <v>229</v>
      </c>
      <c r="B233" s="21" t="s">
        <v>2123</v>
      </c>
      <c r="C233" s="154"/>
      <c r="D233" s="167"/>
      <c r="E233" s="154">
        <v>2012</v>
      </c>
      <c r="F233" s="154">
        <v>2012</v>
      </c>
      <c r="G233" s="13">
        <v>1.384E-2</v>
      </c>
      <c r="H233" s="154"/>
      <c r="I233" s="13">
        <v>1.384E-2</v>
      </c>
      <c r="J233" s="154"/>
      <c r="K233" s="154"/>
      <c r="L233" s="154"/>
      <c r="M233" s="167"/>
      <c r="N233" s="13">
        <v>1.384E-2</v>
      </c>
      <c r="O233" s="160"/>
      <c r="P233" s="160"/>
      <c r="Q233" s="140">
        <v>1.384E-2</v>
      </c>
      <c r="R233" s="163"/>
    </row>
    <row r="234" spans="1:18" s="269" customFormat="1" x14ac:dyDescent="0.25">
      <c r="A234" s="272" t="s">
        <v>98</v>
      </c>
      <c r="B234" s="263" t="s">
        <v>2124</v>
      </c>
      <c r="C234" s="266"/>
      <c r="D234" s="274"/>
      <c r="E234" s="266"/>
      <c r="F234" s="266"/>
      <c r="G234" s="265"/>
      <c r="H234" s="266"/>
      <c r="I234" s="265"/>
      <c r="J234" s="266"/>
      <c r="K234" s="266"/>
      <c r="L234" s="266"/>
      <c r="M234" s="274"/>
      <c r="N234" s="265"/>
      <c r="O234" s="265"/>
      <c r="P234" s="265"/>
      <c r="Q234" s="267"/>
      <c r="R234" s="268"/>
    </row>
    <row r="235" spans="1:18" s="147" customFormat="1" x14ac:dyDescent="0.25">
      <c r="A235" s="165" t="s">
        <v>2125</v>
      </c>
      <c r="B235" s="136" t="s">
        <v>1845</v>
      </c>
      <c r="C235" s="154"/>
      <c r="D235" s="167"/>
      <c r="E235" s="154"/>
      <c r="F235" s="154"/>
      <c r="G235" s="160"/>
      <c r="H235" s="154"/>
      <c r="I235" s="160"/>
      <c r="J235" s="154"/>
      <c r="K235" s="154"/>
      <c r="L235" s="154"/>
      <c r="M235" s="167"/>
      <c r="N235" s="160"/>
      <c r="O235" s="160"/>
      <c r="P235" s="160"/>
      <c r="Q235" s="162"/>
      <c r="R235" s="163"/>
    </row>
    <row r="236" spans="1:18" s="147" customFormat="1" x14ac:dyDescent="0.25">
      <c r="A236" s="165" t="s">
        <v>1607</v>
      </c>
      <c r="B236" s="242" t="s">
        <v>1850</v>
      </c>
      <c r="C236" s="154"/>
      <c r="D236" s="167"/>
      <c r="E236" s="154"/>
      <c r="F236" s="154"/>
      <c r="G236" s="160"/>
      <c r="H236" s="154"/>
      <c r="I236" s="160"/>
      <c r="J236" s="154"/>
      <c r="K236" s="154"/>
      <c r="L236" s="154"/>
      <c r="M236" s="167"/>
      <c r="N236" s="160"/>
      <c r="O236" s="160"/>
      <c r="P236" s="160"/>
      <c r="Q236" s="162"/>
      <c r="R236" s="163"/>
    </row>
    <row r="237" spans="1:18" s="147" customFormat="1" x14ac:dyDescent="0.25">
      <c r="A237" s="165" t="s">
        <v>1608</v>
      </c>
      <c r="B237" s="159" t="s">
        <v>2061</v>
      </c>
      <c r="C237" s="159" t="s">
        <v>1853</v>
      </c>
      <c r="D237" s="167" t="s">
        <v>146</v>
      </c>
      <c r="E237" s="154">
        <v>2012</v>
      </c>
      <c r="F237" s="154">
        <v>2012</v>
      </c>
      <c r="G237" s="13">
        <v>2.0259999999999998</v>
      </c>
      <c r="H237" s="154"/>
      <c r="I237" s="13">
        <v>2.0259999999999998</v>
      </c>
      <c r="J237" s="154"/>
      <c r="K237" s="154"/>
      <c r="L237" s="154"/>
      <c r="M237" s="167"/>
      <c r="N237" s="13">
        <v>2.0259999999999998</v>
      </c>
      <c r="O237" s="160"/>
      <c r="P237" s="160"/>
      <c r="Q237" s="140">
        <v>2.0259999999999998</v>
      </c>
      <c r="R237" s="163"/>
    </row>
    <row r="238" spans="1:18" s="147" customFormat="1" x14ac:dyDescent="0.25">
      <c r="A238" s="165" t="s">
        <v>2126</v>
      </c>
      <c r="B238" s="159" t="s">
        <v>2127</v>
      </c>
      <c r="C238" s="159" t="s">
        <v>1853</v>
      </c>
      <c r="D238" s="167" t="s">
        <v>146</v>
      </c>
      <c r="E238" s="154">
        <v>2012</v>
      </c>
      <c r="F238" s="154">
        <v>2012</v>
      </c>
      <c r="G238" s="13">
        <v>4.7249999999999996</v>
      </c>
      <c r="H238" s="154"/>
      <c r="I238" s="13">
        <v>4.7249999999999996</v>
      </c>
      <c r="J238" s="154"/>
      <c r="K238" s="154"/>
      <c r="L238" s="154"/>
      <c r="M238" s="167"/>
      <c r="N238" s="13">
        <v>4.7249999999999996</v>
      </c>
      <c r="O238" s="160"/>
      <c r="P238" s="160"/>
      <c r="Q238" s="140">
        <v>4.7249999999999996</v>
      </c>
      <c r="R238" s="163"/>
    </row>
    <row r="239" spans="1:18" s="147" customFormat="1" x14ac:dyDescent="0.25">
      <c r="A239" s="165" t="s">
        <v>2128</v>
      </c>
      <c r="B239" s="159" t="s">
        <v>1852</v>
      </c>
      <c r="C239" s="159" t="s">
        <v>1853</v>
      </c>
      <c r="D239" s="167" t="s">
        <v>146</v>
      </c>
      <c r="E239" s="154">
        <v>2012</v>
      </c>
      <c r="F239" s="154">
        <v>2012</v>
      </c>
      <c r="G239" s="13">
        <v>0.45100000000000001</v>
      </c>
      <c r="H239" s="154"/>
      <c r="I239" s="13">
        <v>0.45100000000000001</v>
      </c>
      <c r="J239" s="154"/>
      <c r="K239" s="154"/>
      <c r="L239" s="154"/>
      <c r="M239" s="167"/>
      <c r="N239" s="13">
        <v>0.45100000000000001</v>
      </c>
      <c r="O239" s="160"/>
      <c r="P239" s="160"/>
      <c r="Q239" s="140">
        <v>0.45100000000000001</v>
      </c>
      <c r="R239" s="163"/>
    </row>
    <row r="240" spans="1:18" s="147" customFormat="1" x14ac:dyDescent="0.25">
      <c r="A240" s="165" t="s">
        <v>2129</v>
      </c>
      <c r="B240" s="242" t="s">
        <v>1914</v>
      </c>
      <c r="C240" s="154"/>
      <c r="D240" s="167"/>
      <c r="E240" s="154"/>
      <c r="F240" s="154"/>
      <c r="G240" s="13"/>
      <c r="H240" s="154"/>
      <c r="I240" s="13"/>
      <c r="J240" s="154"/>
      <c r="K240" s="154"/>
      <c r="L240" s="154"/>
      <c r="M240" s="167"/>
      <c r="N240" s="13"/>
      <c r="O240" s="160"/>
      <c r="P240" s="160"/>
      <c r="Q240" s="140"/>
      <c r="R240" s="163"/>
    </row>
    <row r="241" spans="1:18" s="147" customFormat="1" x14ac:dyDescent="0.25">
      <c r="A241" s="165" t="s">
        <v>2130</v>
      </c>
      <c r="B241" s="159" t="s">
        <v>2131</v>
      </c>
      <c r="C241" s="154" t="s">
        <v>1905</v>
      </c>
      <c r="D241" s="167" t="s">
        <v>1953</v>
      </c>
      <c r="E241" s="154">
        <v>2012</v>
      </c>
      <c r="F241" s="154">
        <v>2012</v>
      </c>
      <c r="G241" s="13">
        <v>7.9569999999999999</v>
      </c>
      <c r="H241" s="154"/>
      <c r="I241" s="13">
        <v>7.9569999999999999</v>
      </c>
      <c r="J241" s="154"/>
      <c r="K241" s="154"/>
      <c r="L241" s="154"/>
      <c r="M241" s="167"/>
      <c r="N241" s="13">
        <v>7.9569999999999999</v>
      </c>
      <c r="O241" s="160"/>
      <c r="P241" s="160"/>
      <c r="Q241" s="140">
        <v>7.9569999999999999</v>
      </c>
      <c r="R241" s="163"/>
    </row>
    <row r="242" spans="1:18" s="147" customFormat="1" x14ac:dyDescent="0.25">
      <c r="A242" s="165" t="s">
        <v>2132</v>
      </c>
      <c r="B242" s="242" t="s">
        <v>1859</v>
      </c>
      <c r="C242" s="154"/>
      <c r="D242" s="167"/>
      <c r="E242" s="154"/>
      <c r="F242" s="154"/>
      <c r="G242" s="13"/>
      <c r="H242" s="154"/>
      <c r="I242" s="13"/>
      <c r="J242" s="154"/>
      <c r="K242" s="154"/>
      <c r="L242" s="154"/>
      <c r="M242" s="167"/>
      <c r="N242" s="13"/>
      <c r="O242" s="160"/>
      <c r="P242" s="160"/>
      <c r="Q242" s="140"/>
      <c r="R242" s="163"/>
    </row>
    <row r="243" spans="1:18" s="147" customFormat="1" x14ac:dyDescent="0.25">
      <c r="A243" s="165" t="s">
        <v>2133</v>
      </c>
      <c r="B243" s="159" t="s">
        <v>2134</v>
      </c>
      <c r="C243" s="159" t="s">
        <v>1853</v>
      </c>
      <c r="D243" s="167" t="s">
        <v>146</v>
      </c>
      <c r="E243" s="154">
        <v>2012</v>
      </c>
      <c r="F243" s="154">
        <v>2012</v>
      </c>
      <c r="G243" s="13">
        <v>6.8000000000000005E-2</v>
      </c>
      <c r="H243" s="154"/>
      <c r="I243" s="13">
        <v>6.8000000000000005E-2</v>
      </c>
      <c r="J243" s="154"/>
      <c r="K243" s="154"/>
      <c r="L243" s="154"/>
      <c r="M243" s="167"/>
      <c r="N243" s="13">
        <v>6.8000000000000005E-2</v>
      </c>
      <c r="O243" s="160"/>
      <c r="P243" s="160"/>
      <c r="Q243" s="140">
        <v>6.8000000000000005E-2</v>
      </c>
      <c r="R243" s="163"/>
    </row>
    <row r="244" spans="1:18" s="147" customFormat="1" x14ac:dyDescent="0.25">
      <c r="A244" s="165" t="s">
        <v>2135</v>
      </c>
      <c r="B244" s="159" t="s">
        <v>2136</v>
      </c>
      <c r="C244" s="159" t="s">
        <v>1853</v>
      </c>
      <c r="D244" s="167" t="s">
        <v>146</v>
      </c>
      <c r="E244" s="154">
        <v>2012</v>
      </c>
      <c r="F244" s="154">
        <v>2012</v>
      </c>
      <c r="G244" s="13">
        <v>7.9000000000000001E-2</v>
      </c>
      <c r="H244" s="154"/>
      <c r="I244" s="13">
        <v>7.9000000000000001E-2</v>
      </c>
      <c r="J244" s="154"/>
      <c r="K244" s="154"/>
      <c r="L244" s="154"/>
      <c r="M244" s="167"/>
      <c r="N244" s="13">
        <v>7.9000000000000001E-2</v>
      </c>
      <c r="O244" s="160"/>
      <c r="P244" s="160"/>
      <c r="Q244" s="140">
        <v>7.9000000000000001E-2</v>
      </c>
      <c r="R244" s="163"/>
    </row>
    <row r="245" spans="1:18" s="147" customFormat="1" x14ac:dyDescent="0.25">
      <c r="A245" s="165" t="s">
        <v>2137</v>
      </c>
      <c r="B245" s="159" t="s">
        <v>1861</v>
      </c>
      <c r="C245" s="159" t="s">
        <v>1853</v>
      </c>
      <c r="D245" s="167" t="s">
        <v>146</v>
      </c>
      <c r="E245" s="154">
        <v>2012</v>
      </c>
      <c r="F245" s="154">
        <v>2012</v>
      </c>
      <c r="G245" s="13">
        <v>0.23699999999999999</v>
      </c>
      <c r="H245" s="154"/>
      <c r="I245" s="13">
        <v>0.23699999999999999</v>
      </c>
      <c r="J245" s="154"/>
      <c r="K245" s="154"/>
      <c r="L245" s="154"/>
      <c r="M245" s="167"/>
      <c r="N245" s="13">
        <v>0.23699999999999999</v>
      </c>
      <c r="O245" s="160"/>
      <c r="P245" s="160"/>
      <c r="Q245" s="140">
        <v>0.23699999999999999</v>
      </c>
      <c r="R245" s="163"/>
    </row>
    <row r="246" spans="1:18" s="147" customFormat="1" x14ac:dyDescent="0.25">
      <c r="A246" s="165" t="s">
        <v>2138</v>
      </c>
      <c r="B246" s="242" t="s">
        <v>1867</v>
      </c>
      <c r="C246" s="154"/>
      <c r="D246" s="167"/>
      <c r="E246" s="154"/>
      <c r="F246" s="154"/>
      <c r="G246" s="13"/>
      <c r="H246" s="154"/>
      <c r="I246" s="13"/>
      <c r="J246" s="154"/>
      <c r="K246" s="154"/>
      <c r="L246" s="154"/>
      <c r="M246" s="167"/>
      <c r="N246" s="13"/>
      <c r="O246" s="160"/>
      <c r="P246" s="160"/>
      <c r="Q246" s="140"/>
      <c r="R246" s="163"/>
    </row>
    <row r="247" spans="1:18" s="147" customFormat="1" x14ac:dyDescent="0.25">
      <c r="A247" s="165" t="s">
        <v>2139</v>
      </c>
      <c r="B247" s="159" t="s">
        <v>2124</v>
      </c>
      <c r="C247" s="154" t="s">
        <v>1374</v>
      </c>
      <c r="D247" s="167"/>
      <c r="E247" s="154">
        <v>2012</v>
      </c>
      <c r="F247" s="154">
        <v>2012</v>
      </c>
      <c r="G247" s="13">
        <v>0.38800000000000001</v>
      </c>
      <c r="H247" s="154"/>
      <c r="I247" s="13">
        <v>0.38800000000000001</v>
      </c>
      <c r="J247" s="154"/>
      <c r="K247" s="154"/>
      <c r="L247" s="154"/>
      <c r="M247" s="167"/>
      <c r="N247" s="13">
        <v>0.38800000000000001</v>
      </c>
      <c r="O247" s="160"/>
      <c r="P247" s="160"/>
      <c r="Q247" s="140">
        <v>0.38800000000000001</v>
      </c>
      <c r="R247" s="163"/>
    </row>
    <row r="248" spans="1:18" s="147" customFormat="1" x14ac:dyDescent="0.25">
      <c r="A248" s="165" t="s">
        <v>2140</v>
      </c>
      <c r="B248" s="242" t="s">
        <v>1871</v>
      </c>
      <c r="C248" s="154"/>
      <c r="D248" s="167"/>
      <c r="E248" s="154"/>
      <c r="F248" s="154"/>
      <c r="G248" s="13"/>
      <c r="H248" s="154"/>
      <c r="I248" s="13"/>
      <c r="J248" s="154"/>
      <c r="K248" s="154"/>
      <c r="L248" s="154"/>
      <c r="M248" s="167"/>
      <c r="N248" s="13"/>
      <c r="O248" s="160"/>
      <c r="P248" s="160"/>
      <c r="Q248" s="140"/>
      <c r="R248" s="163"/>
    </row>
    <row r="249" spans="1:18" s="147" customFormat="1" ht="31.5" x14ac:dyDescent="0.25">
      <c r="A249" s="165" t="s">
        <v>2141</v>
      </c>
      <c r="B249" s="159" t="s">
        <v>1992</v>
      </c>
      <c r="C249" s="154" t="s">
        <v>1874</v>
      </c>
      <c r="D249" s="167"/>
      <c r="E249" s="154">
        <v>2012</v>
      </c>
      <c r="F249" s="154">
        <v>2012</v>
      </c>
      <c r="G249" s="13">
        <v>0.12017399999999999</v>
      </c>
      <c r="H249" s="154"/>
      <c r="I249" s="13">
        <v>0.12017399999999999</v>
      </c>
      <c r="J249" s="154"/>
      <c r="K249" s="154"/>
      <c r="L249" s="154"/>
      <c r="M249" s="167"/>
      <c r="N249" s="13">
        <v>0.12017399999999999</v>
      </c>
      <c r="O249" s="160"/>
      <c r="P249" s="160"/>
      <c r="Q249" s="140">
        <v>0.12017399999999999</v>
      </c>
      <c r="R249" s="163"/>
    </row>
    <row r="250" spans="1:18" s="269" customFormat="1" x14ac:dyDescent="0.25">
      <c r="A250" s="272" t="s">
        <v>105</v>
      </c>
      <c r="B250" s="263" t="s">
        <v>2142</v>
      </c>
      <c r="C250" s="266"/>
      <c r="D250" s="274"/>
      <c r="E250" s="266"/>
      <c r="F250" s="266"/>
      <c r="G250" s="265"/>
      <c r="H250" s="266"/>
      <c r="I250" s="265"/>
      <c r="J250" s="266"/>
      <c r="K250" s="266"/>
      <c r="L250" s="266"/>
      <c r="M250" s="274"/>
      <c r="N250" s="265"/>
      <c r="O250" s="265"/>
      <c r="P250" s="265"/>
      <c r="Q250" s="267"/>
      <c r="R250" s="268"/>
    </row>
    <row r="251" spans="1:18" s="147" customFormat="1" x14ac:dyDescent="0.25">
      <c r="A251" s="165" t="s">
        <v>2143</v>
      </c>
      <c r="B251" s="242" t="s">
        <v>43</v>
      </c>
      <c r="C251" s="154"/>
      <c r="D251" s="167"/>
      <c r="E251" s="154"/>
      <c r="F251" s="154"/>
      <c r="G251" s="160"/>
      <c r="H251" s="154"/>
      <c r="I251" s="160"/>
      <c r="J251" s="154"/>
      <c r="K251" s="154"/>
      <c r="L251" s="154"/>
      <c r="M251" s="167"/>
      <c r="N251" s="160"/>
      <c r="O251" s="160"/>
      <c r="P251" s="160"/>
      <c r="Q251" s="162"/>
      <c r="R251" s="163"/>
    </row>
    <row r="252" spans="1:18" s="147" customFormat="1" x14ac:dyDescent="0.25">
      <c r="A252" s="165" t="s">
        <v>2144</v>
      </c>
      <c r="B252" s="159" t="s">
        <v>2145</v>
      </c>
      <c r="C252" s="154" t="s">
        <v>1905</v>
      </c>
      <c r="D252" s="29">
        <v>3.53</v>
      </c>
      <c r="E252" s="154">
        <v>2012</v>
      </c>
      <c r="F252" s="154">
        <v>2012</v>
      </c>
      <c r="G252" s="13">
        <v>1.0150998091999999</v>
      </c>
      <c r="H252" s="154"/>
      <c r="I252" s="13">
        <v>1.0150998091999999</v>
      </c>
      <c r="J252" s="29">
        <v>3.53</v>
      </c>
      <c r="K252" s="154"/>
      <c r="L252" s="154"/>
      <c r="M252" s="29">
        <v>3.53</v>
      </c>
      <c r="N252" s="13">
        <v>1.0150998091999999</v>
      </c>
      <c r="O252" s="160"/>
      <c r="P252" s="160"/>
      <c r="Q252" s="140">
        <v>1.0150998091999999</v>
      </c>
      <c r="R252" s="163"/>
    </row>
    <row r="253" spans="1:18" s="147" customFormat="1" x14ac:dyDescent="0.25">
      <c r="A253" s="165" t="s">
        <v>2146</v>
      </c>
      <c r="B253" s="159" t="s">
        <v>2147</v>
      </c>
      <c r="C253" s="154" t="s">
        <v>1905</v>
      </c>
      <c r="D253" s="145">
        <v>0.94499999999999995</v>
      </c>
      <c r="E253" s="154">
        <v>2012</v>
      </c>
      <c r="F253" s="154">
        <v>2012</v>
      </c>
      <c r="G253" s="13">
        <v>0.47212523379999993</v>
      </c>
      <c r="H253" s="154"/>
      <c r="I253" s="13">
        <v>0.47212523379999993</v>
      </c>
      <c r="J253" s="145">
        <v>0.94499999999999995</v>
      </c>
      <c r="K253" s="154"/>
      <c r="L253" s="154"/>
      <c r="M253" s="145">
        <v>0.94499999999999995</v>
      </c>
      <c r="N253" s="13">
        <v>0.47212523379999993</v>
      </c>
      <c r="O253" s="160"/>
      <c r="P253" s="160"/>
      <c r="Q253" s="140">
        <v>0.47212523379999993</v>
      </c>
      <c r="R253" s="163"/>
    </row>
    <row r="254" spans="1:18" s="147" customFormat="1" x14ac:dyDescent="0.25">
      <c r="A254" s="165"/>
      <c r="B254" s="159" t="s">
        <v>2148</v>
      </c>
      <c r="C254" s="154" t="s">
        <v>1905</v>
      </c>
      <c r="D254" s="29">
        <v>5.77</v>
      </c>
      <c r="E254" s="154">
        <v>2012</v>
      </c>
      <c r="F254" s="154">
        <v>2012</v>
      </c>
      <c r="G254" s="13">
        <v>3.1280665447999998</v>
      </c>
      <c r="H254" s="154"/>
      <c r="I254" s="13">
        <v>3.1280665447999998</v>
      </c>
      <c r="J254" s="29">
        <v>5.77</v>
      </c>
      <c r="K254" s="154"/>
      <c r="L254" s="154"/>
      <c r="M254" s="29">
        <v>5.77</v>
      </c>
      <c r="N254" s="13">
        <v>3.1280665447999998</v>
      </c>
      <c r="O254" s="160"/>
      <c r="P254" s="160"/>
      <c r="Q254" s="140">
        <v>3.1280665447999998</v>
      </c>
      <c r="R254" s="163"/>
    </row>
    <row r="255" spans="1:18" s="147" customFormat="1" x14ac:dyDescent="0.25">
      <c r="A255" s="165" t="s">
        <v>2149</v>
      </c>
      <c r="B255" s="159" t="s">
        <v>2150</v>
      </c>
      <c r="C255" s="154" t="s">
        <v>1905</v>
      </c>
      <c r="D255" s="29">
        <v>1.05</v>
      </c>
      <c r="E255" s="154">
        <v>2012</v>
      </c>
      <c r="F255" s="154">
        <v>2012</v>
      </c>
      <c r="G255" s="13">
        <v>0.59360916019999999</v>
      </c>
      <c r="H255" s="154"/>
      <c r="I255" s="13">
        <v>0.59360916019999999</v>
      </c>
      <c r="J255" s="29">
        <v>1.05</v>
      </c>
      <c r="K255" s="154"/>
      <c r="L255" s="154"/>
      <c r="M255" s="29">
        <v>1.05</v>
      </c>
      <c r="N255" s="13">
        <v>0.59360916019999999</v>
      </c>
      <c r="O255" s="160"/>
      <c r="P255" s="160"/>
      <c r="Q255" s="140">
        <v>0.59360916019999999</v>
      </c>
      <c r="R255" s="163"/>
    </row>
    <row r="256" spans="1:18" s="147" customFormat="1" x14ac:dyDescent="0.25">
      <c r="A256" s="165" t="s">
        <v>2151</v>
      </c>
      <c r="B256" s="159" t="s">
        <v>2152</v>
      </c>
      <c r="C256" s="154" t="s">
        <v>1905</v>
      </c>
      <c r="D256" s="29">
        <v>1.5</v>
      </c>
      <c r="E256" s="154">
        <v>2012</v>
      </c>
      <c r="F256" s="154">
        <v>2012</v>
      </c>
      <c r="G256" s="13">
        <v>0.95555607499999995</v>
      </c>
      <c r="H256" s="154"/>
      <c r="I256" s="13">
        <v>0.95555607499999995</v>
      </c>
      <c r="J256" s="29">
        <v>1.5</v>
      </c>
      <c r="K256" s="154"/>
      <c r="L256" s="154"/>
      <c r="M256" s="29">
        <v>1.5</v>
      </c>
      <c r="N256" s="13">
        <v>0.95555607499999995</v>
      </c>
      <c r="O256" s="160"/>
      <c r="P256" s="160"/>
      <c r="Q256" s="140">
        <v>0.95555607499999995</v>
      </c>
      <c r="R256" s="163"/>
    </row>
    <row r="257" spans="1:18" s="147" customFormat="1" x14ac:dyDescent="0.25">
      <c r="A257" s="165" t="s">
        <v>2153</v>
      </c>
      <c r="B257" s="159" t="s">
        <v>2154</v>
      </c>
      <c r="C257" s="154" t="s">
        <v>1905</v>
      </c>
      <c r="D257" s="29">
        <v>0.9</v>
      </c>
      <c r="E257" s="154">
        <v>2012</v>
      </c>
      <c r="F257" s="154">
        <v>2012</v>
      </c>
      <c r="G257" s="13">
        <v>0.40018640900000002</v>
      </c>
      <c r="H257" s="154"/>
      <c r="I257" s="13">
        <v>0.40018640900000002</v>
      </c>
      <c r="J257" s="29">
        <v>0.9</v>
      </c>
      <c r="K257" s="154"/>
      <c r="L257" s="154"/>
      <c r="M257" s="29">
        <v>0.9</v>
      </c>
      <c r="N257" s="13">
        <v>0.40018640900000002</v>
      </c>
      <c r="O257" s="160"/>
      <c r="P257" s="160"/>
      <c r="Q257" s="140">
        <v>0.40018640900000002</v>
      </c>
      <c r="R257" s="163"/>
    </row>
    <row r="258" spans="1:18" s="147" customFormat="1" x14ac:dyDescent="0.25">
      <c r="A258" s="165" t="s">
        <v>2155</v>
      </c>
      <c r="B258" s="159" t="s">
        <v>2156</v>
      </c>
      <c r="C258" s="154" t="s">
        <v>1905</v>
      </c>
      <c r="D258" s="29" t="s">
        <v>97</v>
      </c>
      <c r="E258" s="154">
        <v>2012</v>
      </c>
      <c r="F258" s="154">
        <v>2012</v>
      </c>
      <c r="G258" s="13">
        <v>0.126</v>
      </c>
      <c r="H258" s="154"/>
      <c r="I258" s="13">
        <v>0.126</v>
      </c>
      <c r="J258" s="29" t="s">
        <v>97</v>
      </c>
      <c r="K258" s="154"/>
      <c r="L258" s="154"/>
      <c r="M258" s="29" t="s">
        <v>97</v>
      </c>
      <c r="N258" s="13">
        <v>0.126</v>
      </c>
      <c r="O258" s="160"/>
      <c r="P258" s="160"/>
      <c r="Q258" s="140">
        <v>0.126</v>
      </c>
      <c r="R258" s="163"/>
    </row>
    <row r="259" spans="1:18" s="147" customFormat="1" x14ac:dyDescent="0.25">
      <c r="A259" s="165" t="s">
        <v>2157</v>
      </c>
      <c r="B259" s="159" t="s">
        <v>2158</v>
      </c>
      <c r="C259" s="154" t="s">
        <v>1905</v>
      </c>
      <c r="D259" s="29">
        <v>2.4</v>
      </c>
      <c r="E259" s="154">
        <v>2012</v>
      </c>
      <c r="F259" s="154">
        <v>2012</v>
      </c>
      <c r="G259" s="13">
        <v>1.1692996768000001</v>
      </c>
      <c r="H259" s="154"/>
      <c r="I259" s="13">
        <v>1.1692996768000001</v>
      </c>
      <c r="J259" s="29">
        <v>2.4</v>
      </c>
      <c r="K259" s="154"/>
      <c r="L259" s="154"/>
      <c r="M259" s="29">
        <v>2.4</v>
      </c>
      <c r="N259" s="13">
        <v>1.1692996768000001</v>
      </c>
      <c r="O259" s="160"/>
      <c r="P259" s="160"/>
      <c r="Q259" s="140">
        <v>1.1692996768000001</v>
      </c>
      <c r="R259" s="163"/>
    </row>
    <row r="260" spans="1:18" s="147" customFormat="1" ht="31.5" x14ac:dyDescent="0.25">
      <c r="A260" s="165" t="s">
        <v>2159</v>
      </c>
      <c r="B260" s="168" t="s">
        <v>2160</v>
      </c>
      <c r="C260" s="154" t="s">
        <v>1905</v>
      </c>
      <c r="D260" s="29">
        <v>8.5</v>
      </c>
      <c r="E260" s="154">
        <v>2012</v>
      </c>
      <c r="F260" s="154">
        <v>2012</v>
      </c>
      <c r="G260" s="13">
        <v>1.6248200192</v>
      </c>
      <c r="H260" s="154"/>
      <c r="I260" s="13">
        <v>1.6248200192</v>
      </c>
      <c r="J260" s="29">
        <v>8.5</v>
      </c>
      <c r="K260" s="154"/>
      <c r="L260" s="154"/>
      <c r="M260" s="29">
        <v>8.5</v>
      </c>
      <c r="N260" s="13">
        <v>1.6248200192</v>
      </c>
      <c r="O260" s="160"/>
      <c r="P260" s="160"/>
      <c r="Q260" s="140">
        <v>1.6248200192</v>
      </c>
      <c r="R260" s="163"/>
    </row>
    <row r="261" spans="1:18" s="147" customFormat="1" ht="31.5" x14ac:dyDescent="0.25">
      <c r="A261" s="165" t="s">
        <v>2161</v>
      </c>
      <c r="B261" s="36" t="s">
        <v>2162</v>
      </c>
      <c r="C261" s="154"/>
      <c r="D261" s="29">
        <v>0.45</v>
      </c>
      <c r="E261" s="154">
        <v>2012</v>
      </c>
      <c r="F261" s="154">
        <v>2012</v>
      </c>
      <c r="G261" s="13">
        <v>4.5679999999999998E-2</v>
      </c>
      <c r="H261" s="154"/>
      <c r="I261" s="13">
        <v>4.5679999999999998E-2</v>
      </c>
      <c r="J261" s="29">
        <v>0.45</v>
      </c>
      <c r="K261" s="154"/>
      <c r="L261" s="154"/>
      <c r="M261" s="29">
        <v>0.45</v>
      </c>
      <c r="N261" s="13">
        <v>4.5679999999999998E-2</v>
      </c>
      <c r="O261" s="160"/>
      <c r="P261" s="160"/>
      <c r="Q261" s="140">
        <v>4.5679999999999998E-2</v>
      </c>
      <c r="R261" s="163"/>
    </row>
    <row r="262" spans="1:18" s="147" customFormat="1" ht="31.5" x14ac:dyDescent="0.25">
      <c r="A262" s="165" t="s">
        <v>2163</v>
      </c>
      <c r="B262" s="36" t="s">
        <v>2164</v>
      </c>
      <c r="C262" s="154"/>
      <c r="D262" s="29"/>
      <c r="E262" s="154">
        <v>2012</v>
      </c>
      <c r="F262" s="154">
        <v>2012</v>
      </c>
      <c r="G262" s="13">
        <v>0.14530999999999999</v>
      </c>
      <c r="H262" s="154"/>
      <c r="I262" s="13">
        <v>0.14530999999999999</v>
      </c>
      <c r="J262" s="29"/>
      <c r="K262" s="154"/>
      <c r="L262" s="154"/>
      <c r="M262" s="29"/>
      <c r="N262" s="13">
        <v>0.14530999999999999</v>
      </c>
      <c r="O262" s="160"/>
      <c r="P262" s="160"/>
      <c r="Q262" s="140">
        <v>0.14530999999999999</v>
      </c>
      <c r="R262" s="163"/>
    </row>
    <row r="263" spans="1:18" s="147" customFormat="1" ht="31.5" x14ac:dyDescent="0.25">
      <c r="A263" s="165" t="s">
        <v>2165</v>
      </c>
      <c r="B263" s="30" t="s">
        <v>2166</v>
      </c>
      <c r="C263" s="154" t="s">
        <v>1409</v>
      </c>
      <c r="D263" s="29"/>
      <c r="E263" s="154">
        <v>2012</v>
      </c>
      <c r="F263" s="154">
        <v>2012</v>
      </c>
      <c r="G263" s="13">
        <v>0.196001653</v>
      </c>
      <c r="H263" s="154"/>
      <c r="I263" s="13">
        <v>0.196001653</v>
      </c>
      <c r="J263" s="29"/>
      <c r="K263" s="154"/>
      <c r="L263" s="154"/>
      <c r="M263" s="29"/>
      <c r="N263" s="13">
        <v>0.196001653</v>
      </c>
      <c r="O263" s="160"/>
      <c r="P263" s="160"/>
      <c r="Q263" s="140">
        <v>0.196001653</v>
      </c>
      <c r="R263" s="163"/>
    </row>
    <row r="264" spans="1:18" s="147" customFormat="1" ht="31.5" x14ac:dyDescent="0.25">
      <c r="A264" s="165" t="s">
        <v>2167</v>
      </c>
      <c r="B264" s="21" t="s">
        <v>2168</v>
      </c>
      <c r="C264" s="154" t="s">
        <v>1409</v>
      </c>
      <c r="D264" s="29"/>
      <c r="E264" s="154">
        <v>2012</v>
      </c>
      <c r="F264" s="154">
        <v>2012</v>
      </c>
      <c r="G264" s="13">
        <v>0.25881999999999999</v>
      </c>
      <c r="H264" s="154"/>
      <c r="I264" s="13">
        <v>0.25881999999999999</v>
      </c>
      <c r="J264" s="29"/>
      <c r="K264" s="154"/>
      <c r="L264" s="154"/>
      <c r="M264" s="29"/>
      <c r="N264" s="13">
        <v>0.25881999999999999</v>
      </c>
      <c r="O264" s="160"/>
      <c r="P264" s="160"/>
      <c r="Q264" s="140">
        <v>0.25881999999999999</v>
      </c>
      <c r="R264" s="163"/>
    </row>
    <row r="265" spans="1:18" s="147" customFormat="1" ht="31.5" x14ac:dyDescent="0.25">
      <c r="A265" s="165" t="s">
        <v>2169</v>
      </c>
      <c r="B265" s="30" t="s">
        <v>2170</v>
      </c>
      <c r="C265" s="154" t="s">
        <v>1409</v>
      </c>
      <c r="D265" s="29"/>
      <c r="E265" s="154">
        <v>2012</v>
      </c>
      <c r="F265" s="154">
        <v>2012</v>
      </c>
      <c r="G265" s="13">
        <v>0.13136565620000001</v>
      </c>
      <c r="H265" s="154"/>
      <c r="I265" s="13">
        <v>0.13136565620000001</v>
      </c>
      <c r="J265" s="29"/>
      <c r="K265" s="154"/>
      <c r="L265" s="154"/>
      <c r="M265" s="29"/>
      <c r="N265" s="13">
        <v>0.13136565620000001</v>
      </c>
      <c r="O265" s="160"/>
      <c r="P265" s="160"/>
      <c r="Q265" s="140">
        <v>0.13136565620000001</v>
      </c>
      <c r="R265" s="163"/>
    </row>
    <row r="266" spans="1:18" s="147" customFormat="1" ht="31.5" x14ac:dyDescent="0.25">
      <c r="A266" s="165" t="s">
        <v>2171</v>
      </c>
      <c r="B266" s="30" t="s">
        <v>2172</v>
      </c>
      <c r="C266" s="154" t="s">
        <v>1409</v>
      </c>
      <c r="D266" s="29"/>
      <c r="E266" s="154">
        <v>2012</v>
      </c>
      <c r="F266" s="154">
        <v>2012</v>
      </c>
      <c r="G266" s="13">
        <v>3.7874999999999999E-2</v>
      </c>
      <c r="H266" s="154"/>
      <c r="I266" s="13">
        <v>3.7874999999999999E-2</v>
      </c>
      <c r="J266" s="29"/>
      <c r="K266" s="154"/>
      <c r="L266" s="154"/>
      <c r="M266" s="29"/>
      <c r="N266" s="13">
        <v>3.7874999999999999E-2</v>
      </c>
      <c r="O266" s="160"/>
      <c r="P266" s="160"/>
      <c r="Q266" s="140">
        <v>3.7874999999999999E-2</v>
      </c>
      <c r="R266" s="163"/>
    </row>
    <row r="267" spans="1:18" s="147" customFormat="1" x14ac:dyDescent="0.25">
      <c r="A267" s="165" t="s">
        <v>2173</v>
      </c>
      <c r="B267" s="30" t="s">
        <v>2174</v>
      </c>
      <c r="C267" s="154" t="s">
        <v>1409</v>
      </c>
      <c r="D267" s="29"/>
      <c r="E267" s="154">
        <v>2012</v>
      </c>
      <c r="F267" s="154">
        <v>2012</v>
      </c>
      <c r="G267" s="13">
        <v>4.4654727999999998E-2</v>
      </c>
      <c r="H267" s="154"/>
      <c r="I267" s="13">
        <v>4.4654727999999998E-2</v>
      </c>
      <c r="J267" s="29"/>
      <c r="K267" s="154"/>
      <c r="L267" s="154"/>
      <c r="M267" s="29"/>
      <c r="N267" s="13">
        <v>4.4654727999999998E-2</v>
      </c>
      <c r="O267" s="160"/>
      <c r="P267" s="160"/>
      <c r="Q267" s="140">
        <v>4.4654727999999998E-2</v>
      </c>
      <c r="R267" s="163"/>
    </row>
    <row r="268" spans="1:18" s="147" customFormat="1" x14ac:dyDescent="0.25">
      <c r="A268" s="165" t="s">
        <v>2175</v>
      </c>
      <c r="B268" s="242" t="s">
        <v>28</v>
      </c>
      <c r="C268" s="154"/>
      <c r="D268" s="167"/>
      <c r="E268" s="154"/>
      <c r="F268" s="154"/>
      <c r="G268" s="160"/>
      <c r="H268" s="154"/>
      <c r="I268" s="160"/>
      <c r="J268" s="154"/>
      <c r="K268" s="154"/>
      <c r="L268" s="154"/>
      <c r="M268" s="167"/>
      <c r="N268" s="160"/>
      <c r="O268" s="160"/>
      <c r="P268" s="160"/>
      <c r="Q268" s="162"/>
      <c r="R268" s="163"/>
    </row>
    <row r="269" spans="1:18" s="147" customFormat="1" x14ac:dyDescent="0.25">
      <c r="A269" s="165" t="s">
        <v>2176</v>
      </c>
      <c r="B269" s="159" t="s">
        <v>2177</v>
      </c>
      <c r="C269" s="154" t="s">
        <v>1376</v>
      </c>
      <c r="D269" s="167" t="s">
        <v>97</v>
      </c>
      <c r="E269" s="154">
        <v>2012</v>
      </c>
      <c r="F269" s="154">
        <v>2013</v>
      </c>
      <c r="G269" s="13">
        <v>3.7361000000000005E-2</v>
      </c>
      <c r="H269" s="154"/>
      <c r="I269" s="13">
        <v>3.7361000000000005E-2</v>
      </c>
      <c r="J269" s="167" t="s">
        <v>97</v>
      </c>
      <c r="K269" s="154"/>
      <c r="L269" s="154"/>
      <c r="M269" s="167" t="s">
        <v>97</v>
      </c>
      <c r="N269" s="13">
        <v>3.7361000000000005E-2</v>
      </c>
      <c r="O269" s="160"/>
      <c r="P269" s="160"/>
      <c r="Q269" s="140">
        <v>3.7361000000000005E-2</v>
      </c>
      <c r="R269" s="163"/>
    </row>
    <row r="270" spans="1:18" s="147" customFormat="1" ht="31.5" x14ac:dyDescent="0.25">
      <c r="A270" s="165" t="s">
        <v>2178</v>
      </c>
      <c r="B270" s="159" t="s">
        <v>2179</v>
      </c>
      <c r="C270" s="154" t="s">
        <v>1376</v>
      </c>
      <c r="D270" s="154" t="s">
        <v>1596</v>
      </c>
      <c r="E270" s="154">
        <v>2012</v>
      </c>
      <c r="F270" s="154">
        <v>2013</v>
      </c>
      <c r="G270" s="13">
        <v>4.6088523399999998E-2</v>
      </c>
      <c r="H270" s="154"/>
      <c r="I270" s="13">
        <v>4.6088523399999998E-2</v>
      </c>
      <c r="J270" s="167" t="s">
        <v>1596</v>
      </c>
      <c r="K270" s="154"/>
      <c r="L270" s="154"/>
      <c r="M270" s="167" t="s">
        <v>1596</v>
      </c>
      <c r="N270" s="13">
        <v>4.6088523399999998E-2</v>
      </c>
      <c r="O270" s="160"/>
      <c r="P270" s="160"/>
      <c r="Q270" s="140">
        <v>4.6088523399999998E-2</v>
      </c>
      <c r="R270" s="163"/>
    </row>
    <row r="271" spans="1:18" s="147" customFormat="1" x14ac:dyDescent="0.25">
      <c r="A271" s="165" t="s">
        <v>2180</v>
      </c>
      <c r="B271" s="159" t="s">
        <v>2181</v>
      </c>
      <c r="C271" s="154" t="s">
        <v>1376</v>
      </c>
      <c r="D271" s="154" t="s">
        <v>713</v>
      </c>
      <c r="E271" s="154">
        <v>2012</v>
      </c>
      <c r="F271" s="154">
        <v>2013</v>
      </c>
      <c r="G271" s="13">
        <v>2.3609999999999998E-3</v>
      </c>
      <c r="H271" s="154"/>
      <c r="I271" s="13">
        <v>2.3609999999999998E-3</v>
      </c>
      <c r="J271" s="167" t="s">
        <v>713</v>
      </c>
      <c r="K271" s="154"/>
      <c r="L271" s="154"/>
      <c r="M271" s="167" t="s">
        <v>713</v>
      </c>
      <c r="N271" s="13">
        <v>2.3609999999999998E-3</v>
      </c>
      <c r="O271" s="160"/>
      <c r="P271" s="160"/>
      <c r="Q271" s="140">
        <v>2.3609999999999998E-3</v>
      </c>
      <c r="R271" s="163"/>
    </row>
    <row r="272" spans="1:18" s="147" customFormat="1" x14ac:dyDescent="0.25">
      <c r="A272" s="165" t="s">
        <v>2182</v>
      </c>
      <c r="B272" s="242" t="s">
        <v>1850</v>
      </c>
      <c r="C272" s="154"/>
      <c r="D272" s="167"/>
      <c r="E272" s="154"/>
      <c r="F272" s="154"/>
      <c r="G272" s="160"/>
      <c r="H272" s="154"/>
      <c r="I272" s="160"/>
      <c r="J272" s="154"/>
      <c r="K272" s="154"/>
      <c r="L272" s="154"/>
      <c r="M272" s="167"/>
      <c r="N272" s="160"/>
      <c r="O272" s="160"/>
      <c r="P272" s="160"/>
      <c r="Q272" s="162"/>
      <c r="R272" s="163"/>
    </row>
    <row r="273" spans="1:18" s="147" customFormat="1" x14ac:dyDescent="0.25">
      <c r="A273" s="165" t="s">
        <v>2183</v>
      </c>
      <c r="B273" s="159" t="s">
        <v>1852</v>
      </c>
      <c r="C273" s="159" t="s">
        <v>1853</v>
      </c>
      <c r="D273" s="167" t="s">
        <v>146</v>
      </c>
      <c r="E273" s="154">
        <v>2012</v>
      </c>
      <c r="F273" s="154">
        <v>2012</v>
      </c>
      <c r="G273" s="13">
        <v>0.41099999440000001</v>
      </c>
      <c r="H273" s="154"/>
      <c r="I273" s="13">
        <v>0.41099999440000001</v>
      </c>
      <c r="J273" s="154"/>
      <c r="K273" s="154"/>
      <c r="L273" s="154"/>
      <c r="M273" s="167"/>
      <c r="N273" s="13">
        <v>0.41099999440000001</v>
      </c>
      <c r="O273" s="160"/>
      <c r="P273" s="160"/>
      <c r="Q273" s="140">
        <v>0.41099999440000001</v>
      </c>
      <c r="R273" s="163"/>
    </row>
    <row r="274" spans="1:18" s="147" customFormat="1" x14ac:dyDescent="0.25">
      <c r="A274" s="165" t="s">
        <v>2184</v>
      </c>
      <c r="B274" s="159" t="s">
        <v>2185</v>
      </c>
      <c r="C274" s="159" t="s">
        <v>1853</v>
      </c>
      <c r="D274" s="167" t="s">
        <v>146</v>
      </c>
      <c r="E274" s="154">
        <v>2012</v>
      </c>
      <c r="F274" s="154">
        <v>2012</v>
      </c>
      <c r="G274" s="13">
        <v>0.43699999639999992</v>
      </c>
      <c r="H274" s="154"/>
      <c r="I274" s="13">
        <v>0.43699999639999992</v>
      </c>
      <c r="J274" s="154"/>
      <c r="K274" s="154"/>
      <c r="L274" s="154"/>
      <c r="M274" s="167"/>
      <c r="N274" s="13">
        <v>0.43699999639999992</v>
      </c>
      <c r="O274" s="160"/>
      <c r="P274" s="160"/>
      <c r="Q274" s="140">
        <v>0.43699999639999992</v>
      </c>
      <c r="R274" s="163"/>
    </row>
    <row r="275" spans="1:18" s="147" customFormat="1" x14ac:dyDescent="0.25">
      <c r="A275" s="165"/>
      <c r="B275" s="168" t="s">
        <v>2186</v>
      </c>
      <c r="C275" s="159" t="s">
        <v>1853</v>
      </c>
      <c r="D275" s="173" t="s">
        <v>146</v>
      </c>
      <c r="E275" s="154">
        <v>2012</v>
      </c>
      <c r="F275" s="154">
        <v>2012</v>
      </c>
      <c r="G275" s="13">
        <v>4</v>
      </c>
      <c r="H275" s="154"/>
      <c r="I275" s="13">
        <v>4</v>
      </c>
      <c r="J275" s="154"/>
      <c r="K275" s="154"/>
      <c r="L275" s="154"/>
      <c r="M275" s="167"/>
      <c r="N275" s="13">
        <v>4</v>
      </c>
      <c r="O275" s="160"/>
      <c r="P275" s="160"/>
      <c r="Q275" s="140">
        <v>4</v>
      </c>
      <c r="R275" s="163"/>
    </row>
    <row r="276" spans="1:18" s="147" customFormat="1" x14ac:dyDescent="0.25">
      <c r="A276" s="165" t="s">
        <v>2187</v>
      </c>
      <c r="B276" s="242" t="s">
        <v>1914</v>
      </c>
      <c r="C276" s="154"/>
      <c r="D276" s="167"/>
      <c r="E276" s="154"/>
      <c r="F276" s="154"/>
      <c r="G276" s="40"/>
      <c r="H276" s="154"/>
      <c r="I276" s="40"/>
      <c r="J276" s="154"/>
      <c r="K276" s="154"/>
      <c r="L276" s="154"/>
      <c r="M276" s="167"/>
      <c r="N276" s="40"/>
      <c r="O276" s="160"/>
      <c r="P276" s="160"/>
      <c r="Q276" s="143"/>
      <c r="R276" s="163"/>
    </row>
    <row r="277" spans="1:18" s="147" customFormat="1" ht="31.5" x14ac:dyDescent="0.25">
      <c r="A277" s="165" t="s">
        <v>2188</v>
      </c>
      <c r="B277" s="159" t="s">
        <v>2189</v>
      </c>
      <c r="C277" s="154" t="s">
        <v>1905</v>
      </c>
      <c r="D277" s="167" t="s">
        <v>1953</v>
      </c>
      <c r="E277" s="154">
        <v>2012</v>
      </c>
      <c r="F277" s="154">
        <v>2012</v>
      </c>
      <c r="G277" s="13">
        <v>7.8354139819999995</v>
      </c>
      <c r="H277" s="154"/>
      <c r="I277" s="13">
        <v>7.8354139819999995</v>
      </c>
      <c r="J277" s="154"/>
      <c r="K277" s="154"/>
      <c r="L277" s="154"/>
      <c r="M277" s="167"/>
      <c r="N277" s="13">
        <v>7.8354139819999995</v>
      </c>
      <c r="O277" s="160"/>
      <c r="P277" s="160"/>
      <c r="Q277" s="140">
        <v>7.8354139819999995</v>
      </c>
      <c r="R277" s="163"/>
    </row>
    <row r="278" spans="1:18" s="147" customFormat="1" x14ac:dyDescent="0.25">
      <c r="A278" s="165" t="s">
        <v>2190</v>
      </c>
      <c r="B278" s="159" t="s">
        <v>2191</v>
      </c>
      <c r="C278" s="154" t="s">
        <v>1905</v>
      </c>
      <c r="D278" s="167" t="s">
        <v>1538</v>
      </c>
      <c r="E278" s="154">
        <v>2012</v>
      </c>
      <c r="F278" s="154">
        <v>2012</v>
      </c>
      <c r="G278" s="13">
        <v>7.0363689083999992</v>
      </c>
      <c r="H278" s="154"/>
      <c r="I278" s="13">
        <v>7.0363689083999992</v>
      </c>
      <c r="J278" s="154"/>
      <c r="K278" s="154"/>
      <c r="L278" s="154"/>
      <c r="M278" s="167"/>
      <c r="N278" s="13">
        <v>7.0363689083999992</v>
      </c>
      <c r="O278" s="160"/>
      <c r="P278" s="160"/>
      <c r="Q278" s="140">
        <v>7.0363689083999992</v>
      </c>
      <c r="R278" s="163"/>
    </row>
    <row r="279" spans="1:18" s="147" customFormat="1" x14ac:dyDescent="0.25">
      <c r="A279" s="165" t="s">
        <v>2192</v>
      </c>
      <c r="B279" s="159" t="s">
        <v>2193</v>
      </c>
      <c r="C279" s="154" t="s">
        <v>1905</v>
      </c>
      <c r="D279" s="167" t="s">
        <v>1953</v>
      </c>
      <c r="E279" s="154">
        <v>2012</v>
      </c>
      <c r="F279" s="154">
        <v>2012</v>
      </c>
      <c r="G279" s="13">
        <v>7.8276421013999995</v>
      </c>
      <c r="H279" s="154"/>
      <c r="I279" s="13">
        <v>7.8276421013999995</v>
      </c>
      <c r="J279" s="154"/>
      <c r="K279" s="154"/>
      <c r="L279" s="154"/>
      <c r="M279" s="167"/>
      <c r="N279" s="13">
        <v>7.8276421013999995</v>
      </c>
      <c r="O279" s="160"/>
      <c r="P279" s="160"/>
      <c r="Q279" s="140">
        <v>7.8276421013999995</v>
      </c>
      <c r="R279" s="163"/>
    </row>
    <row r="280" spans="1:18" s="147" customFormat="1" x14ac:dyDescent="0.25">
      <c r="A280" s="165" t="s">
        <v>2194</v>
      </c>
      <c r="B280" s="159" t="s">
        <v>2195</v>
      </c>
      <c r="C280" s="154" t="s">
        <v>1905</v>
      </c>
      <c r="D280" s="167" t="s">
        <v>1540</v>
      </c>
      <c r="E280" s="154">
        <v>2012</v>
      </c>
      <c r="F280" s="154">
        <v>2012</v>
      </c>
      <c r="G280" s="13">
        <v>8.4027222704</v>
      </c>
      <c r="H280" s="154"/>
      <c r="I280" s="13">
        <v>8.4027222704</v>
      </c>
      <c r="J280" s="154"/>
      <c r="K280" s="154"/>
      <c r="L280" s="154"/>
      <c r="M280" s="167"/>
      <c r="N280" s="13">
        <v>8.4027222704</v>
      </c>
      <c r="O280" s="160"/>
      <c r="P280" s="160"/>
      <c r="Q280" s="140">
        <v>8.4027222704</v>
      </c>
      <c r="R280" s="163"/>
    </row>
    <row r="281" spans="1:18" s="147" customFormat="1" x14ac:dyDescent="0.25">
      <c r="A281" s="165" t="s">
        <v>2196</v>
      </c>
      <c r="B281" s="242" t="s">
        <v>1955</v>
      </c>
      <c r="C281" s="154"/>
      <c r="D281" s="167"/>
      <c r="E281" s="154"/>
      <c r="F281" s="154"/>
      <c r="G281" s="160"/>
      <c r="H281" s="154"/>
      <c r="I281" s="160"/>
      <c r="J281" s="154"/>
      <c r="K281" s="154"/>
      <c r="L281" s="154"/>
      <c r="M281" s="167"/>
      <c r="N281" s="160"/>
      <c r="O281" s="160"/>
      <c r="P281" s="160"/>
      <c r="Q281" s="162"/>
      <c r="R281" s="163"/>
    </row>
    <row r="282" spans="1:18" s="147" customFormat="1" ht="31.5" x14ac:dyDescent="0.25">
      <c r="A282" s="165" t="s">
        <v>2197</v>
      </c>
      <c r="B282" s="168" t="s">
        <v>2198</v>
      </c>
      <c r="C282" s="154" t="s">
        <v>1905</v>
      </c>
      <c r="D282" s="167" t="s">
        <v>109</v>
      </c>
      <c r="E282" s="154">
        <v>2012</v>
      </c>
      <c r="F282" s="154">
        <v>2012</v>
      </c>
      <c r="G282" s="13">
        <v>0.137514</v>
      </c>
      <c r="H282" s="154"/>
      <c r="I282" s="13">
        <v>0.137514</v>
      </c>
      <c r="J282" s="167" t="s">
        <v>109</v>
      </c>
      <c r="K282" s="154"/>
      <c r="L282" s="154"/>
      <c r="M282" s="167" t="s">
        <v>109</v>
      </c>
      <c r="N282" s="13">
        <v>0.137514</v>
      </c>
      <c r="O282" s="160"/>
      <c r="P282" s="160"/>
      <c r="Q282" s="140">
        <v>0.137514</v>
      </c>
      <c r="R282" s="163"/>
    </row>
    <row r="283" spans="1:18" s="147" customFormat="1" ht="31.5" x14ac:dyDescent="0.25">
      <c r="A283" s="165" t="s">
        <v>2199</v>
      </c>
      <c r="B283" s="168" t="s">
        <v>2200</v>
      </c>
      <c r="C283" s="154" t="s">
        <v>1905</v>
      </c>
      <c r="D283" s="167" t="s">
        <v>19</v>
      </c>
      <c r="E283" s="154">
        <v>2012</v>
      </c>
      <c r="F283" s="154">
        <v>2012</v>
      </c>
      <c r="G283" s="13">
        <v>0.3754795876</v>
      </c>
      <c r="H283" s="154"/>
      <c r="I283" s="13">
        <v>0.3754795876</v>
      </c>
      <c r="J283" s="167" t="s">
        <v>19</v>
      </c>
      <c r="K283" s="154"/>
      <c r="L283" s="154"/>
      <c r="M283" s="167" t="s">
        <v>19</v>
      </c>
      <c r="N283" s="13">
        <v>0.3754795876</v>
      </c>
      <c r="O283" s="160"/>
      <c r="P283" s="160"/>
      <c r="Q283" s="140">
        <v>0.3754795876</v>
      </c>
      <c r="R283" s="163"/>
    </row>
    <row r="284" spans="1:18" s="147" customFormat="1" ht="31.5" x14ac:dyDescent="0.25">
      <c r="A284" s="165" t="s">
        <v>2201</v>
      </c>
      <c r="B284" s="168" t="s">
        <v>2202</v>
      </c>
      <c r="C284" s="154" t="s">
        <v>1905</v>
      </c>
      <c r="D284" s="167" t="s">
        <v>97</v>
      </c>
      <c r="E284" s="154">
        <v>2012</v>
      </c>
      <c r="F284" s="154">
        <v>2012</v>
      </c>
      <c r="G284" s="13">
        <v>0.27057981739999998</v>
      </c>
      <c r="H284" s="154"/>
      <c r="I284" s="13">
        <v>0.27057981739999998</v>
      </c>
      <c r="J284" s="167" t="s">
        <v>97</v>
      </c>
      <c r="K284" s="154"/>
      <c r="L284" s="154"/>
      <c r="M284" s="167" t="s">
        <v>97</v>
      </c>
      <c r="N284" s="13">
        <v>0.27057981739999998</v>
      </c>
      <c r="O284" s="160"/>
      <c r="P284" s="160"/>
      <c r="Q284" s="140">
        <v>0.27057981739999998</v>
      </c>
      <c r="R284" s="163"/>
    </row>
    <row r="285" spans="1:18" s="147" customFormat="1" ht="31.5" x14ac:dyDescent="0.25">
      <c r="A285" s="165" t="s">
        <v>2203</v>
      </c>
      <c r="B285" s="159" t="s">
        <v>2204</v>
      </c>
      <c r="C285" s="154" t="s">
        <v>1905</v>
      </c>
      <c r="D285" s="167" t="s">
        <v>18</v>
      </c>
      <c r="E285" s="154">
        <v>2012</v>
      </c>
      <c r="F285" s="154">
        <v>2012</v>
      </c>
      <c r="G285" s="13">
        <v>0.27138978119999996</v>
      </c>
      <c r="H285" s="154"/>
      <c r="I285" s="13">
        <v>0.27138978119999996</v>
      </c>
      <c r="J285" s="167" t="s">
        <v>18</v>
      </c>
      <c r="K285" s="154"/>
      <c r="L285" s="154"/>
      <c r="M285" s="167" t="s">
        <v>18</v>
      </c>
      <c r="N285" s="13">
        <v>0.27138978119999996</v>
      </c>
      <c r="O285" s="160"/>
      <c r="P285" s="160"/>
      <c r="Q285" s="140">
        <v>0.27138978119999996</v>
      </c>
      <c r="R285" s="163"/>
    </row>
    <row r="286" spans="1:18" s="147" customFormat="1" ht="31.5" x14ac:dyDescent="0.25">
      <c r="A286" s="165" t="s">
        <v>2205</v>
      </c>
      <c r="B286" s="159" t="s">
        <v>2206</v>
      </c>
      <c r="C286" s="154" t="s">
        <v>1905</v>
      </c>
      <c r="D286" s="167" t="s">
        <v>97</v>
      </c>
      <c r="E286" s="154">
        <v>2012</v>
      </c>
      <c r="F286" s="154">
        <v>2012</v>
      </c>
      <c r="G286" s="13">
        <v>0.48122126339999993</v>
      </c>
      <c r="H286" s="154"/>
      <c r="I286" s="13">
        <v>0.48122126339999993</v>
      </c>
      <c r="J286" s="167" t="s">
        <v>97</v>
      </c>
      <c r="K286" s="154"/>
      <c r="L286" s="154"/>
      <c r="M286" s="167" t="s">
        <v>97</v>
      </c>
      <c r="N286" s="13">
        <v>0.48122126339999993</v>
      </c>
      <c r="O286" s="160"/>
      <c r="P286" s="160"/>
      <c r="Q286" s="140">
        <v>0.48122126339999993</v>
      </c>
      <c r="R286" s="163"/>
    </row>
    <row r="287" spans="1:18" s="147" customFormat="1" ht="31.5" x14ac:dyDescent="0.25">
      <c r="A287" s="165" t="s">
        <v>2207</v>
      </c>
      <c r="B287" s="159" t="s">
        <v>2208</v>
      </c>
      <c r="C287" s="154" t="s">
        <v>1905</v>
      </c>
      <c r="D287" s="167" t="s">
        <v>97</v>
      </c>
      <c r="E287" s="154">
        <v>2012</v>
      </c>
      <c r="F287" s="154">
        <v>2012</v>
      </c>
      <c r="G287" s="13">
        <v>0.42593533699999997</v>
      </c>
      <c r="H287" s="154"/>
      <c r="I287" s="13">
        <v>0.42593533699999997</v>
      </c>
      <c r="J287" s="167" t="s">
        <v>97</v>
      </c>
      <c r="K287" s="154"/>
      <c r="L287" s="154"/>
      <c r="M287" s="167" t="s">
        <v>97</v>
      </c>
      <c r="N287" s="13">
        <v>0.42593533699999997</v>
      </c>
      <c r="O287" s="160"/>
      <c r="P287" s="160"/>
      <c r="Q287" s="140">
        <v>0.42593533699999997</v>
      </c>
      <c r="R287" s="163"/>
    </row>
    <row r="288" spans="1:18" s="147" customFormat="1" ht="31.5" x14ac:dyDescent="0.25">
      <c r="A288" s="165" t="s">
        <v>2209</v>
      </c>
      <c r="B288" s="159" t="s">
        <v>2210</v>
      </c>
      <c r="C288" s="154" t="s">
        <v>1905</v>
      </c>
      <c r="D288" s="167" t="s">
        <v>109</v>
      </c>
      <c r="E288" s="154">
        <v>2012</v>
      </c>
      <c r="F288" s="154">
        <v>2012</v>
      </c>
      <c r="G288" s="13">
        <v>0.28169960859999998</v>
      </c>
      <c r="H288" s="154"/>
      <c r="I288" s="13">
        <v>0.28169960859999998</v>
      </c>
      <c r="J288" s="167" t="s">
        <v>109</v>
      </c>
      <c r="K288" s="154"/>
      <c r="L288" s="154"/>
      <c r="M288" s="167" t="s">
        <v>109</v>
      </c>
      <c r="N288" s="13">
        <v>0.28169960859999998</v>
      </c>
      <c r="O288" s="160"/>
      <c r="P288" s="160"/>
      <c r="Q288" s="140">
        <v>0.28169960859999998</v>
      </c>
      <c r="R288" s="163"/>
    </row>
    <row r="289" spans="1:18" s="147" customFormat="1" ht="31.5" x14ac:dyDescent="0.25">
      <c r="A289" s="165" t="s">
        <v>2211</v>
      </c>
      <c r="B289" s="159" t="s">
        <v>2212</v>
      </c>
      <c r="C289" s="154" t="s">
        <v>1905</v>
      </c>
      <c r="D289" s="167" t="s">
        <v>97</v>
      </c>
      <c r="E289" s="154">
        <v>2012</v>
      </c>
      <c r="F289" s="154">
        <v>2012</v>
      </c>
      <c r="G289" s="13">
        <v>0.39892419299999998</v>
      </c>
      <c r="H289" s="154"/>
      <c r="I289" s="13">
        <v>0.39892419299999998</v>
      </c>
      <c r="J289" s="167" t="s">
        <v>97</v>
      </c>
      <c r="K289" s="154"/>
      <c r="L289" s="154"/>
      <c r="M289" s="167" t="s">
        <v>97</v>
      </c>
      <c r="N289" s="13">
        <v>0.39892419299999998</v>
      </c>
      <c r="O289" s="160"/>
      <c r="P289" s="160"/>
      <c r="Q289" s="140">
        <v>0.39892419299999998</v>
      </c>
      <c r="R289" s="163"/>
    </row>
    <row r="290" spans="1:18" s="147" customFormat="1" ht="31.5" x14ac:dyDescent="0.25">
      <c r="A290" s="165" t="s">
        <v>2213</v>
      </c>
      <c r="B290" s="159" t="s">
        <v>2214</v>
      </c>
      <c r="C290" s="154" t="s">
        <v>1905</v>
      </c>
      <c r="D290" s="167" t="s">
        <v>97</v>
      </c>
      <c r="E290" s="154">
        <v>2012</v>
      </c>
      <c r="F290" s="154">
        <v>2012</v>
      </c>
      <c r="G290" s="13">
        <v>0.38776069679999997</v>
      </c>
      <c r="H290" s="154"/>
      <c r="I290" s="13">
        <v>0.38776069679999997</v>
      </c>
      <c r="J290" s="167" t="s">
        <v>97</v>
      </c>
      <c r="K290" s="154"/>
      <c r="L290" s="154"/>
      <c r="M290" s="167" t="s">
        <v>97</v>
      </c>
      <c r="N290" s="13">
        <v>0.38776069679999997</v>
      </c>
      <c r="O290" s="160"/>
      <c r="P290" s="160"/>
      <c r="Q290" s="140">
        <v>0.38776069679999997</v>
      </c>
      <c r="R290" s="163"/>
    </row>
    <row r="291" spans="1:18" s="147" customFormat="1" ht="31.5" x14ac:dyDescent="0.25">
      <c r="A291" s="165" t="s">
        <v>2215</v>
      </c>
      <c r="B291" s="159" t="s">
        <v>2216</v>
      </c>
      <c r="C291" s="154" t="s">
        <v>1905</v>
      </c>
      <c r="D291" s="167" t="s">
        <v>97</v>
      </c>
      <c r="E291" s="154">
        <v>2012</v>
      </c>
      <c r="F291" s="154">
        <v>2012</v>
      </c>
      <c r="G291" s="13">
        <v>0.38279594120000004</v>
      </c>
      <c r="H291" s="154"/>
      <c r="I291" s="13">
        <v>0.38279594120000004</v>
      </c>
      <c r="J291" s="167" t="s">
        <v>97</v>
      </c>
      <c r="K291" s="154"/>
      <c r="L291" s="154"/>
      <c r="M291" s="167" t="s">
        <v>97</v>
      </c>
      <c r="N291" s="13">
        <v>0.38279594120000004</v>
      </c>
      <c r="O291" s="160"/>
      <c r="P291" s="160"/>
      <c r="Q291" s="140">
        <v>0.38279594120000004</v>
      </c>
      <c r="R291" s="163"/>
    </row>
    <row r="292" spans="1:18" s="147" customFormat="1" ht="31.5" x14ac:dyDescent="0.25">
      <c r="A292" s="165" t="s">
        <v>2217</v>
      </c>
      <c r="B292" s="159" t="s">
        <v>2218</v>
      </c>
      <c r="C292" s="154" t="s">
        <v>1905</v>
      </c>
      <c r="D292" s="167" t="s">
        <v>97</v>
      </c>
      <c r="E292" s="154">
        <v>2012</v>
      </c>
      <c r="F292" s="154">
        <v>2012</v>
      </c>
      <c r="G292" s="13">
        <v>0.27924161920000001</v>
      </c>
      <c r="H292" s="154"/>
      <c r="I292" s="13">
        <v>0.27924161920000001</v>
      </c>
      <c r="J292" s="167" t="s">
        <v>97</v>
      </c>
      <c r="K292" s="154"/>
      <c r="L292" s="154"/>
      <c r="M292" s="167" t="s">
        <v>97</v>
      </c>
      <c r="N292" s="13">
        <v>0.27924161920000001</v>
      </c>
      <c r="O292" s="160"/>
      <c r="P292" s="160"/>
      <c r="Q292" s="140">
        <v>0.27924161920000001</v>
      </c>
      <c r="R292" s="163"/>
    </row>
    <row r="293" spans="1:18" s="147" customFormat="1" ht="31.5" x14ac:dyDescent="0.25">
      <c r="A293" s="165" t="s">
        <v>2219</v>
      </c>
      <c r="B293" s="159" t="s">
        <v>2220</v>
      </c>
      <c r="C293" s="154" t="s">
        <v>1905</v>
      </c>
      <c r="D293" s="167" t="s">
        <v>1743</v>
      </c>
      <c r="E293" s="154">
        <v>2012</v>
      </c>
      <c r="F293" s="154">
        <v>2012</v>
      </c>
      <c r="G293" s="13">
        <v>0.58162199999999997</v>
      </c>
      <c r="H293" s="154"/>
      <c r="I293" s="13">
        <v>0.58162199999999997</v>
      </c>
      <c r="J293" s="167" t="s">
        <v>1743</v>
      </c>
      <c r="K293" s="154"/>
      <c r="L293" s="154"/>
      <c r="M293" s="167" t="s">
        <v>1743</v>
      </c>
      <c r="N293" s="13">
        <v>0.58162199999999997</v>
      </c>
      <c r="O293" s="160"/>
      <c r="P293" s="160"/>
      <c r="Q293" s="140">
        <v>0.58162199999999997</v>
      </c>
      <c r="R293" s="163"/>
    </row>
    <row r="294" spans="1:18" s="147" customFormat="1" x14ac:dyDescent="0.25">
      <c r="A294" s="165" t="s">
        <v>2221</v>
      </c>
      <c r="B294" s="242" t="s">
        <v>1859</v>
      </c>
      <c r="C294" s="154"/>
      <c r="D294" s="167"/>
      <c r="E294" s="154"/>
      <c r="F294" s="154"/>
      <c r="G294" s="160"/>
      <c r="H294" s="154"/>
      <c r="I294" s="160"/>
      <c r="J294" s="154"/>
      <c r="K294" s="154"/>
      <c r="L294" s="154"/>
      <c r="M294" s="167"/>
      <c r="N294" s="160"/>
      <c r="O294" s="160"/>
      <c r="P294" s="160"/>
      <c r="Q294" s="162"/>
      <c r="R294" s="163"/>
    </row>
    <row r="295" spans="1:18" s="147" customFormat="1" x14ac:dyDescent="0.25">
      <c r="A295" s="165" t="s">
        <v>2222</v>
      </c>
      <c r="B295" s="159" t="s">
        <v>2223</v>
      </c>
      <c r="C295" s="159" t="s">
        <v>1853</v>
      </c>
      <c r="D295" s="167" t="s">
        <v>146</v>
      </c>
      <c r="E295" s="154">
        <v>2012</v>
      </c>
      <c r="F295" s="154">
        <v>2012</v>
      </c>
      <c r="G295" s="13">
        <v>0.13422500000000001</v>
      </c>
      <c r="H295" s="154"/>
      <c r="I295" s="13">
        <v>0.13422500000000001</v>
      </c>
      <c r="J295" s="154"/>
      <c r="K295" s="154"/>
      <c r="L295" s="154"/>
      <c r="M295" s="167"/>
      <c r="N295" s="13">
        <v>0.13422500000000001</v>
      </c>
      <c r="O295" s="160"/>
      <c r="P295" s="160"/>
      <c r="Q295" s="140">
        <v>0.13422500000000001</v>
      </c>
      <c r="R295" s="163"/>
    </row>
    <row r="296" spans="1:18" s="147" customFormat="1" x14ac:dyDescent="0.25">
      <c r="A296" s="165" t="s">
        <v>2224</v>
      </c>
      <c r="B296" s="242" t="s">
        <v>1867</v>
      </c>
      <c r="C296" s="154"/>
      <c r="D296" s="167"/>
      <c r="E296" s="154"/>
      <c r="F296" s="154"/>
      <c r="G296" s="13"/>
      <c r="H296" s="154"/>
      <c r="I296" s="13"/>
      <c r="J296" s="154"/>
      <c r="K296" s="154"/>
      <c r="L296" s="154"/>
      <c r="M296" s="167"/>
      <c r="N296" s="13"/>
      <c r="O296" s="160"/>
      <c r="P296" s="160"/>
      <c r="Q296" s="140"/>
      <c r="R296" s="163"/>
    </row>
    <row r="297" spans="1:18" s="147" customFormat="1" x14ac:dyDescent="0.25">
      <c r="A297" s="165" t="s">
        <v>2225</v>
      </c>
      <c r="B297" s="159" t="s">
        <v>2142</v>
      </c>
      <c r="C297" s="154"/>
      <c r="D297" s="167"/>
      <c r="E297" s="154">
        <v>2012</v>
      </c>
      <c r="F297" s="154">
        <v>2012</v>
      </c>
      <c r="G297" s="13">
        <v>0.13650000000000001</v>
      </c>
      <c r="H297" s="154"/>
      <c r="I297" s="13">
        <v>0.13650000000000001</v>
      </c>
      <c r="J297" s="154"/>
      <c r="K297" s="154"/>
      <c r="L297" s="154"/>
      <c r="M297" s="167"/>
      <c r="N297" s="13">
        <v>0.13650000000000001</v>
      </c>
      <c r="O297" s="160"/>
      <c r="P297" s="160"/>
      <c r="Q297" s="140">
        <v>0.13650000000000001</v>
      </c>
      <c r="R297" s="163"/>
    </row>
    <row r="298" spans="1:18" s="147" customFormat="1" x14ac:dyDescent="0.25">
      <c r="A298" s="165" t="s">
        <v>2226</v>
      </c>
      <c r="B298" s="159" t="s">
        <v>2227</v>
      </c>
      <c r="C298" s="154"/>
      <c r="D298" s="167"/>
      <c r="E298" s="154">
        <v>2012</v>
      </c>
      <c r="F298" s="154">
        <v>2012</v>
      </c>
      <c r="G298" s="13">
        <v>0.1389</v>
      </c>
      <c r="H298" s="154"/>
      <c r="I298" s="13">
        <v>0.1389</v>
      </c>
      <c r="J298" s="154"/>
      <c r="K298" s="154"/>
      <c r="L298" s="154"/>
      <c r="M298" s="167"/>
      <c r="N298" s="13">
        <v>0.1389</v>
      </c>
      <c r="O298" s="160"/>
      <c r="P298" s="160"/>
      <c r="Q298" s="140">
        <v>0.1389</v>
      </c>
      <c r="R298" s="163"/>
    </row>
    <row r="299" spans="1:18" s="147" customFormat="1" x14ac:dyDescent="0.25">
      <c r="A299" s="165" t="s">
        <v>2228</v>
      </c>
      <c r="B299" s="242" t="s">
        <v>1871</v>
      </c>
      <c r="C299" s="154"/>
      <c r="D299" s="167"/>
      <c r="E299" s="154"/>
      <c r="F299" s="154"/>
      <c r="G299" s="160"/>
      <c r="H299" s="154"/>
      <c r="I299" s="160"/>
      <c r="J299" s="154"/>
      <c r="K299" s="154"/>
      <c r="L299" s="154"/>
      <c r="M299" s="167"/>
      <c r="N299" s="160"/>
      <c r="O299" s="160"/>
      <c r="P299" s="160"/>
      <c r="Q299" s="162"/>
      <c r="R299" s="163"/>
    </row>
    <row r="300" spans="1:18" s="147" customFormat="1" ht="31.5" x14ac:dyDescent="0.25">
      <c r="A300" s="165" t="s">
        <v>2229</v>
      </c>
      <c r="B300" s="159" t="s">
        <v>1873</v>
      </c>
      <c r="C300" s="154" t="s">
        <v>1874</v>
      </c>
      <c r="D300" s="167"/>
      <c r="E300" s="154">
        <v>2012</v>
      </c>
      <c r="F300" s="154">
        <v>2012</v>
      </c>
      <c r="G300" s="13">
        <v>9.3650000000000002</v>
      </c>
      <c r="H300" s="154"/>
      <c r="I300" s="13">
        <v>9.3650000000000002</v>
      </c>
      <c r="J300" s="154"/>
      <c r="K300" s="154"/>
      <c r="L300" s="154"/>
      <c r="M300" s="167"/>
      <c r="N300" s="13">
        <v>9.3650000000000002</v>
      </c>
      <c r="O300" s="160"/>
      <c r="P300" s="160"/>
      <c r="Q300" s="140">
        <v>9.3650000000000002</v>
      </c>
      <c r="R300" s="163"/>
    </row>
    <row r="301" spans="1:18" s="147" customFormat="1" x14ac:dyDescent="0.25">
      <c r="A301" s="165" t="s">
        <v>2230</v>
      </c>
      <c r="B301" s="242" t="s">
        <v>2231</v>
      </c>
      <c r="C301" s="154"/>
      <c r="D301" s="167"/>
      <c r="E301" s="154"/>
      <c r="F301" s="154"/>
      <c r="G301" s="160"/>
      <c r="H301" s="154"/>
      <c r="I301" s="160"/>
      <c r="J301" s="154"/>
      <c r="K301" s="154"/>
      <c r="L301" s="154"/>
      <c r="M301" s="167"/>
      <c r="N301" s="160"/>
      <c r="O301" s="160"/>
      <c r="P301" s="160"/>
      <c r="Q301" s="162"/>
      <c r="R301" s="163"/>
    </row>
    <row r="302" spans="1:18" s="147" customFormat="1" x14ac:dyDescent="0.25">
      <c r="A302" s="165" t="s">
        <v>2232</v>
      </c>
      <c r="B302" s="159" t="s">
        <v>2231</v>
      </c>
      <c r="C302" s="154" t="s">
        <v>1374</v>
      </c>
      <c r="D302" s="167"/>
      <c r="E302" s="154">
        <v>2012</v>
      </c>
      <c r="F302" s="154">
        <v>2012</v>
      </c>
      <c r="G302" s="13">
        <v>0.98199999999999998</v>
      </c>
      <c r="H302" s="154"/>
      <c r="I302" s="13">
        <v>0.98199999999999998</v>
      </c>
      <c r="J302" s="154"/>
      <c r="K302" s="154"/>
      <c r="L302" s="154"/>
      <c r="M302" s="167"/>
      <c r="N302" s="13">
        <v>0.98199999999999998</v>
      </c>
      <c r="O302" s="160"/>
      <c r="P302" s="160"/>
      <c r="Q302" s="140">
        <v>0.98199999999999998</v>
      </c>
      <c r="R302" s="163"/>
    </row>
    <row r="303" spans="1:18" s="147" customFormat="1" x14ac:dyDescent="0.25">
      <c r="A303" s="165" t="s">
        <v>2233</v>
      </c>
      <c r="B303" s="242" t="s">
        <v>484</v>
      </c>
      <c r="C303" s="154"/>
      <c r="D303" s="167"/>
      <c r="E303" s="154"/>
      <c r="F303" s="154"/>
      <c r="G303" s="160"/>
      <c r="H303" s="154"/>
      <c r="I303" s="160"/>
      <c r="J303" s="154"/>
      <c r="K303" s="154"/>
      <c r="L303" s="154"/>
      <c r="M303" s="167"/>
      <c r="N303" s="160"/>
      <c r="O303" s="160"/>
      <c r="P303" s="160"/>
      <c r="Q303" s="162"/>
      <c r="R303" s="163"/>
    </row>
    <row r="304" spans="1:18" s="147" customFormat="1" ht="31.5" x14ac:dyDescent="0.25">
      <c r="A304" s="165" t="s">
        <v>2234</v>
      </c>
      <c r="B304" s="21" t="s">
        <v>2235</v>
      </c>
      <c r="C304" s="154" t="s">
        <v>1374</v>
      </c>
      <c r="D304" s="167" t="s">
        <v>109</v>
      </c>
      <c r="E304" s="154">
        <v>2012</v>
      </c>
      <c r="F304" s="154">
        <v>2012</v>
      </c>
      <c r="G304" s="13">
        <v>0.26875120659999996</v>
      </c>
      <c r="H304" s="154"/>
      <c r="I304" s="13">
        <v>0.26875120659999996</v>
      </c>
      <c r="J304" s="167" t="s">
        <v>109</v>
      </c>
      <c r="K304" s="154"/>
      <c r="L304" s="154"/>
      <c r="M304" s="167" t="s">
        <v>109</v>
      </c>
      <c r="N304" s="13">
        <v>0.26875120659999996</v>
      </c>
      <c r="O304" s="160"/>
      <c r="P304" s="160"/>
      <c r="Q304" s="140">
        <v>0.26875120659999996</v>
      </c>
      <c r="R304" s="163"/>
    </row>
    <row r="305" spans="1:18" s="147" customFormat="1" ht="31.5" x14ac:dyDescent="0.25">
      <c r="A305" s="165" t="s">
        <v>2236</v>
      </c>
      <c r="B305" s="21" t="s">
        <v>2237</v>
      </c>
      <c r="C305" s="154" t="s">
        <v>1374</v>
      </c>
      <c r="D305" s="167" t="s">
        <v>109</v>
      </c>
      <c r="E305" s="154">
        <v>2012</v>
      </c>
      <c r="F305" s="154">
        <v>2012</v>
      </c>
      <c r="G305" s="13">
        <v>0.29908000000000001</v>
      </c>
      <c r="H305" s="154"/>
      <c r="I305" s="13">
        <v>0.29908000000000001</v>
      </c>
      <c r="J305" s="167" t="s">
        <v>109</v>
      </c>
      <c r="K305" s="154"/>
      <c r="L305" s="154"/>
      <c r="M305" s="167" t="s">
        <v>109</v>
      </c>
      <c r="N305" s="13">
        <v>0.29908000000000001</v>
      </c>
      <c r="O305" s="160"/>
      <c r="P305" s="160"/>
      <c r="Q305" s="140">
        <v>0.29908000000000001</v>
      </c>
      <c r="R305" s="163"/>
    </row>
    <row r="306" spans="1:18" s="147" customFormat="1" ht="31.5" x14ac:dyDescent="0.25">
      <c r="A306" s="165" t="s">
        <v>2238</v>
      </c>
      <c r="B306" s="21" t="s">
        <v>2239</v>
      </c>
      <c r="C306" s="154" t="s">
        <v>1374</v>
      </c>
      <c r="D306" s="167" t="s">
        <v>109</v>
      </c>
      <c r="E306" s="154">
        <v>2012</v>
      </c>
      <c r="F306" s="154">
        <v>2012</v>
      </c>
      <c r="G306" s="13">
        <v>0.31906792224999997</v>
      </c>
      <c r="H306" s="154"/>
      <c r="I306" s="13">
        <v>0.31906792224999997</v>
      </c>
      <c r="J306" s="167" t="s">
        <v>109</v>
      </c>
      <c r="K306" s="154"/>
      <c r="L306" s="154"/>
      <c r="M306" s="167" t="s">
        <v>109</v>
      </c>
      <c r="N306" s="13">
        <v>0.31906792224999997</v>
      </c>
      <c r="O306" s="160"/>
      <c r="P306" s="160"/>
      <c r="Q306" s="140">
        <v>0.31906792224999997</v>
      </c>
      <c r="R306" s="163"/>
    </row>
    <row r="307" spans="1:18" s="147" customFormat="1" ht="31.5" x14ac:dyDescent="0.25">
      <c r="A307" s="165" t="s">
        <v>2240</v>
      </c>
      <c r="B307" s="21" t="s">
        <v>2241</v>
      </c>
      <c r="C307" s="154" t="s">
        <v>1374</v>
      </c>
      <c r="D307" s="154" t="s">
        <v>1050</v>
      </c>
      <c r="E307" s="154">
        <v>2012</v>
      </c>
      <c r="F307" s="154">
        <v>2012</v>
      </c>
      <c r="G307" s="13">
        <v>0.11577511171999999</v>
      </c>
      <c r="H307" s="154"/>
      <c r="I307" s="13">
        <v>0.11577511171999999</v>
      </c>
      <c r="J307" s="167" t="s">
        <v>1050</v>
      </c>
      <c r="K307" s="154"/>
      <c r="L307" s="154"/>
      <c r="M307" s="167" t="s">
        <v>1050</v>
      </c>
      <c r="N307" s="13">
        <v>0.11577511171999999</v>
      </c>
      <c r="O307" s="160"/>
      <c r="P307" s="160"/>
      <c r="Q307" s="140">
        <v>0.11577511171999999</v>
      </c>
      <c r="R307" s="163"/>
    </row>
    <row r="308" spans="1:18" s="147" customFormat="1" ht="31.5" x14ac:dyDescent="0.25">
      <c r="A308" s="165" t="s">
        <v>2242</v>
      </c>
      <c r="B308" s="21" t="s">
        <v>2243</v>
      </c>
      <c r="C308" s="154" t="s">
        <v>1374</v>
      </c>
      <c r="D308" s="167" t="s">
        <v>109</v>
      </c>
      <c r="E308" s="154">
        <v>2012</v>
      </c>
      <c r="F308" s="154">
        <v>2012</v>
      </c>
      <c r="G308" s="13">
        <v>0.25273429219999999</v>
      </c>
      <c r="H308" s="154"/>
      <c r="I308" s="13">
        <v>0.25273429219999999</v>
      </c>
      <c r="J308" s="167" t="s">
        <v>109</v>
      </c>
      <c r="K308" s="154"/>
      <c r="L308" s="154"/>
      <c r="M308" s="167" t="s">
        <v>109</v>
      </c>
      <c r="N308" s="13">
        <v>0.25273429219999999</v>
      </c>
      <c r="O308" s="160"/>
      <c r="P308" s="160"/>
      <c r="Q308" s="140">
        <v>0.25273429219999999</v>
      </c>
      <c r="R308" s="163"/>
    </row>
    <row r="309" spans="1:18" s="147" customFormat="1" ht="31.5" x14ac:dyDescent="0.25">
      <c r="A309" s="165" t="s">
        <v>2244</v>
      </c>
      <c r="B309" s="30" t="s">
        <v>2245</v>
      </c>
      <c r="C309" s="154" t="s">
        <v>1374</v>
      </c>
      <c r="D309" s="154" t="s">
        <v>1100</v>
      </c>
      <c r="E309" s="154">
        <v>2012</v>
      </c>
      <c r="F309" s="154">
        <v>2012</v>
      </c>
      <c r="G309" s="13">
        <v>0.22850000000000001</v>
      </c>
      <c r="H309" s="154"/>
      <c r="I309" s="13">
        <v>0.22850000000000001</v>
      </c>
      <c r="J309" s="167" t="s">
        <v>1100</v>
      </c>
      <c r="K309" s="154"/>
      <c r="L309" s="154"/>
      <c r="M309" s="167" t="s">
        <v>1100</v>
      </c>
      <c r="N309" s="13">
        <v>0.22850000000000001</v>
      </c>
      <c r="O309" s="160"/>
      <c r="P309" s="160"/>
      <c r="Q309" s="140">
        <v>0.22850000000000001</v>
      </c>
      <c r="R309" s="163"/>
    </row>
    <row r="310" spans="1:18" s="269" customFormat="1" x14ac:dyDescent="0.25">
      <c r="A310" s="272" t="s">
        <v>133</v>
      </c>
      <c r="B310" s="263" t="s">
        <v>2246</v>
      </c>
      <c r="C310" s="266"/>
      <c r="D310" s="274"/>
      <c r="E310" s="266"/>
      <c r="F310" s="266"/>
      <c r="G310" s="265"/>
      <c r="H310" s="266"/>
      <c r="I310" s="265"/>
      <c r="J310" s="266"/>
      <c r="K310" s="266"/>
      <c r="L310" s="266"/>
      <c r="M310" s="274"/>
      <c r="N310" s="265"/>
      <c r="O310" s="265"/>
      <c r="P310" s="265"/>
      <c r="Q310" s="267"/>
      <c r="R310" s="268"/>
    </row>
    <row r="311" spans="1:18" s="147" customFormat="1" x14ac:dyDescent="0.25">
      <c r="A311" s="165" t="s">
        <v>2247</v>
      </c>
      <c r="B311" s="136" t="s">
        <v>1845</v>
      </c>
      <c r="C311" s="154"/>
      <c r="D311" s="167"/>
      <c r="E311" s="154"/>
      <c r="F311" s="154"/>
      <c r="G311" s="160"/>
      <c r="H311" s="154"/>
      <c r="I311" s="160"/>
      <c r="J311" s="154"/>
      <c r="K311" s="154"/>
      <c r="L311" s="154"/>
      <c r="M311" s="167"/>
      <c r="N311" s="160"/>
      <c r="O311" s="160"/>
      <c r="P311" s="160"/>
      <c r="Q311" s="162"/>
      <c r="R311" s="163"/>
    </row>
    <row r="312" spans="1:18" s="147" customFormat="1" x14ac:dyDescent="0.25">
      <c r="A312" s="165" t="s">
        <v>2248</v>
      </c>
      <c r="B312" s="242" t="s">
        <v>1850</v>
      </c>
      <c r="C312" s="154"/>
      <c r="D312" s="167"/>
      <c r="E312" s="154"/>
      <c r="F312" s="154"/>
      <c r="G312" s="160"/>
      <c r="H312" s="154"/>
      <c r="I312" s="160"/>
      <c r="J312" s="154"/>
      <c r="K312" s="154"/>
      <c r="L312" s="154"/>
      <c r="M312" s="167"/>
      <c r="N312" s="160"/>
      <c r="O312" s="160"/>
      <c r="P312" s="160"/>
      <c r="Q312" s="162"/>
      <c r="R312" s="163"/>
    </row>
    <row r="313" spans="1:18" s="147" customFormat="1" x14ac:dyDescent="0.25">
      <c r="A313" s="165" t="s">
        <v>330</v>
      </c>
      <c r="B313" s="159" t="s">
        <v>2096</v>
      </c>
      <c r="C313" s="154" t="s">
        <v>1853</v>
      </c>
      <c r="D313" s="167" t="s">
        <v>146</v>
      </c>
      <c r="E313" s="154">
        <v>2012</v>
      </c>
      <c r="F313" s="154">
        <v>2012</v>
      </c>
      <c r="G313" s="13">
        <v>4.7250000021999998</v>
      </c>
      <c r="H313" s="154"/>
      <c r="I313" s="13">
        <v>4.7250000021999998</v>
      </c>
      <c r="J313" s="154"/>
      <c r="K313" s="154"/>
      <c r="L313" s="154"/>
      <c r="M313" s="167"/>
      <c r="N313" s="13">
        <v>4.7250000021999998</v>
      </c>
      <c r="O313" s="160"/>
      <c r="P313" s="160"/>
      <c r="Q313" s="140">
        <v>4.7250000021999998</v>
      </c>
      <c r="R313" s="163"/>
    </row>
    <row r="314" spans="1:18" s="147" customFormat="1" x14ac:dyDescent="0.25">
      <c r="A314" s="165" t="s">
        <v>2249</v>
      </c>
      <c r="B314" s="159" t="s">
        <v>2250</v>
      </c>
      <c r="C314" s="154" t="s">
        <v>1853</v>
      </c>
      <c r="D314" s="167" t="s">
        <v>146</v>
      </c>
      <c r="E314" s="154">
        <v>2012</v>
      </c>
      <c r="F314" s="154">
        <v>2012</v>
      </c>
      <c r="G314" s="13">
        <v>0.44700000000000001</v>
      </c>
      <c r="H314" s="154"/>
      <c r="I314" s="13">
        <v>0.44700000000000001</v>
      </c>
      <c r="J314" s="154"/>
      <c r="K314" s="154"/>
      <c r="L314" s="154"/>
      <c r="M314" s="167"/>
      <c r="N314" s="13">
        <v>0.44700000000000001</v>
      </c>
      <c r="O314" s="160"/>
      <c r="P314" s="160"/>
      <c r="Q314" s="140">
        <v>0.44700000000000001</v>
      </c>
      <c r="R314" s="163"/>
    </row>
    <row r="315" spans="1:18" s="147" customFormat="1" x14ac:dyDescent="0.25">
      <c r="A315" s="165" t="s">
        <v>2251</v>
      </c>
      <c r="B315" s="159" t="s">
        <v>1852</v>
      </c>
      <c r="C315" s="154" t="s">
        <v>1853</v>
      </c>
      <c r="D315" s="167" t="s">
        <v>146</v>
      </c>
      <c r="E315" s="154">
        <v>2012</v>
      </c>
      <c r="F315" s="154">
        <v>2012</v>
      </c>
      <c r="G315" s="13">
        <v>0.43174999940000003</v>
      </c>
      <c r="H315" s="154"/>
      <c r="I315" s="13">
        <v>0.43174999940000003</v>
      </c>
      <c r="J315" s="154"/>
      <c r="K315" s="154"/>
      <c r="L315" s="154"/>
      <c r="M315" s="167"/>
      <c r="N315" s="13">
        <v>0.43174999940000003</v>
      </c>
      <c r="O315" s="160"/>
      <c r="P315" s="160"/>
      <c r="Q315" s="140">
        <v>0.43174999940000003</v>
      </c>
      <c r="R315" s="163"/>
    </row>
    <row r="316" spans="1:18" s="147" customFormat="1" x14ac:dyDescent="0.25">
      <c r="A316" s="165" t="s">
        <v>2252</v>
      </c>
      <c r="B316" s="242" t="s">
        <v>1955</v>
      </c>
      <c r="C316" s="154"/>
      <c r="D316" s="167"/>
      <c r="E316" s="154"/>
      <c r="F316" s="154"/>
      <c r="G316" s="160"/>
      <c r="H316" s="154"/>
      <c r="I316" s="160"/>
      <c r="J316" s="154"/>
      <c r="K316" s="154"/>
      <c r="L316" s="154"/>
      <c r="M316" s="167"/>
      <c r="N316" s="160"/>
      <c r="O316" s="160"/>
      <c r="P316" s="160"/>
      <c r="Q316" s="162"/>
      <c r="R316" s="163"/>
    </row>
    <row r="317" spans="1:18" s="147" customFormat="1" ht="31.5" x14ac:dyDescent="0.25">
      <c r="A317" s="165" t="s">
        <v>2253</v>
      </c>
      <c r="B317" s="159" t="s">
        <v>2254</v>
      </c>
      <c r="C317" s="154" t="s">
        <v>1409</v>
      </c>
      <c r="D317" s="167" t="s">
        <v>18</v>
      </c>
      <c r="E317" s="154">
        <v>2012</v>
      </c>
      <c r="F317" s="154">
        <v>2012</v>
      </c>
      <c r="G317" s="13">
        <v>8.0563591399999995E-2</v>
      </c>
      <c r="H317" s="154"/>
      <c r="I317" s="13">
        <v>8.0563591399999995E-2</v>
      </c>
      <c r="J317" s="167" t="s">
        <v>18</v>
      </c>
      <c r="K317" s="154"/>
      <c r="L317" s="154"/>
      <c r="M317" s="167" t="s">
        <v>18</v>
      </c>
      <c r="N317" s="13">
        <v>8.0563591399999995E-2</v>
      </c>
      <c r="O317" s="160"/>
      <c r="P317" s="160"/>
      <c r="Q317" s="140">
        <v>8.0563591399999995E-2</v>
      </c>
      <c r="R317" s="163"/>
    </row>
    <row r="318" spans="1:18" s="147" customFormat="1" ht="31.5" x14ac:dyDescent="0.25">
      <c r="A318" s="165" t="s">
        <v>2255</v>
      </c>
      <c r="B318" s="159" t="s">
        <v>2256</v>
      </c>
      <c r="C318" s="154" t="s">
        <v>1409</v>
      </c>
      <c r="D318" s="167" t="s">
        <v>18</v>
      </c>
      <c r="E318" s="154">
        <v>2012</v>
      </c>
      <c r="F318" s="154">
        <v>2012</v>
      </c>
      <c r="G318" s="13">
        <v>8.4992225799999988E-2</v>
      </c>
      <c r="H318" s="154"/>
      <c r="I318" s="13">
        <v>8.4992225799999988E-2</v>
      </c>
      <c r="J318" s="167" t="s">
        <v>18</v>
      </c>
      <c r="K318" s="154"/>
      <c r="L318" s="154"/>
      <c r="M318" s="167" t="s">
        <v>18</v>
      </c>
      <c r="N318" s="13">
        <v>8.4992225799999988E-2</v>
      </c>
      <c r="O318" s="160"/>
      <c r="P318" s="160"/>
      <c r="Q318" s="140">
        <v>8.4992225799999988E-2</v>
      </c>
      <c r="R318" s="163"/>
    </row>
    <row r="319" spans="1:18" s="147" customFormat="1" ht="31.5" x14ac:dyDescent="0.25">
      <c r="A319" s="165" t="s">
        <v>2257</v>
      </c>
      <c r="B319" s="159" t="s">
        <v>2258</v>
      </c>
      <c r="C319" s="154" t="s">
        <v>1409</v>
      </c>
      <c r="D319" s="167" t="s">
        <v>109</v>
      </c>
      <c r="E319" s="154">
        <v>2012</v>
      </c>
      <c r="F319" s="154">
        <v>2012</v>
      </c>
      <c r="G319" s="13">
        <v>0.13407530519999999</v>
      </c>
      <c r="H319" s="154"/>
      <c r="I319" s="13">
        <v>0.13407530519999999</v>
      </c>
      <c r="J319" s="167" t="s">
        <v>109</v>
      </c>
      <c r="K319" s="154"/>
      <c r="L319" s="154"/>
      <c r="M319" s="167" t="s">
        <v>109</v>
      </c>
      <c r="N319" s="13">
        <v>0.13407530519999999</v>
      </c>
      <c r="O319" s="160"/>
      <c r="P319" s="160"/>
      <c r="Q319" s="140">
        <v>0.13407530519999999</v>
      </c>
      <c r="R319" s="163"/>
    </row>
    <row r="320" spans="1:18" s="147" customFormat="1" ht="31.5" x14ac:dyDescent="0.25">
      <c r="A320" s="165" t="s">
        <v>2259</v>
      </c>
      <c r="B320" s="159" t="s">
        <v>2260</v>
      </c>
      <c r="C320" s="154" t="s">
        <v>1409</v>
      </c>
      <c r="D320" s="167" t="s">
        <v>18</v>
      </c>
      <c r="E320" s="154">
        <v>2012</v>
      </c>
      <c r="F320" s="154">
        <v>2012</v>
      </c>
      <c r="G320" s="13">
        <v>8.0604324999999991E-2</v>
      </c>
      <c r="H320" s="154"/>
      <c r="I320" s="13">
        <v>8.0604324999999991E-2</v>
      </c>
      <c r="J320" s="167" t="s">
        <v>18</v>
      </c>
      <c r="K320" s="154"/>
      <c r="L320" s="154"/>
      <c r="M320" s="167" t="s">
        <v>18</v>
      </c>
      <c r="N320" s="13">
        <v>8.0604324999999991E-2</v>
      </c>
      <c r="O320" s="160"/>
      <c r="P320" s="160"/>
      <c r="Q320" s="140">
        <v>8.0604324999999991E-2</v>
      </c>
      <c r="R320" s="163"/>
    </row>
    <row r="321" spans="1:18" s="147" customFormat="1" ht="31.5" x14ac:dyDescent="0.25">
      <c r="A321" s="165" t="s">
        <v>2261</v>
      </c>
      <c r="B321" s="159" t="s">
        <v>2262</v>
      </c>
      <c r="C321" s="154" t="s">
        <v>1409</v>
      </c>
      <c r="D321" s="167" t="s">
        <v>109</v>
      </c>
      <c r="E321" s="154">
        <v>2012</v>
      </c>
      <c r="F321" s="154">
        <v>2012</v>
      </c>
      <c r="G321" s="13">
        <v>0.13652769919999999</v>
      </c>
      <c r="H321" s="154"/>
      <c r="I321" s="13">
        <v>0.13652769919999999</v>
      </c>
      <c r="J321" s="167" t="s">
        <v>109</v>
      </c>
      <c r="K321" s="154"/>
      <c r="L321" s="154"/>
      <c r="M321" s="167" t="s">
        <v>109</v>
      </c>
      <c r="N321" s="13">
        <v>0.13652769919999999</v>
      </c>
      <c r="O321" s="160"/>
      <c r="P321" s="160"/>
      <c r="Q321" s="140">
        <v>0.13652769919999999</v>
      </c>
      <c r="R321" s="163"/>
    </row>
    <row r="322" spans="1:18" s="147" customFormat="1" ht="31.5" x14ac:dyDescent="0.25">
      <c r="A322" s="165" t="s">
        <v>2263</v>
      </c>
      <c r="B322" s="159" t="s">
        <v>2264</v>
      </c>
      <c r="C322" s="154" t="s">
        <v>1409</v>
      </c>
      <c r="D322" s="167" t="s">
        <v>109</v>
      </c>
      <c r="E322" s="154">
        <v>2012</v>
      </c>
      <c r="F322" s="154">
        <v>2012</v>
      </c>
      <c r="G322" s="13">
        <v>0.133994959</v>
      </c>
      <c r="H322" s="154"/>
      <c r="I322" s="13">
        <v>0.133994959</v>
      </c>
      <c r="J322" s="167" t="s">
        <v>109</v>
      </c>
      <c r="K322" s="154"/>
      <c r="L322" s="154"/>
      <c r="M322" s="167" t="s">
        <v>109</v>
      </c>
      <c r="N322" s="13">
        <v>0.133994959</v>
      </c>
      <c r="O322" s="160"/>
      <c r="P322" s="160"/>
      <c r="Q322" s="140">
        <v>0.133994959</v>
      </c>
      <c r="R322" s="163"/>
    </row>
    <row r="323" spans="1:18" s="147" customFormat="1" x14ac:dyDescent="0.25">
      <c r="A323" s="165" t="s">
        <v>2265</v>
      </c>
      <c r="B323" s="242" t="s">
        <v>1859</v>
      </c>
      <c r="C323" s="154"/>
      <c r="D323" s="167"/>
      <c r="E323" s="154"/>
      <c r="F323" s="154"/>
      <c r="G323" s="160"/>
      <c r="H323" s="154"/>
      <c r="I323" s="160"/>
      <c r="J323" s="154"/>
      <c r="K323" s="154"/>
      <c r="L323" s="154"/>
      <c r="M323" s="167"/>
      <c r="N323" s="160"/>
      <c r="O323" s="160"/>
      <c r="P323" s="160"/>
      <c r="Q323" s="162"/>
      <c r="R323" s="163"/>
    </row>
    <row r="324" spans="1:18" s="147" customFormat="1" x14ac:dyDescent="0.25">
      <c r="A324" s="165" t="s">
        <v>2266</v>
      </c>
      <c r="B324" s="159" t="s">
        <v>1861</v>
      </c>
      <c r="C324" s="154" t="s">
        <v>1853</v>
      </c>
      <c r="D324" s="167" t="s">
        <v>146</v>
      </c>
      <c r="E324" s="154">
        <v>2012</v>
      </c>
      <c r="F324" s="154">
        <v>2012</v>
      </c>
      <c r="G324" s="13">
        <v>0.18112999999999999</v>
      </c>
      <c r="H324" s="154"/>
      <c r="I324" s="13">
        <v>0.18112999999999999</v>
      </c>
      <c r="J324" s="154"/>
      <c r="K324" s="154"/>
      <c r="L324" s="154"/>
      <c r="M324" s="167"/>
      <c r="N324" s="13">
        <v>0.18112999999999999</v>
      </c>
      <c r="O324" s="160"/>
      <c r="P324" s="160"/>
      <c r="Q324" s="140">
        <v>0.18112999999999999</v>
      </c>
      <c r="R324" s="163"/>
    </row>
    <row r="325" spans="1:18" s="147" customFormat="1" x14ac:dyDescent="0.25">
      <c r="A325" s="165" t="s">
        <v>2267</v>
      </c>
      <c r="B325" s="242" t="s">
        <v>1867</v>
      </c>
      <c r="C325" s="154"/>
      <c r="D325" s="167"/>
      <c r="E325" s="154"/>
      <c r="F325" s="154"/>
      <c r="G325" s="13"/>
      <c r="H325" s="154"/>
      <c r="I325" s="13"/>
      <c r="J325" s="154"/>
      <c r="K325" s="154"/>
      <c r="L325" s="154"/>
      <c r="M325" s="167"/>
      <c r="N325" s="13"/>
      <c r="O325" s="160"/>
      <c r="P325" s="160"/>
      <c r="Q325" s="140"/>
      <c r="R325" s="163"/>
    </row>
    <row r="326" spans="1:18" s="147" customFormat="1" x14ac:dyDescent="0.25">
      <c r="A326" s="165" t="s">
        <v>2268</v>
      </c>
      <c r="B326" s="159" t="s">
        <v>2269</v>
      </c>
      <c r="C326" s="154" t="s">
        <v>1853</v>
      </c>
      <c r="D326" s="167" t="s">
        <v>146</v>
      </c>
      <c r="E326" s="154">
        <v>2012</v>
      </c>
      <c r="F326" s="154">
        <v>2012</v>
      </c>
      <c r="G326" s="13">
        <v>0.25622496576238601</v>
      </c>
      <c r="H326" s="154"/>
      <c r="I326" s="13">
        <v>0.25622496576238601</v>
      </c>
      <c r="J326" s="154"/>
      <c r="K326" s="154"/>
      <c r="L326" s="154"/>
      <c r="M326" s="167"/>
      <c r="N326" s="13">
        <v>0.25622496576238601</v>
      </c>
      <c r="O326" s="160"/>
      <c r="P326" s="160"/>
      <c r="Q326" s="140">
        <v>0.25622496576238601</v>
      </c>
      <c r="R326" s="163"/>
    </row>
    <row r="327" spans="1:18" s="147" customFormat="1" x14ac:dyDescent="0.25">
      <c r="A327" s="165" t="s">
        <v>2270</v>
      </c>
      <c r="B327" s="242" t="s">
        <v>1871</v>
      </c>
      <c r="C327" s="154"/>
      <c r="D327" s="167"/>
      <c r="E327" s="154"/>
      <c r="F327" s="154"/>
      <c r="G327" s="13"/>
      <c r="H327" s="154"/>
      <c r="I327" s="13"/>
      <c r="J327" s="154"/>
      <c r="K327" s="154"/>
      <c r="L327" s="154"/>
      <c r="M327" s="167"/>
      <c r="N327" s="13"/>
      <c r="O327" s="160"/>
      <c r="P327" s="160"/>
      <c r="Q327" s="140"/>
      <c r="R327" s="163"/>
    </row>
    <row r="328" spans="1:18" s="147" customFormat="1" ht="31.5" x14ac:dyDescent="0.25">
      <c r="A328" s="165" t="s">
        <v>2271</v>
      </c>
      <c r="B328" s="159" t="s">
        <v>1873</v>
      </c>
      <c r="C328" s="154" t="s">
        <v>1374</v>
      </c>
      <c r="D328" s="167"/>
      <c r="E328" s="154">
        <v>2012</v>
      </c>
      <c r="F328" s="154">
        <v>2012</v>
      </c>
      <c r="G328" s="13">
        <v>1.2347233927999999</v>
      </c>
      <c r="H328" s="154"/>
      <c r="I328" s="13">
        <v>1.2347233927999999</v>
      </c>
      <c r="J328" s="154"/>
      <c r="K328" s="154"/>
      <c r="L328" s="154"/>
      <c r="M328" s="167"/>
      <c r="N328" s="13">
        <v>1.2347233927999999</v>
      </c>
      <c r="O328" s="160"/>
      <c r="P328" s="160"/>
      <c r="Q328" s="140">
        <v>1.2347233927999999</v>
      </c>
      <c r="R328" s="163"/>
    </row>
    <row r="329" spans="1:18" s="147" customFormat="1" x14ac:dyDescent="0.25">
      <c r="A329" s="165" t="s">
        <v>2272</v>
      </c>
      <c r="B329" s="242" t="s">
        <v>484</v>
      </c>
      <c r="C329" s="154"/>
      <c r="D329" s="167"/>
      <c r="E329" s="154"/>
      <c r="F329" s="154"/>
      <c r="G329" s="160"/>
      <c r="H329" s="154"/>
      <c r="I329" s="160"/>
      <c r="J329" s="154"/>
      <c r="K329" s="154"/>
      <c r="L329" s="154"/>
      <c r="M329" s="167"/>
      <c r="N329" s="160"/>
      <c r="O329" s="160"/>
      <c r="P329" s="160"/>
      <c r="Q329" s="162"/>
      <c r="R329" s="163"/>
    </row>
    <row r="330" spans="1:18" s="147" customFormat="1" x14ac:dyDescent="0.25">
      <c r="A330" s="165" t="s">
        <v>331</v>
      </c>
      <c r="B330" s="159" t="s">
        <v>2273</v>
      </c>
      <c r="C330" s="154" t="s">
        <v>1374</v>
      </c>
      <c r="D330" s="167" t="s">
        <v>18</v>
      </c>
      <c r="E330" s="154">
        <v>2012</v>
      </c>
      <c r="F330" s="154">
        <v>2012</v>
      </c>
      <c r="G330" s="13">
        <v>0.21568113119999999</v>
      </c>
      <c r="H330" s="154"/>
      <c r="I330" s="13">
        <v>0.21568113119999999</v>
      </c>
      <c r="J330" s="154"/>
      <c r="K330" s="154"/>
      <c r="L330" s="154"/>
      <c r="M330" s="167"/>
      <c r="N330" s="13">
        <v>0.21568113119999999</v>
      </c>
      <c r="O330" s="160"/>
      <c r="P330" s="160"/>
      <c r="Q330" s="140">
        <v>0.21568113119999999</v>
      </c>
      <c r="R330" s="163"/>
    </row>
    <row r="331" spans="1:18" s="147" customFormat="1" ht="31.5" x14ac:dyDescent="0.25">
      <c r="A331" s="165" t="s">
        <v>332</v>
      </c>
      <c r="B331" s="159" t="s">
        <v>2274</v>
      </c>
      <c r="C331" s="154" t="s">
        <v>1374</v>
      </c>
      <c r="D331" s="167" t="s">
        <v>849</v>
      </c>
      <c r="E331" s="154">
        <v>2012</v>
      </c>
      <c r="F331" s="154">
        <v>2012</v>
      </c>
      <c r="G331" s="13">
        <v>0.1371789584</v>
      </c>
      <c r="H331" s="154"/>
      <c r="I331" s="13">
        <v>0.1371789584</v>
      </c>
      <c r="J331" s="154"/>
      <c r="K331" s="154"/>
      <c r="L331" s="154"/>
      <c r="M331" s="167"/>
      <c r="N331" s="13">
        <v>0.1371789584</v>
      </c>
      <c r="O331" s="160"/>
      <c r="P331" s="160"/>
      <c r="Q331" s="140">
        <v>0.1371789584</v>
      </c>
      <c r="R331" s="163"/>
    </row>
    <row r="332" spans="1:18" s="147" customFormat="1" x14ac:dyDescent="0.25">
      <c r="A332" s="165" t="s">
        <v>333</v>
      </c>
      <c r="B332" s="159" t="s">
        <v>2275</v>
      </c>
      <c r="C332" s="154" t="s">
        <v>1376</v>
      </c>
      <c r="D332" s="167" t="s">
        <v>18</v>
      </c>
      <c r="E332" s="154">
        <v>2012</v>
      </c>
      <c r="F332" s="154">
        <v>2013</v>
      </c>
      <c r="G332" s="13">
        <v>9.3887970452130307E-2</v>
      </c>
      <c r="H332" s="154"/>
      <c r="I332" s="13">
        <v>9.3887970452130307E-2</v>
      </c>
      <c r="J332" s="167" t="s">
        <v>18</v>
      </c>
      <c r="K332" s="154"/>
      <c r="L332" s="154"/>
      <c r="M332" s="167" t="s">
        <v>18</v>
      </c>
      <c r="N332" s="13">
        <v>9.3887970452130307E-2</v>
      </c>
      <c r="O332" s="160"/>
      <c r="P332" s="160"/>
      <c r="Q332" s="140">
        <v>9.3887970452130307E-2</v>
      </c>
      <c r="R332" s="163"/>
    </row>
    <row r="333" spans="1:18" s="147" customFormat="1" ht="31.5" x14ac:dyDescent="0.25">
      <c r="A333" s="165" t="s">
        <v>334</v>
      </c>
      <c r="B333" s="159" t="s">
        <v>2276</v>
      </c>
      <c r="C333" s="154" t="s">
        <v>1376</v>
      </c>
      <c r="D333" s="154" t="s">
        <v>1100</v>
      </c>
      <c r="E333" s="154">
        <v>2012</v>
      </c>
      <c r="F333" s="154">
        <v>2013</v>
      </c>
      <c r="G333" s="13">
        <v>9.3887970452130307E-2</v>
      </c>
      <c r="H333" s="154"/>
      <c r="I333" s="13">
        <v>9.3887970452130307E-2</v>
      </c>
      <c r="J333" s="167" t="s">
        <v>1100</v>
      </c>
      <c r="K333" s="154"/>
      <c r="L333" s="154"/>
      <c r="M333" s="167" t="s">
        <v>1100</v>
      </c>
      <c r="N333" s="13">
        <v>9.3887970452130307E-2</v>
      </c>
      <c r="O333" s="160"/>
      <c r="P333" s="160"/>
      <c r="Q333" s="140">
        <v>9.3887970452130307E-2</v>
      </c>
      <c r="R333" s="163"/>
    </row>
    <row r="334" spans="1:18" s="147" customFormat="1" x14ac:dyDescent="0.25">
      <c r="A334" s="165" t="s">
        <v>335</v>
      </c>
      <c r="B334" s="242" t="s">
        <v>21</v>
      </c>
      <c r="C334" s="154"/>
      <c r="D334" s="167"/>
      <c r="E334" s="154"/>
      <c r="F334" s="154"/>
      <c r="G334" s="13"/>
      <c r="H334" s="154"/>
      <c r="I334" s="13"/>
      <c r="J334" s="154"/>
      <c r="K334" s="154"/>
      <c r="L334" s="154"/>
      <c r="M334" s="167"/>
      <c r="N334" s="13"/>
      <c r="O334" s="160"/>
      <c r="P334" s="160"/>
      <c r="Q334" s="140"/>
      <c r="R334" s="163"/>
    </row>
    <row r="335" spans="1:18" s="147" customFormat="1" ht="18.75" customHeight="1" x14ac:dyDescent="0.25">
      <c r="A335" s="165" t="s">
        <v>336</v>
      </c>
      <c r="B335" s="159" t="s">
        <v>2277</v>
      </c>
      <c r="C335" s="154" t="s">
        <v>1374</v>
      </c>
      <c r="D335" s="167" t="s">
        <v>146</v>
      </c>
      <c r="E335" s="154">
        <v>2012</v>
      </c>
      <c r="F335" s="154">
        <v>2012</v>
      </c>
      <c r="G335" s="13">
        <v>1.2</v>
      </c>
      <c r="H335" s="154"/>
      <c r="I335" s="13">
        <v>1.2</v>
      </c>
      <c r="J335" s="154"/>
      <c r="K335" s="154"/>
      <c r="L335" s="154"/>
      <c r="M335" s="167"/>
      <c r="N335" s="13">
        <v>1.2</v>
      </c>
      <c r="O335" s="160"/>
      <c r="P335" s="160"/>
      <c r="Q335" s="140">
        <v>1.2</v>
      </c>
      <c r="R335" s="163"/>
    </row>
    <row r="336" spans="1:18" s="147" customFormat="1" ht="47.25" x14ac:dyDescent="0.25">
      <c r="A336" s="165" t="s">
        <v>337</v>
      </c>
      <c r="B336" s="159" t="s">
        <v>2278</v>
      </c>
      <c r="C336" s="154" t="s">
        <v>1374</v>
      </c>
      <c r="D336" s="167"/>
      <c r="E336" s="154">
        <v>2012</v>
      </c>
      <c r="F336" s="154">
        <v>2012</v>
      </c>
      <c r="G336" s="13">
        <v>0.69599999989999994</v>
      </c>
      <c r="H336" s="154"/>
      <c r="I336" s="13">
        <v>0.69599999989999994</v>
      </c>
      <c r="J336" s="154"/>
      <c r="K336" s="154"/>
      <c r="L336" s="154"/>
      <c r="M336" s="167"/>
      <c r="N336" s="13">
        <v>0.69599999989999994</v>
      </c>
      <c r="O336" s="160"/>
      <c r="P336" s="160"/>
      <c r="Q336" s="140">
        <v>0.69599999989999994</v>
      </c>
      <c r="R336" s="163"/>
    </row>
    <row r="337" spans="1:18" s="147" customFormat="1" ht="31.5" x14ac:dyDescent="0.25">
      <c r="A337" s="165" t="s">
        <v>339</v>
      </c>
      <c r="B337" s="159" t="s">
        <v>2279</v>
      </c>
      <c r="C337" s="154" t="s">
        <v>1374</v>
      </c>
      <c r="D337" s="167" t="s">
        <v>146</v>
      </c>
      <c r="E337" s="154">
        <v>2012</v>
      </c>
      <c r="F337" s="154">
        <v>2012</v>
      </c>
      <c r="G337" s="13">
        <v>0.67599999</v>
      </c>
      <c r="H337" s="154"/>
      <c r="I337" s="13">
        <v>0.67599999</v>
      </c>
      <c r="J337" s="154"/>
      <c r="K337" s="154"/>
      <c r="L337" s="154"/>
      <c r="M337" s="167"/>
      <c r="N337" s="13">
        <v>0.67599999</v>
      </c>
      <c r="O337" s="160"/>
      <c r="P337" s="160"/>
      <c r="Q337" s="140">
        <v>0.67599999</v>
      </c>
      <c r="R337" s="163"/>
    </row>
    <row r="338" spans="1:18" s="269" customFormat="1" x14ac:dyDescent="0.25">
      <c r="A338" s="272" t="s">
        <v>0</v>
      </c>
      <c r="B338" s="263" t="s">
        <v>2280</v>
      </c>
      <c r="C338" s="266"/>
      <c r="D338" s="274"/>
      <c r="E338" s="266"/>
      <c r="F338" s="266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7"/>
      <c r="R338" s="268"/>
    </row>
    <row r="339" spans="1:18" s="147" customFormat="1" x14ac:dyDescent="0.25">
      <c r="A339" s="165" t="s">
        <v>2281</v>
      </c>
      <c r="B339" s="136" t="s">
        <v>1845</v>
      </c>
      <c r="C339" s="154"/>
      <c r="D339" s="167"/>
      <c r="E339" s="154"/>
      <c r="F339" s="154"/>
      <c r="G339" s="160"/>
      <c r="H339" s="154"/>
      <c r="I339" s="160"/>
      <c r="J339" s="154"/>
      <c r="K339" s="154"/>
      <c r="L339" s="154"/>
      <c r="M339" s="167"/>
      <c r="N339" s="160"/>
      <c r="O339" s="160"/>
      <c r="P339" s="160"/>
      <c r="Q339" s="162"/>
      <c r="R339" s="163"/>
    </row>
    <row r="340" spans="1:18" s="147" customFormat="1" x14ac:dyDescent="0.25">
      <c r="A340" s="165" t="s">
        <v>1413</v>
      </c>
      <c r="B340" s="242" t="s">
        <v>1850</v>
      </c>
      <c r="C340" s="154"/>
      <c r="D340" s="167"/>
      <c r="E340" s="154"/>
      <c r="F340" s="154"/>
      <c r="G340" s="160"/>
      <c r="H340" s="154"/>
      <c r="I340" s="160"/>
      <c r="J340" s="154"/>
      <c r="K340" s="154"/>
      <c r="L340" s="154"/>
      <c r="M340" s="167"/>
      <c r="N340" s="160"/>
      <c r="O340" s="160"/>
      <c r="P340" s="160"/>
      <c r="Q340" s="162"/>
      <c r="R340" s="163"/>
    </row>
    <row r="341" spans="1:18" s="147" customFormat="1" x14ac:dyDescent="0.25">
      <c r="A341" s="165" t="s">
        <v>1662</v>
      </c>
      <c r="B341" s="159" t="s">
        <v>1946</v>
      </c>
      <c r="C341" s="154" t="s">
        <v>1853</v>
      </c>
      <c r="D341" s="167" t="s">
        <v>146</v>
      </c>
      <c r="E341" s="154">
        <v>2012</v>
      </c>
      <c r="F341" s="154">
        <v>2012</v>
      </c>
      <c r="G341" s="13">
        <v>2.988</v>
      </c>
      <c r="H341" s="154"/>
      <c r="I341" s="13">
        <v>2.988</v>
      </c>
      <c r="J341" s="154"/>
      <c r="K341" s="154"/>
      <c r="L341" s="154"/>
      <c r="M341" s="167"/>
      <c r="N341" s="13">
        <v>2.988</v>
      </c>
      <c r="O341" s="160"/>
      <c r="P341" s="160"/>
      <c r="Q341" s="140">
        <v>2.988</v>
      </c>
      <c r="R341" s="163"/>
    </row>
    <row r="342" spans="1:18" s="147" customFormat="1" x14ac:dyDescent="0.25">
      <c r="A342" s="165" t="s">
        <v>1663</v>
      </c>
      <c r="B342" s="159" t="s">
        <v>2282</v>
      </c>
      <c r="C342" s="154" t="s">
        <v>1853</v>
      </c>
      <c r="D342" s="167" t="s">
        <v>146</v>
      </c>
      <c r="E342" s="154">
        <v>2012</v>
      </c>
      <c r="F342" s="154">
        <v>2012</v>
      </c>
      <c r="G342" s="13">
        <v>2.2699989999999999</v>
      </c>
      <c r="H342" s="154"/>
      <c r="I342" s="13">
        <v>2.2699989999999999</v>
      </c>
      <c r="J342" s="154"/>
      <c r="K342" s="154"/>
      <c r="L342" s="154"/>
      <c r="M342" s="167"/>
      <c r="N342" s="13">
        <v>2.2699989999999999</v>
      </c>
      <c r="O342" s="160"/>
      <c r="P342" s="160"/>
      <c r="Q342" s="140">
        <v>2.2699989999999999</v>
      </c>
      <c r="R342" s="163"/>
    </row>
    <row r="343" spans="1:18" s="147" customFormat="1" x14ac:dyDescent="0.25">
      <c r="A343" s="165" t="s">
        <v>1664</v>
      </c>
      <c r="B343" s="242" t="s">
        <v>1859</v>
      </c>
      <c r="C343" s="154"/>
      <c r="D343" s="167"/>
      <c r="E343" s="154"/>
      <c r="F343" s="154"/>
      <c r="G343" s="160"/>
      <c r="H343" s="154"/>
      <c r="I343" s="160"/>
      <c r="J343" s="154"/>
      <c r="K343" s="154"/>
      <c r="L343" s="154"/>
      <c r="M343" s="167"/>
      <c r="N343" s="160"/>
      <c r="O343" s="160"/>
      <c r="P343" s="160"/>
      <c r="Q343" s="162"/>
      <c r="R343" s="163"/>
    </row>
    <row r="344" spans="1:18" s="147" customFormat="1" x14ac:dyDescent="0.25">
      <c r="A344" s="165" t="s">
        <v>2283</v>
      </c>
      <c r="B344" s="159" t="s">
        <v>2284</v>
      </c>
      <c r="C344" s="154" t="s">
        <v>1853</v>
      </c>
      <c r="D344" s="167" t="s">
        <v>146</v>
      </c>
      <c r="E344" s="154">
        <v>2012</v>
      </c>
      <c r="F344" s="154">
        <v>2012</v>
      </c>
      <c r="G344" s="31">
        <v>7.6450000000000004E-2</v>
      </c>
      <c r="H344" s="154"/>
      <c r="I344" s="31">
        <v>7.6450000000000004E-2</v>
      </c>
      <c r="J344" s="154"/>
      <c r="K344" s="154"/>
      <c r="L344" s="154"/>
      <c r="M344" s="167"/>
      <c r="N344" s="31">
        <v>7.6450000000000004E-2</v>
      </c>
      <c r="O344" s="160"/>
      <c r="P344" s="160"/>
      <c r="Q344" s="84">
        <v>7.6450000000000004E-2</v>
      </c>
      <c r="R344" s="163"/>
    </row>
    <row r="345" spans="1:18" s="147" customFormat="1" x14ac:dyDescent="0.25">
      <c r="A345" s="165" t="s">
        <v>2285</v>
      </c>
      <c r="B345" s="159" t="s">
        <v>1861</v>
      </c>
      <c r="C345" s="154" t="s">
        <v>1853</v>
      </c>
      <c r="D345" s="167" t="s">
        <v>146</v>
      </c>
      <c r="E345" s="154">
        <v>2012</v>
      </c>
      <c r="F345" s="154">
        <v>2012</v>
      </c>
      <c r="G345" s="31">
        <v>0.23699999999999999</v>
      </c>
      <c r="H345" s="154"/>
      <c r="I345" s="31">
        <v>0.23699999999999999</v>
      </c>
      <c r="J345" s="154"/>
      <c r="K345" s="154"/>
      <c r="L345" s="154"/>
      <c r="M345" s="167"/>
      <c r="N345" s="31">
        <v>0.23699999999999999</v>
      </c>
      <c r="O345" s="160"/>
      <c r="P345" s="160"/>
      <c r="Q345" s="84">
        <v>0.23699999999999999</v>
      </c>
      <c r="R345" s="163"/>
    </row>
    <row r="346" spans="1:18" s="147" customFormat="1" x14ac:dyDescent="0.25">
      <c r="A346" s="165" t="s">
        <v>2286</v>
      </c>
      <c r="B346" s="242" t="s">
        <v>1921</v>
      </c>
      <c r="C346" s="154"/>
      <c r="D346" s="167"/>
      <c r="E346" s="154"/>
      <c r="F346" s="154"/>
      <c r="G346" s="160"/>
      <c r="H346" s="154"/>
      <c r="I346" s="160"/>
      <c r="J346" s="154"/>
      <c r="K346" s="154"/>
      <c r="L346" s="154"/>
      <c r="M346" s="167"/>
      <c r="N346" s="160"/>
      <c r="O346" s="160"/>
      <c r="P346" s="160"/>
      <c r="Q346" s="162"/>
      <c r="R346" s="163"/>
    </row>
    <row r="347" spans="1:18" s="147" customFormat="1" x14ac:dyDescent="0.25">
      <c r="A347" s="165" t="s">
        <v>2287</v>
      </c>
      <c r="B347" s="168" t="s">
        <v>2288</v>
      </c>
      <c r="C347" s="154" t="s">
        <v>1374</v>
      </c>
      <c r="D347" s="167" t="s">
        <v>146</v>
      </c>
      <c r="E347" s="154">
        <v>2012</v>
      </c>
      <c r="F347" s="154">
        <v>2012</v>
      </c>
      <c r="G347" s="13">
        <v>0.71129774739999996</v>
      </c>
      <c r="H347" s="154"/>
      <c r="I347" s="13">
        <v>0.71129774739999996</v>
      </c>
      <c r="J347" s="154"/>
      <c r="K347" s="154"/>
      <c r="L347" s="154"/>
      <c r="M347" s="167"/>
      <c r="N347" s="13">
        <v>0.71129774739999996</v>
      </c>
      <c r="O347" s="160"/>
      <c r="P347" s="160"/>
      <c r="Q347" s="140">
        <v>0.71129774739999996</v>
      </c>
      <c r="R347" s="163"/>
    </row>
    <row r="348" spans="1:18" s="147" customFormat="1" x14ac:dyDescent="0.25">
      <c r="A348" s="165" t="s">
        <v>2289</v>
      </c>
      <c r="B348" s="242" t="s">
        <v>1871</v>
      </c>
      <c r="C348" s="154"/>
      <c r="D348" s="167"/>
      <c r="E348" s="154"/>
      <c r="F348" s="154"/>
      <c r="G348" s="160"/>
      <c r="H348" s="154"/>
      <c r="I348" s="160"/>
      <c r="J348" s="154"/>
      <c r="K348" s="154"/>
      <c r="L348" s="154"/>
      <c r="M348" s="167"/>
      <c r="N348" s="160"/>
      <c r="O348" s="160"/>
      <c r="P348" s="160"/>
      <c r="Q348" s="162"/>
      <c r="R348" s="163"/>
    </row>
    <row r="349" spans="1:18" s="147" customFormat="1" ht="31.5" x14ac:dyDescent="0.25">
      <c r="A349" s="165" t="s">
        <v>2290</v>
      </c>
      <c r="B349" s="159" t="s">
        <v>1873</v>
      </c>
      <c r="C349" s="154" t="s">
        <v>1374</v>
      </c>
      <c r="D349" s="167"/>
      <c r="E349" s="154">
        <v>2012</v>
      </c>
      <c r="F349" s="154">
        <v>2012</v>
      </c>
      <c r="G349" s="13">
        <v>1.34348</v>
      </c>
      <c r="H349" s="154"/>
      <c r="I349" s="13">
        <v>1.34348</v>
      </c>
      <c r="J349" s="154"/>
      <c r="K349" s="154"/>
      <c r="L349" s="154"/>
      <c r="M349" s="167"/>
      <c r="N349" s="13">
        <v>1.34348</v>
      </c>
      <c r="O349" s="160"/>
      <c r="P349" s="160"/>
      <c r="Q349" s="140">
        <v>1.34348</v>
      </c>
      <c r="R349" s="163"/>
    </row>
    <row r="350" spans="1:18" s="147" customFormat="1" x14ac:dyDescent="0.25">
      <c r="A350" s="165" t="s">
        <v>2291</v>
      </c>
      <c r="B350" s="242" t="s">
        <v>1867</v>
      </c>
      <c r="C350" s="154"/>
      <c r="D350" s="167"/>
      <c r="E350" s="154"/>
      <c r="F350" s="154"/>
      <c r="G350" s="13"/>
      <c r="H350" s="154"/>
      <c r="I350" s="13"/>
      <c r="J350" s="154"/>
      <c r="K350" s="154"/>
      <c r="L350" s="154"/>
      <c r="M350" s="167"/>
      <c r="N350" s="13"/>
      <c r="O350" s="160"/>
      <c r="P350" s="160"/>
      <c r="Q350" s="140"/>
      <c r="R350" s="163"/>
    </row>
    <row r="351" spans="1:18" s="147" customFormat="1" x14ac:dyDescent="0.25">
      <c r="A351" s="165" t="s">
        <v>2292</v>
      </c>
      <c r="B351" s="159" t="s">
        <v>2293</v>
      </c>
      <c r="C351" s="154"/>
      <c r="D351" s="167"/>
      <c r="E351" s="154">
        <v>2012</v>
      </c>
      <c r="F351" s="154">
        <v>2012</v>
      </c>
      <c r="G351" s="31">
        <v>0.28699999999999998</v>
      </c>
      <c r="H351" s="154"/>
      <c r="I351" s="31">
        <v>0.28699999999999998</v>
      </c>
      <c r="J351" s="154"/>
      <c r="K351" s="154"/>
      <c r="L351" s="154"/>
      <c r="M351" s="167"/>
      <c r="N351" s="31">
        <v>0.28699999999999998</v>
      </c>
      <c r="O351" s="160"/>
      <c r="P351" s="160"/>
      <c r="Q351" s="84">
        <v>0.28699999999999998</v>
      </c>
      <c r="R351" s="163"/>
    </row>
    <row r="352" spans="1:18" s="147" customFormat="1" x14ac:dyDescent="0.25">
      <c r="A352" s="165" t="s">
        <v>2294</v>
      </c>
      <c r="B352" s="242" t="s">
        <v>484</v>
      </c>
      <c r="C352" s="154"/>
      <c r="D352" s="167"/>
      <c r="E352" s="154"/>
      <c r="F352" s="154"/>
      <c r="G352" s="160"/>
      <c r="H352" s="154"/>
      <c r="I352" s="160"/>
      <c r="J352" s="154"/>
      <c r="K352" s="154"/>
      <c r="L352" s="154"/>
      <c r="M352" s="167"/>
      <c r="N352" s="160"/>
      <c r="O352" s="160"/>
      <c r="P352" s="160"/>
      <c r="Q352" s="162"/>
      <c r="R352" s="163"/>
    </row>
    <row r="353" spans="1:18" s="147" customFormat="1" ht="47.25" x14ac:dyDescent="0.25">
      <c r="A353" s="165" t="s">
        <v>1414</v>
      </c>
      <c r="B353" s="30" t="s">
        <v>2295</v>
      </c>
      <c r="C353" s="154" t="s">
        <v>1374</v>
      </c>
      <c r="D353" s="29" t="s">
        <v>2296</v>
      </c>
      <c r="E353" s="154">
        <v>2012</v>
      </c>
      <c r="F353" s="154">
        <v>2012</v>
      </c>
      <c r="G353" s="31">
        <v>0.7418877988</v>
      </c>
      <c r="H353" s="154"/>
      <c r="I353" s="31">
        <v>0.7418877988</v>
      </c>
      <c r="J353" s="29" t="s">
        <v>2296</v>
      </c>
      <c r="K353" s="154"/>
      <c r="L353" s="154"/>
      <c r="M353" s="29" t="s">
        <v>2296</v>
      </c>
      <c r="N353" s="31">
        <v>0.7418877988</v>
      </c>
      <c r="O353" s="160"/>
      <c r="P353" s="160"/>
      <c r="Q353" s="84">
        <v>0.7418877988</v>
      </c>
      <c r="R353" s="163"/>
    </row>
    <row r="354" spans="1:18" s="147" customFormat="1" ht="47.25" x14ac:dyDescent="0.25">
      <c r="A354" s="165" t="s">
        <v>1415</v>
      </c>
      <c r="B354" s="21" t="s">
        <v>2297</v>
      </c>
      <c r="C354" s="154" t="s">
        <v>1374</v>
      </c>
      <c r="D354" s="29" t="s">
        <v>2298</v>
      </c>
      <c r="E354" s="154">
        <v>2012</v>
      </c>
      <c r="F354" s="154">
        <v>2012</v>
      </c>
      <c r="G354" s="31">
        <v>0.47545999999999999</v>
      </c>
      <c r="H354" s="154"/>
      <c r="I354" s="31">
        <v>0.47545999999999999</v>
      </c>
      <c r="J354" s="29" t="s">
        <v>2298</v>
      </c>
      <c r="K354" s="154"/>
      <c r="L354" s="154"/>
      <c r="M354" s="29" t="s">
        <v>2298</v>
      </c>
      <c r="N354" s="31">
        <v>0.47545999999999999</v>
      </c>
      <c r="O354" s="160"/>
      <c r="P354" s="160"/>
      <c r="Q354" s="84">
        <v>0.47545999999999999</v>
      </c>
      <c r="R354" s="163"/>
    </row>
    <row r="355" spans="1:18" s="147" customFormat="1" ht="47.25" x14ac:dyDescent="0.25">
      <c r="A355" s="165" t="s">
        <v>1416</v>
      </c>
      <c r="B355" s="21" t="s">
        <v>2299</v>
      </c>
      <c r="C355" s="154" t="s">
        <v>1374</v>
      </c>
      <c r="D355" s="29" t="s">
        <v>2300</v>
      </c>
      <c r="E355" s="154">
        <v>2012</v>
      </c>
      <c r="F355" s="154">
        <v>2012</v>
      </c>
      <c r="G355" s="31">
        <v>0.49846000000000001</v>
      </c>
      <c r="H355" s="154"/>
      <c r="I355" s="31">
        <v>0.49846000000000001</v>
      </c>
      <c r="J355" s="29" t="s">
        <v>2300</v>
      </c>
      <c r="K355" s="154"/>
      <c r="L355" s="154"/>
      <c r="M355" s="29" t="s">
        <v>2300</v>
      </c>
      <c r="N355" s="31">
        <v>0.49846000000000001</v>
      </c>
      <c r="O355" s="160"/>
      <c r="P355" s="160"/>
      <c r="Q355" s="84">
        <v>0.49846000000000001</v>
      </c>
      <c r="R355" s="163"/>
    </row>
    <row r="356" spans="1:18" s="147" customFormat="1" x14ac:dyDescent="0.25">
      <c r="A356" s="165" t="s">
        <v>1417</v>
      </c>
      <c r="B356" s="242" t="s">
        <v>21</v>
      </c>
      <c r="C356" s="154"/>
      <c r="D356" s="29"/>
      <c r="E356" s="154"/>
      <c r="F356" s="154"/>
      <c r="G356" s="31"/>
      <c r="H356" s="154"/>
      <c r="I356" s="31"/>
      <c r="J356" s="29"/>
      <c r="K356" s="154"/>
      <c r="L356" s="154"/>
      <c r="M356" s="29"/>
      <c r="N356" s="31"/>
      <c r="O356" s="160"/>
      <c r="P356" s="160"/>
      <c r="Q356" s="84"/>
      <c r="R356" s="163"/>
    </row>
    <row r="357" spans="1:18" s="147" customFormat="1" x14ac:dyDescent="0.25">
      <c r="A357" s="165" t="s">
        <v>1418</v>
      </c>
      <c r="B357" s="45" t="s">
        <v>2301</v>
      </c>
      <c r="C357" s="154"/>
      <c r="D357" s="29"/>
      <c r="E357" s="154">
        <v>2012</v>
      </c>
      <c r="F357" s="154">
        <v>2012</v>
      </c>
      <c r="G357" s="31">
        <v>9.7000000000000003E-2</v>
      </c>
      <c r="H357" s="154"/>
      <c r="I357" s="31">
        <v>9.7000000000000003E-2</v>
      </c>
      <c r="J357" s="29"/>
      <c r="K357" s="154"/>
      <c r="L357" s="154"/>
      <c r="M357" s="29"/>
      <c r="N357" s="31">
        <v>9.7000000000000003E-2</v>
      </c>
      <c r="O357" s="160"/>
      <c r="P357" s="160"/>
      <c r="Q357" s="84">
        <v>9.7000000000000003E-2</v>
      </c>
      <c r="R357" s="163"/>
    </row>
    <row r="358" spans="1:18" s="269" customFormat="1" x14ac:dyDescent="0.25">
      <c r="A358" s="272" t="s">
        <v>139</v>
      </c>
      <c r="B358" s="263" t="s">
        <v>2302</v>
      </c>
      <c r="C358" s="266"/>
      <c r="D358" s="274"/>
      <c r="E358" s="266"/>
      <c r="F358" s="266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7"/>
      <c r="R358" s="268"/>
    </row>
    <row r="359" spans="1:18" s="147" customFormat="1" x14ac:dyDescent="0.25">
      <c r="A359" s="165" t="s">
        <v>2303</v>
      </c>
      <c r="B359" s="242" t="s">
        <v>43</v>
      </c>
      <c r="C359" s="154"/>
      <c r="D359" s="167"/>
      <c r="E359" s="154"/>
      <c r="F359" s="154"/>
      <c r="G359" s="160"/>
      <c r="H359" s="154"/>
      <c r="I359" s="160"/>
      <c r="J359" s="154"/>
      <c r="K359" s="154"/>
      <c r="L359" s="154"/>
      <c r="M359" s="167"/>
      <c r="N359" s="160"/>
      <c r="O359" s="160"/>
      <c r="P359" s="160"/>
      <c r="Q359" s="162"/>
      <c r="R359" s="163"/>
    </row>
    <row r="360" spans="1:18" s="147" customFormat="1" x14ac:dyDescent="0.25">
      <c r="A360" s="165" t="s">
        <v>2304</v>
      </c>
      <c r="B360" s="159" t="s">
        <v>2305</v>
      </c>
      <c r="C360" s="154" t="s">
        <v>1905</v>
      </c>
      <c r="D360" s="167" t="s">
        <v>18</v>
      </c>
      <c r="E360" s="154">
        <v>2012</v>
      </c>
      <c r="F360" s="154">
        <v>2012</v>
      </c>
      <c r="G360" s="13">
        <v>0.23685300000000001</v>
      </c>
      <c r="H360" s="154"/>
      <c r="I360" s="13">
        <v>0.23685300000000001</v>
      </c>
      <c r="J360" s="167" t="s">
        <v>18</v>
      </c>
      <c r="K360" s="154"/>
      <c r="L360" s="154"/>
      <c r="M360" s="167" t="s">
        <v>18</v>
      </c>
      <c r="N360" s="13">
        <v>0.23685300000000001</v>
      </c>
      <c r="O360" s="160"/>
      <c r="P360" s="160"/>
      <c r="Q360" s="140">
        <v>0.23685300000000001</v>
      </c>
      <c r="R360" s="163"/>
    </row>
    <row r="361" spans="1:18" s="147" customFormat="1" x14ac:dyDescent="0.25">
      <c r="A361" s="165" t="s">
        <v>2306</v>
      </c>
      <c r="B361" s="159" t="s">
        <v>2307</v>
      </c>
      <c r="C361" s="154" t="s">
        <v>1905</v>
      </c>
      <c r="D361" s="167" t="s">
        <v>18</v>
      </c>
      <c r="E361" s="154">
        <v>2012</v>
      </c>
      <c r="F361" s="154">
        <v>2012</v>
      </c>
      <c r="G361" s="13">
        <v>0.23733798</v>
      </c>
      <c r="H361" s="154"/>
      <c r="I361" s="13">
        <v>0.23733798</v>
      </c>
      <c r="J361" s="167" t="s">
        <v>18</v>
      </c>
      <c r="K361" s="154"/>
      <c r="L361" s="154"/>
      <c r="M361" s="167" t="s">
        <v>18</v>
      </c>
      <c r="N361" s="13">
        <v>0.23733798</v>
      </c>
      <c r="O361" s="160"/>
      <c r="P361" s="160"/>
      <c r="Q361" s="140">
        <v>0.23733798</v>
      </c>
      <c r="R361" s="163"/>
    </row>
    <row r="362" spans="1:18" s="147" customFormat="1" x14ac:dyDescent="0.25">
      <c r="A362" s="165" t="s">
        <v>2308</v>
      </c>
      <c r="B362" s="159" t="s">
        <v>2309</v>
      </c>
      <c r="C362" s="154" t="s">
        <v>1905</v>
      </c>
      <c r="D362" s="167" t="s">
        <v>19</v>
      </c>
      <c r="E362" s="154">
        <v>2012</v>
      </c>
      <c r="F362" s="154">
        <v>2012</v>
      </c>
      <c r="G362" s="13">
        <v>0.28226200000000001</v>
      </c>
      <c r="H362" s="154"/>
      <c r="I362" s="13">
        <v>0.28226200000000001</v>
      </c>
      <c r="J362" s="167" t="s">
        <v>19</v>
      </c>
      <c r="K362" s="154"/>
      <c r="L362" s="154"/>
      <c r="M362" s="167" t="s">
        <v>19</v>
      </c>
      <c r="N362" s="13">
        <v>0.28226200000000001</v>
      </c>
      <c r="O362" s="160"/>
      <c r="P362" s="160"/>
      <c r="Q362" s="140">
        <v>0.28226200000000001</v>
      </c>
      <c r="R362" s="163"/>
    </row>
    <row r="363" spans="1:18" s="147" customFormat="1" x14ac:dyDescent="0.25">
      <c r="A363" s="165"/>
      <c r="B363" s="159" t="s">
        <v>2310</v>
      </c>
      <c r="C363" s="154" t="s">
        <v>1409</v>
      </c>
      <c r="D363" s="167" t="s">
        <v>18</v>
      </c>
      <c r="E363" s="154">
        <v>2012</v>
      </c>
      <c r="F363" s="154">
        <v>2012</v>
      </c>
      <c r="G363" s="13">
        <v>0.16500000000000001</v>
      </c>
      <c r="H363" s="154"/>
      <c r="I363" s="13">
        <v>0.16500000000000001</v>
      </c>
      <c r="J363" s="167" t="s">
        <v>18</v>
      </c>
      <c r="K363" s="154"/>
      <c r="L363" s="154"/>
      <c r="M363" s="167" t="s">
        <v>18</v>
      </c>
      <c r="N363" s="13">
        <v>0.16500000000000001</v>
      </c>
      <c r="O363" s="160"/>
      <c r="P363" s="160"/>
      <c r="Q363" s="140">
        <v>0.16500000000000001</v>
      </c>
      <c r="R363" s="163"/>
    </row>
    <row r="364" spans="1:18" s="147" customFormat="1" x14ac:dyDescent="0.25">
      <c r="A364" s="165" t="s">
        <v>2311</v>
      </c>
      <c r="B364" s="159" t="s">
        <v>2312</v>
      </c>
      <c r="C364" s="154" t="s">
        <v>1905</v>
      </c>
      <c r="D364" s="167" t="s">
        <v>327</v>
      </c>
      <c r="E364" s="154">
        <v>2012</v>
      </c>
      <c r="F364" s="154">
        <v>2012</v>
      </c>
      <c r="G364" s="13">
        <v>0.85612619999999995</v>
      </c>
      <c r="H364" s="154"/>
      <c r="I364" s="13">
        <v>0.85612619999999995</v>
      </c>
      <c r="J364" s="167" t="s">
        <v>327</v>
      </c>
      <c r="K364" s="154"/>
      <c r="L364" s="154"/>
      <c r="M364" s="167" t="s">
        <v>327</v>
      </c>
      <c r="N364" s="13">
        <v>0.85612619999999995</v>
      </c>
      <c r="O364" s="160"/>
      <c r="P364" s="160"/>
      <c r="Q364" s="140">
        <v>0.85612619999999995</v>
      </c>
      <c r="R364" s="163"/>
    </row>
    <row r="365" spans="1:18" s="147" customFormat="1" ht="47.25" x14ac:dyDescent="0.25">
      <c r="A365" s="165" t="s">
        <v>2313</v>
      </c>
      <c r="B365" s="159" t="s">
        <v>2314</v>
      </c>
      <c r="C365" s="154" t="s">
        <v>1905</v>
      </c>
      <c r="D365" s="167"/>
      <c r="E365" s="154">
        <v>2012</v>
      </c>
      <c r="F365" s="154">
        <v>2012</v>
      </c>
      <c r="G365" s="13">
        <v>0.43643700000000002</v>
      </c>
      <c r="H365" s="154"/>
      <c r="I365" s="13">
        <v>0.43643700000000002</v>
      </c>
      <c r="J365" s="167"/>
      <c r="K365" s="154"/>
      <c r="L365" s="154"/>
      <c r="M365" s="167"/>
      <c r="N365" s="13">
        <v>0.43643700000000002</v>
      </c>
      <c r="O365" s="160"/>
      <c r="P365" s="160"/>
      <c r="Q365" s="140">
        <v>0.43643700000000002</v>
      </c>
      <c r="R365" s="163"/>
    </row>
    <row r="366" spans="1:18" s="147" customFormat="1" ht="31.5" x14ac:dyDescent="0.25">
      <c r="A366" s="165"/>
      <c r="B366" s="36" t="s">
        <v>2315</v>
      </c>
      <c r="C366" s="154" t="s">
        <v>1409</v>
      </c>
      <c r="D366" s="167" t="s">
        <v>378</v>
      </c>
      <c r="E366" s="154"/>
      <c r="F366" s="154"/>
      <c r="G366" s="13">
        <v>2.6351937000000002E-2</v>
      </c>
      <c r="H366" s="154"/>
      <c r="I366" s="13">
        <v>2.6351937000000002E-2</v>
      </c>
      <c r="J366" s="167"/>
      <c r="K366" s="154"/>
      <c r="L366" s="154"/>
      <c r="M366" s="167"/>
      <c r="N366" s="13">
        <v>2.6351937000000002E-2</v>
      </c>
      <c r="O366" s="160"/>
      <c r="P366" s="160"/>
      <c r="Q366" s="140">
        <v>2.6351937000000002E-2</v>
      </c>
      <c r="R366" s="163"/>
    </row>
    <row r="367" spans="1:18" s="147" customFormat="1" x14ac:dyDescent="0.25">
      <c r="A367" s="165" t="s">
        <v>2316</v>
      </c>
      <c r="B367" s="242" t="s">
        <v>28</v>
      </c>
      <c r="C367" s="154"/>
      <c r="D367" s="167"/>
      <c r="E367" s="154"/>
      <c r="F367" s="154"/>
      <c r="G367" s="40"/>
      <c r="H367" s="154"/>
      <c r="I367" s="40"/>
      <c r="J367" s="154"/>
      <c r="K367" s="154"/>
      <c r="L367" s="154"/>
      <c r="M367" s="167"/>
      <c r="N367" s="40"/>
      <c r="O367" s="160"/>
      <c r="P367" s="160"/>
      <c r="Q367" s="143"/>
      <c r="R367" s="163"/>
    </row>
    <row r="368" spans="1:18" s="147" customFormat="1" x14ac:dyDescent="0.25">
      <c r="A368" s="165" t="s">
        <v>2317</v>
      </c>
      <c r="B368" s="159" t="s">
        <v>2318</v>
      </c>
      <c r="C368" s="154" t="s">
        <v>1376</v>
      </c>
      <c r="D368" s="167"/>
      <c r="E368" s="154">
        <v>2012</v>
      </c>
      <c r="F368" s="154">
        <v>2012</v>
      </c>
      <c r="G368" s="13">
        <v>1.2613191614450558</v>
      </c>
      <c r="H368" s="154"/>
      <c r="I368" s="13">
        <v>1.2613191614450558</v>
      </c>
      <c r="J368" s="154"/>
      <c r="K368" s="154"/>
      <c r="L368" s="154"/>
      <c r="M368" s="167"/>
      <c r="N368" s="13">
        <v>1.2613191614450558</v>
      </c>
      <c r="O368" s="160"/>
      <c r="P368" s="160"/>
      <c r="Q368" s="140">
        <v>1.2613191614450558</v>
      </c>
      <c r="R368" s="163"/>
    </row>
    <row r="369" spans="1:18" s="147" customFormat="1" ht="31.5" x14ac:dyDescent="0.25">
      <c r="A369" s="165" t="s">
        <v>2319</v>
      </c>
      <c r="B369" s="159" t="s">
        <v>2320</v>
      </c>
      <c r="C369" s="154" t="s">
        <v>1376</v>
      </c>
      <c r="D369" s="167"/>
      <c r="E369" s="154">
        <v>2012</v>
      </c>
      <c r="F369" s="154">
        <v>2012</v>
      </c>
      <c r="G369" s="13">
        <v>0.56000000000000005</v>
      </c>
      <c r="H369" s="154"/>
      <c r="I369" s="13">
        <v>0.56000000000000005</v>
      </c>
      <c r="J369" s="154"/>
      <c r="K369" s="154"/>
      <c r="L369" s="154"/>
      <c r="M369" s="167"/>
      <c r="N369" s="13">
        <v>0.56000000000000005</v>
      </c>
      <c r="O369" s="160"/>
      <c r="P369" s="160"/>
      <c r="Q369" s="140">
        <v>0.56000000000000005</v>
      </c>
      <c r="R369" s="163"/>
    </row>
    <row r="370" spans="1:18" s="147" customFormat="1" ht="31.5" x14ac:dyDescent="0.25">
      <c r="A370" s="165" t="s">
        <v>2321</v>
      </c>
      <c r="B370" s="159" t="s">
        <v>2322</v>
      </c>
      <c r="C370" s="154" t="s">
        <v>1376</v>
      </c>
      <c r="D370" s="167"/>
      <c r="E370" s="154">
        <v>2012</v>
      </c>
      <c r="F370" s="154">
        <v>2012</v>
      </c>
      <c r="G370" s="13">
        <v>0.4</v>
      </c>
      <c r="H370" s="154"/>
      <c r="I370" s="13">
        <v>0.4</v>
      </c>
      <c r="J370" s="154"/>
      <c r="K370" s="154"/>
      <c r="L370" s="154"/>
      <c r="M370" s="167"/>
      <c r="N370" s="13">
        <v>0.4</v>
      </c>
      <c r="O370" s="160"/>
      <c r="P370" s="160"/>
      <c r="Q370" s="140">
        <v>0.4</v>
      </c>
      <c r="R370" s="163"/>
    </row>
    <row r="371" spans="1:18" s="147" customFormat="1" x14ac:dyDescent="0.25">
      <c r="A371" s="165" t="s">
        <v>2323</v>
      </c>
      <c r="B371" s="242" t="s">
        <v>1850</v>
      </c>
      <c r="C371" s="154"/>
      <c r="D371" s="167"/>
      <c r="E371" s="154"/>
      <c r="F371" s="154"/>
      <c r="G371" s="40"/>
      <c r="H371" s="154"/>
      <c r="I371" s="40"/>
      <c r="J371" s="154"/>
      <c r="K371" s="154"/>
      <c r="L371" s="154"/>
      <c r="M371" s="167"/>
      <c r="N371" s="40"/>
      <c r="O371" s="160"/>
      <c r="P371" s="160"/>
      <c r="Q371" s="143"/>
      <c r="R371" s="163"/>
    </row>
    <row r="372" spans="1:18" s="147" customFormat="1" x14ac:dyDescent="0.25">
      <c r="A372" s="165" t="s">
        <v>2324</v>
      </c>
      <c r="B372" s="159" t="s">
        <v>1911</v>
      </c>
      <c r="C372" s="154" t="s">
        <v>1853</v>
      </c>
      <c r="D372" s="167" t="s">
        <v>146</v>
      </c>
      <c r="E372" s="154">
        <v>2012</v>
      </c>
      <c r="F372" s="154">
        <v>2012</v>
      </c>
      <c r="G372" s="13">
        <v>3.7051729999999998</v>
      </c>
      <c r="H372" s="154"/>
      <c r="I372" s="13">
        <v>3.7051729999999998</v>
      </c>
      <c r="J372" s="154"/>
      <c r="K372" s="154"/>
      <c r="L372" s="154"/>
      <c r="M372" s="167"/>
      <c r="N372" s="13">
        <v>3.7051729999999998</v>
      </c>
      <c r="O372" s="160"/>
      <c r="P372" s="160"/>
      <c r="Q372" s="140">
        <v>3.7051729999999998</v>
      </c>
      <c r="R372" s="163"/>
    </row>
    <row r="373" spans="1:18" s="147" customFormat="1" x14ac:dyDescent="0.25">
      <c r="A373" s="165" t="s">
        <v>2325</v>
      </c>
      <c r="B373" s="159" t="s">
        <v>1852</v>
      </c>
      <c r="C373" s="154" t="s">
        <v>1853</v>
      </c>
      <c r="D373" s="167" t="s">
        <v>146</v>
      </c>
      <c r="E373" s="154">
        <v>2012</v>
      </c>
      <c r="F373" s="154">
        <v>2012</v>
      </c>
      <c r="G373" s="13">
        <v>0.41099999999999998</v>
      </c>
      <c r="H373" s="154"/>
      <c r="I373" s="13">
        <v>0.41099999999999998</v>
      </c>
      <c r="J373" s="154"/>
      <c r="K373" s="154"/>
      <c r="L373" s="154"/>
      <c r="M373" s="167"/>
      <c r="N373" s="13">
        <v>0.41099999999999998</v>
      </c>
      <c r="O373" s="160"/>
      <c r="P373" s="160"/>
      <c r="Q373" s="140">
        <v>0.41099999999999998</v>
      </c>
      <c r="R373" s="163"/>
    </row>
    <row r="374" spans="1:18" s="147" customFormat="1" x14ac:dyDescent="0.25">
      <c r="A374" s="165" t="s">
        <v>2326</v>
      </c>
      <c r="B374" s="159" t="s">
        <v>2327</v>
      </c>
      <c r="C374" s="154" t="s">
        <v>1853</v>
      </c>
      <c r="D374" s="167" t="s">
        <v>146</v>
      </c>
      <c r="E374" s="154">
        <v>2012</v>
      </c>
      <c r="F374" s="154">
        <v>2012</v>
      </c>
      <c r="G374" s="13">
        <v>0</v>
      </c>
      <c r="H374" s="154"/>
      <c r="I374" s="13">
        <v>0</v>
      </c>
      <c r="J374" s="154"/>
      <c r="K374" s="154"/>
      <c r="L374" s="154"/>
      <c r="M374" s="167"/>
      <c r="N374" s="13">
        <v>0</v>
      </c>
      <c r="O374" s="160"/>
      <c r="P374" s="160"/>
      <c r="Q374" s="140">
        <v>0</v>
      </c>
      <c r="R374" s="163"/>
    </row>
    <row r="375" spans="1:18" s="147" customFormat="1" x14ac:dyDescent="0.25">
      <c r="A375" s="165"/>
      <c r="B375" s="142" t="s">
        <v>2328</v>
      </c>
      <c r="C375" s="154" t="s">
        <v>1853</v>
      </c>
      <c r="D375" s="167" t="s">
        <v>146</v>
      </c>
      <c r="E375" s="154">
        <v>2012</v>
      </c>
      <c r="F375" s="154">
        <v>2012</v>
      </c>
      <c r="G375" s="13">
        <v>7.5920000000000001E-2</v>
      </c>
      <c r="H375" s="154"/>
      <c r="I375" s="13">
        <v>7.5920000000000001E-2</v>
      </c>
      <c r="J375" s="154"/>
      <c r="K375" s="154"/>
      <c r="L375" s="154"/>
      <c r="M375" s="167"/>
      <c r="N375" s="13">
        <v>7.5920000000000001E-2</v>
      </c>
      <c r="O375" s="160"/>
      <c r="P375" s="160"/>
      <c r="Q375" s="140">
        <v>7.5920000000000001E-2</v>
      </c>
      <c r="R375" s="163"/>
    </row>
    <row r="376" spans="1:18" s="147" customFormat="1" x14ac:dyDescent="0.25">
      <c r="A376" s="165" t="s">
        <v>2329</v>
      </c>
      <c r="B376" s="242" t="s">
        <v>2330</v>
      </c>
      <c r="C376" s="154"/>
      <c r="D376" s="167"/>
      <c r="E376" s="154">
        <v>2012</v>
      </c>
      <c r="F376" s="154">
        <v>2012</v>
      </c>
      <c r="G376" s="40"/>
      <c r="H376" s="154"/>
      <c r="I376" s="40"/>
      <c r="J376" s="154"/>
      <c r="K376" s="154"/>
      <c r="L376" s="154"/>
      <c r="M376" s="167"/>
      <c r="N376" s="40"/>
      <c r="O376" s="160"/>
      <c r="P376" s="160"/>
      <c r="Q376" s="143"/>
      <c r="R376" s="163"/>
    </row>
    <row r="377" spans="1:18" s="147" customFormat="1" x14ac:dyDescent="0.25">
      <c r="A377" s="165" t="s">
        <v>2331</v>
      </c>
      <c r="B377" s="159" t="s">
        <v>2332</v>
      </c>
      <c r="C377" s="154" t="s">
        <v>1853</v>
      </c>
      <c r="D377" s="167" t="s">
        <v>146</v>
      </c>
      <c r="E377" s="154">
        <v>2012</v>
      </c>
      <c r="F377" s="154">
        <v>2012</v>
      </c>
      <c r="G377" s="13">
        <v>1.915</v>
      </c>
      <c r="H377" s="154"/>
      <c r="I377" s="13">
        <v>1.915</v>
      </c>
      <c r="J377" s="154"/>
      <c r="K377" s="154"/>
      <c r="L377" s="154"/>
      <c r="M377" s="167"/>
      <c r="N377" s="13">
        <v>1.915</v>
      </c>
      <c r="O377" s="160"/>
      <c r="P377" s="160"/>
      <c r="Q377" s="140">
        <v>1.915</v>
      </c>
      <c r="R377" s="163"/>
    </row>
    <row r="378" spans="1:18" s="147" customFormat="1" x14ac:dyDescent="0.25">
      <c r="A378" s="165" t="s">
        <v>2333</v>
      </c>
      <c r="B378" s="159" t="s">
        <v>2334</v>
      </c>
      <c r="C378" s="154" t="s">
        <v>1853</v>
      </c>
      <c r="D378" s="167" t="s">
        <v>146</v>
      </c>
      <c r="E378" s="154">
        <v>2012</v>
      </c>
      <c r="F378" s="154">
        <v>2012</v>
      </c>
      <c r="G378" s="13">
        <v>4.8351329999999999</v>
      </c>
      <c r="H378" s="154"/>
      <c r="I378" s="13">
        <v>4.8351329999999999</v>
      </c>
      <c r="J378" s="154"/>
      <c r="K378" s="154"/>
      <c r="L378" s="154"/>
      <c r="M378" s="167"/>
      <c r="N378" s="13">
        <v>4.8351329999999999</v>
      </c>
      <c r="O378" s="160"/>
      <c r="P378" s="160"/>
      <c r="Q378" s="140">
        <v>4.8351329999999999</v>
      </c>
      <c r="R378" s="163"/>
    </row>
    <row r="379" spans="1:18" s="147" customFormat="1" x14ac:dyDescent="0.25">
      <c r="A379" s="165" t="s">
        <v>2335</v>
      </c>
      <c r="B379" s="159" t="s">
        <v>2336</v>
      </c>
      <c r="C379" s="154" t="s">
        <v>1853</v>
      </c>
      <c r="D379" s="167" t="s">
        <v>146</v>
      </c>
      <c r="E379" s="154">
        <v>2012</v>
      </c>
      <c r="F379" s="154">
        <v>2012</v>
      </c>
      <c r="G379" s="13">
        <v>3.78</v>
      </c>
      <c r="H379" s="154"/>
      <c r="I379" s="13">
        <v>3.78</v>
      </c>
      <c r="J379" s="154"/>
      <c r="K379" s="154"/>
      <c r="L379" s="154"/>
      <c r="M379" s="167"/>
      <c r="N379" s="13">
        <v>3.78</v>
      </c>
      <c r="O379" s="160"/>
      <c r="P379" s="160"/>
      <c r="Q379" s="140">
        <v>3.78</v>
      </c>
      <c r="R379" s="163"/>
    </row>
    <row r="380" spans="1:18" s="147" customFormat="1" x14ac:dyDescent="0.25">
      <c r="A380" s="165" t="s">
        <v>2337</v>
      </c>
      <c r="B380" s="159" t="s">
        <v>2338</v>
      </c>
      <c r="C380" s="154" t="s">
        <v>1853</v>
      </c>
      <c r="D380" s="167" t="s">
        <v>146</v>
      </c>
      <c r="E380" s="154">
        <v>2012</v>
      </c>
      <c r="F380" s="154">
        <v>2012</v>
      </c>
      <c r="G380" s="13">
        <v>4.03</v>
      </c>
      <c r="H380" s="154"/>
      <c r="I380" s="13">
        <v>4.03</v>
      </c>
      <c r="J380" s="154"/>
      <c r="K380" s="154"/>
      <c r="L380" s="154"/>
      <c r="M380" s="167"/>
      <c r="N380" s="13">
        <v>4.03</v>
      </c>
      <c r="O380" s="160"/>
      <c r="P380" s="160"/>
      <c r="Q380" s="140">
        <v>4.03</v>
      </c>
      <c r="R380" s="163"/>
    </row>
    <row r="381" spans="1:18" s="147" customFormat="1" x14ac:dyDescent="0.25">
      <c r="A381" s="165" t="s">
        <v>2339</v>
      </c>
      <c r="B381" s="242" t="s">
        <v>1914</v>
      </c>
      <c r="C381" s="154"/>
      <c r="D381" s="167"/>
      <c r="E381" s="154"/>
      <c r="F381" s="154"/>
      <c r="G381" s="40"/>
      <c r="H381" s="154"/>
      <c r="I381" s="40"/>
      <c r="J381" s="154"/>
      <c r="K381" s="154"/>
      <c r="L381" s="154"/>
      <c r="M381" s="167"/>
      <c r="N381" s="40"/>
      <c r="O381" s="160"/>
      <c r="P381" s="160"/>
      <c r="Q381" s="143"/>
      <c r="R381" s="163"/>
    </row>
    <row r="382" spans="1:18" s="147" customFormat="1" ht="31.5" x14ac:dyDescent="0.25">
      <c r="A382" s="165" t="s">
        <v>2340</v>
      </c>
      <c r="B382" s="159" t="s">
        <v>2341</v>
      </c>
      <c r="C382" s="154" t="s">
        <v>1905</v>
      </c>
      <c r="D382" s="167" t="s">
        <v>1953</v>
      </c>
      <c r="E382" s="154">
        <v>2012</v>
      </c>
      <c r="F382" s="154">
        <v>2012</v>
      </c>
      <c r="G382" s="13">
        <v>7.2481783200000001</v>
      </c>
      <c r="H382" s="154"/>
      <c r="I382" s="13">
        <v>7.2481783200000001</v>
      </c>
      <c r="J382" s="154"/>
      <c r="K382" s="154"/>
      <c r="L382" s="154"/>
      <c r="M382" s="167"/>
      <c r="N382" s="13">
        <v>7.2481783200000001</v>
      </c>
      <c r="O382" s="160"/>
      <c r="P382" s="160"/>
      <c r="Q382" s="140">
        <v>7.2481783200000001</v>
      </c>
      <c r="R382" s="163"/>
    </row>
    <row r="383" spans="1:18" s="147" customFormat="1" x14ac:dyDescent="0.25">
      <c r="A383" s="165" t="s">
        <v>2342</v>
      </c>
      <c r="B383" s="242" t="s">
        <v>2330</v>
      </c>
      <c r="C383" s="154"/>
      <c r="D383" s="167"/>
      <c r="E383" s="154"/>
      <c r="F383" s="154"/>
      <c r="G383" s="40"/>
      <c r="H383" s="154"/>
      <c r="I383" s="40"/>
      <c r="J383" s="154"/>
      <c r="K383" s="154"/>
      <c r="L383" s="154"/>
      <c r="M383" s="167"/>
      <c r="N383" s="40"/>
      <c r="O383" s="160"/>
      <c r="P383" s="160"/>
      <c r="Q383" s="143"/>
      <c r="R383" s="163"/>
    </row>
    <row r="384" spans="1:18" s="147" customFormat="1" x14ac:dyDescent="0.25">
      <c r="A384" s="165" t="s">
        <v>2343</v>
      </c>
      <c r="B384" s="159" t="s">
        <v>2344</v>
      </c>
      <c r="C384" s="154" t="s">
        <v>1905</v>
      </c>
      <c r="D384" s="167"/>
      <c r="E384" s="154">
        <v>2012</v>
      </c>
      <c r="F384" s="154">
        <v>2012</v>
      </c>
      <c r="G384" s="13">
        <v>42.114247400000004</v>
      </c>
      <c r="H384" s="154"/>
      <c r="I384" s="13">
        <v>42.114247400000004</v>
      </c>
      <c r="J384" s="154"/>
      <c r="K384" s="154"/>
      <c r="L384" s="154"/>
      <c r="M384" s="167"/>
      <c r="N384" s="13">
        <v>42.114247400000004</v>
      </c>
      <c r="O384" s="160"/>
      <c r="P384" s="160"/>
      <c r="Q384" s="140">
        <v>42.114247400000004</v>
      </c>
      <c r="R384" s="163"/>
    </row>
    <row r="385" spans="1:18" s="147" customFormat="1" x14ac:dyDescent="0.25">
      <c r="A385" s="165" t="s">
        <v>2345</v>
      </c>
      <c r="B385" s="159" t="s">
        <v>2346</v>
      </c>
      <c r="C385" s="154" t="s">
        <v>1905</v>
      </c>
      <c r="D385" s="167"/>
      <c r="E385" s="154">
        <v>2012</v>
      </c>
      <c r="F385" s="154">
        <v>2012</v>
      </c>
      <c r="G385" s="13">
        <v>2.3656424100000004</v>
      </c>
      <c r="H385" s="154"/>
      <c r="I385" s="13">
        <v>2.3656424100000004</v>
      </c>
      <c r="J385" s="154"/>
      <c r="K385" s="154"/>
      <c r="L385" s="154"/>
      <c r="M385" s="167"/>
      <c r="N385" s="13">
        <v>2.3656424100000004</v>
      </c>
      <c r="O385" s="160"/>
      <c r="P385" s="160"/>
      <c r="Q385" s="140">
        <v>2.3656424100000004</v>
      </c>
      <c r="R385" s="163"/>
    </row>
    <row r="386" spans="1:18" s="147" customFormat="1" x14ac:dyDescent="0.25">
      <c r="A386" s="165" t="s">
        <v>2347</v>
      </c>
      <c r="B386" s="159" t="s">
        <v>2348</v>
      </c>
      <c r="C386" s="154" t="s">
        <v>1905</v>
      </c>
      <c r="D386" s="167"/>
      <c r="E386" s="154">
        <v>2012</v>
      </c>
      <c r="F386" s="154">
        <v>2012</v>
      </c>
      <c r="G386" s="13">
        <v>11.408466000000001</v>
      </c>
      <c r="H386" s="154"/>
      <c r="I386" s="13">
        <v>11.408466000000001</v>
      </c>
      <c r="J386" s="154"/>
      <c r="K386" s="154"/>
      <c r="L386" s="154"/>
      <c r="M386" s="167"/>
      <c r="N386" s="13">
        <v>11.408466000000001</v>
      </c>
      <c r="O386" s="160"/>
      <c r="P386" s="160"/>
      <c r="Q386" s="140">
        <v>11.408466000000001</v>
      </c>
      <c r="R386" s="163"/>
    </row>
    <row r="387" spans="1:18" s="147" customFormat="1" x14ac:dyDescent="0.25">
      <c r="A387" s="165" t="s">
        <v>2349</v>
      </c>
      <c r="B387" s="159" t="s">
        <v>2350</v>
      </c>
      <c r="C387" s="154" t="s">
        <v>1905</v>
      </c>
      <c r="D387" s="167"/>
      <c r="E387" s="154">
        <v>2012</v>
      </c>
      <c r="F387" s="154">
        <v>2012</v>
      </c>
      <c r="G387" s="13">
        <v>11.405838000000001</v>
      </c>
      <c r="H387" s="154"/>
      <c r="I387" s="13">
        <v>11.405838000000001</v>
      </c>
      <c r="J387" s="154"/>
      <c r="K387" s="154"/>
      <c r="L387" s="154"/>
      <c r="M387" s="167"/>
      <c r="N387" s="13">
        <v>11.405838000000001</v>
      </c>
      <c r="O387" s="160"/>
      <c r="P387" s="160"/>
      <c r="Q387" s="140">
        <v>11.405838000000001</v>
      </c>
      <c r="R387" s="163"/>
    </row>
    <row r="388" spans="1:18" s="147" customFormat="1" x14ac:dyDescent="0.25">
      <c r="A388" s="165" t="s">
        <v>2351</v>
      </c>
      <c r="B388" s="242" t="s">
        <v>1955</v>
      </c>
      <c r="C388" s="154"/>
      <c r="D388" s="167"/>
      <c r="E388" s="154"/>
      <c r="F388" s="154"/>
      <c r="G388" s="40"/>
      <c r="H388" s="154"/>
      <c r="I388" s="40"/>
      <c r="J388" s="154"/>
      <c r="K388" s="154"/>
      <c r="L388" s="154"/>
      <c r="M388" s="167"/>
      <c r="N388" s="40"/>
      <c r="O388" s="160"/>
      <c r="P388" s="160"/>
      <c r="Q388" s="143"/>
      <c r="R388" s="163"/>
    </row>
    <row r="389" spans="1:18" s="147" customFormat="1" ht="31.5" x14ac:dyDescent="0.25">
      <c r="A389" s="165" t="s">
        <v>2352</v>
      </c>
      <c r="B389" s="168" t="s">
        <v>2353</v>
      </c>
      <c r="C389" s="154" t="s">
        <v>1409</v>
      </c>
      <c r="D389" s="167" t="s">
        <v>19</v>
      </c>
      <c r="E389" s="154">
        <v>2012</v>
      </c>
      <c r="F389" s="154">
        <v>2012</v>
      </c>
      <c r="G389" s="13">
        <v>0.19020000000000001</v>
      </c>
      <c r="H389" s="154"/>
      <c r="I389" s="13">
        <v>0.19020000000000001</v>
      </c>
      <c r="J389" s="167" t="s">
        <v>19</v>
      </c>
      <c r="K389" s="154"/>
      <c r="L389" s="154"/>
      <c r="M389" s="167" t="s">
        <v>19</v>
      </c>
      <c r="N389" s="13">
        <v>0.19020000000000001</v>
      </c>
      <c r="O389" s="160"/>
      <c r="P389" s="160"/>
      <c r="Q389" s="140">
        <v>0.19020000000000001</v>
      </c>
      <c r="R389" s="163"/>
    </row>
    <row r="390" spans="1:18" s="147" customFormat="1" ht="31.5" x14ac:dyDescent="0.25">
      <c r="A390" s="165" t="s">
        <v>2354</v>
      </c>
      <c r="B390" s="168" t="s">
        <v>2355</v>
      </c>
      <c r="C390" s="154" t="s">
        <v>1409</v>
      </c>
      <c r="D390" s="167" t="s">
        <v>18</v>
      </c>
      <c r="E390" s="154">
        <v>2012</v>
      </c>
      <c r="F390" s="154">
        <v>2012</v>
      </c>
      <c r="G390" s="13">
        <v>8.2811999999999997E-2</v>
      </c>
      <c r="H390" s="154"/>
      <c r="I390" s="13">
        <v>8.2811999999999997E-2</v>
      </c>
      <c r="J390" s="167" t="s">
        <v>18</v>
      </c>
      <c r="K390" s="154"/>
      <c r="L390" s="154"/>
      <c r="M390" s="167" t="s">
        <v>18</v>
      </c>
      <c r="N390" s="13">
        <v>8.2811999999999997E-2</v>
      </c>
      <c r="O390" s="160"/>
      <c r="P390" s="160"/>
      <c r="Q390" s="140">
        <v>8.2811999999999997E-2</v>
      </c>
      <c r="R390" s="163"/>
    </row>
    <row r="391" spans="1:18" s="147" customFormat="1" ht="31.5" x14ac:dyDescent="0.25">
      <c r="A391" s="165" t="s">
        <v>2356</v>
      </c>
      <c r="B391" s="168" t="s">
        <v>2357</v>
      </c>
      <c r="C391" s="154" t="s">
        <v>1409</v>
      </c>
      <c r="D391" s="167" t="s">
        <v>97</v>
      </c>
      <c r="E391" s="154">
        <v>2012</v>
      </c>
      <c r="F391" s="154">
        <v>2012</v>
      </c>
      <c r="G391" s="13">
        <v>0.281999</v>
      </c>
      <c r="H391" s="154"/>
      <c r="I391" s="13">
        <v>0.281999</v>
      </c>
      <c r="J391" s="167" t="s">
        <v>97</v>
      </c>
      <c r="K391" s="154"/>
      <c r="L391" s="154"/>
      <c r="M391" s="167" t="s">
        <v>97</v>
      </c>
      <c r="N391" s="13">
        <v>0.281999</v>
      </c>
      <c r="O391" s="160"/>
      <c r="P391" s="160"/>
      <c r="Q391" s="140">
        <v>0.281999</v>
      </c>
      <c r="R391" s="163"/>
    </row>
    <row r="392" spans="1:18" s="147" customFormat="1" ht="31.5" x14ac:dyDescent="0.25">
      <c r="A392" s="165" t="s">
        <v>2358</v>
      </c>
      <c r="B392" s="168" t="s">
        <v>2359</v>
      </c>
      <c r="C392" s="154" t="s">
        <v>1409</v>
      </c>
      <c r="D392" s="167" t="s">
        <v>19</v>
      </c>
      <c r="E392" s="154">
        <v>2012</v>
      </c>
      <c r="F392" s="154">
        <v>2012</v>
      </c>
      <c r="G392" s="13">
        <v>0.18898880000000001</v>
      </c>
      <c r="H392" s="154"/>
      <c r="I392" s="13">
        <v>0.18898880000000001</v>
      </c>
      <c r="J392" s="167" t="s">
        <v>19</v>
      </c>
      <c r="K392" s="154"/>
      <c r="L392" s="154"/>
      <c r="M392" s="167" t="s">
        <v>19</v>
      </c>
      <c r="N392" s="13">
        <v>0.18898880000000001</v>
      </c>
      <c r="O392" s="160"/>
      <c r="P392" s="160"/>
      <c r="Q392" s="140">
        <v>0.18898880000000001</v>
      </c>
      <c r="R392" s="163"/>
    </row>
    <row r="393" spans="1:18" s="147" customFormat="1" x14ac:dyDescent="0.25">
      <c r="A393" s="165" t="s">
        <v>2360</v>
      </c>
      <c r="B393" s="172" t="s">
        <v>2361</v>
      </c>
      <c r="C393" s="154" t="s">
        <v>1409</v>
      </c>
      <c r="D393" s="167"/>
      <c r="E393" s="154">
        <v>2012</v>
      </c>
      <c r="F393" s="154">
        <v>2012</v>
      </c>
      <c r="G393" s="13">
        <v>1.367</v>
      </c>
      <c r="H393" s="154"/>
      <c r="I393" s="13">
        <v>1.367</v>
      </c>
      <c r="J393" s="167"/>
      <c r="K393" s="154"/>
      <c r="L393" s="154"/>
      <c r="M393" s="167"/>
      <c r="N393" s="13">
        <v>1.367</v>
      </c>
      <c r="O393" s="160"/>
      <c r="P393" s="160"/>
      <c r="Q393" s="140">
        <v>1.367</v>
      </c>
      <c r="R393" s="163"/>
    </row>
    <row r="394" spans="1:18" s="147" customFormat="1" x14ac:dyDescent="0.25">
      <c r="A394" s="165" t="s">
        <v>2362</v>
      </c>
      <c r="B394" s="242" t="s">
        <v>1859</v>
      </c>
      <c r="C394" s="154"/>
      <c r="D394" s="167"/>
      <c r="E394" s="154"/>
      <c r="F394" s="154"/>
      <c r="G394" s="40"/>
      <c r="H394" s="154"/>
      <c r="I394" s="40"/>
      <c r="J394" s="154"/>
      <c r="K394" s="154"/>
      <c r="L394" s="154"/>
      <c r="M394" s="167"/>
      <c r="N394" s="40"/>
      <c r="O394" s="160"/>
      <c r="P394" s="160"/>
      <c r="Q394" s="143"/>
      <c r="R394" s="163"/>
    </row>
    <row r="395" spans="1:18" s="147" customFormat="1" x14ac:dyDescent="0.25">
      <c r="A395" s="165" t="s">
        <v>2363</v>
      </c>
      <c r="B395" s="159" t="s">
        <v>1861</v>
      </c>
      <c r="C395" s="154" t="s">
        <v>1853</v>
      </c>
      <c r="D395" s="167" t="s">
        <v>146</v>
      </c>
      <c r="E395" s="154">
        <v>2012</v>
      </c>
      <c r="F395" s="154">
        <v>2012</v>
      </c>
      <c r="G395" s="13">
        <v>0.20899999999999999</v>
      </c>
      <c r="H395" s="154"/>
      <c r="I395" s="13">
        <v>0.20899999999999999</v>
      </c>
      <c r="J395" s="154"/>
      <c r="K395" s="154"/>
      <c r="L395" s="154"/>
      <c r="M395" s="167"/>
      <c r="N395" s="13">
        <v>0.20899999999999999</v>
      </c>
      <c r="O395" s="160"/>
      <c r="P395" s="160"/>
      <c r="Q395" s="140">
        <v>0.20899999999999999</v>
      </c>
      <c r="R395" s="163"/>
    </row>
    <row r="396" spans="1:18" s="147" customFormat="1" x14ac:dyDescent="0.25">
      <c r="A396" s="165" t="s">
        <v>2364</v>
      </c>
      <c r="B396" s="159" t="s">
        <v>2365</v>
      </c>
      <c r="C396" s="154" t="s">
        <v>1853</v>
      </c>
      <c r="D396" s="167" t="s">
        <v>146</v>
      </c>
      <c r="E396" s="154">
        <v>2012</v>
      </c>
      <c r="F396" s="154">
        <v>2012</v>
      </c>
      <c r="G396" s="13">
        <v>7.9000000000000001E-2</v>
      </c>
      <c r="H396" s="154"/>
      <c r="I396" s="13">
        <v>7.9000000000000001E-2</v>
      </c>
      <c r="J396" s="154"/>
      <c r="K396" s="154"/>
      <c r="L396" s="154"/>
      <c r="M396" s="167"/>
      <c r="N396" s="13">
        <v>7.9000000000000001E-2</v>
      </c>
      <c r="O396" s="160"/>
      <c r="P396" s="160"/>
      <c r="Q396" s="140">
        <v>7.9000000000000001E-2</v>
      </c>
      <c r="R396" s="163"/>
    </row>
    <row r="397" spans="1:18" s="147" customFormat="1" x14ac:dyDescent="0.25">
      <c r="A397" s="165" t="s">
        <v>2366</v>
      </c>
      <c r="B397" s="159" t="s">
        <v>2367</v>
      </c>
      <c r="C397" s="154"/>
      <c r="D397" s="167"/>
      <c r="E397" s="154">
        <v>2012</v>
      </c>
      <c r="F397" s="154">
        <v>2012</v>
      </c>
      <c r="G397" s="13">
        <v>0.17899999999999999</v>
      </c>
      <c r="H397" s="154"/>
      <c r="I397" s="13">
        <v>0.17899999999999999</v>
      </c>
      <c r="J397" s="154"/>
      <c r="K397" s="154"/>
      <c r="L397" s="154"/>
      <c r="M397" s="167"/>
      <c r="N397" s="13">
        <v>0.17899999999999999</v>
      </c>
      <c r="O397" s="160"/>
      <c r="P397" s="160"/>
      <c r="Q397" s="140">
        <v>0.17899999999999999</v>
      </c>
      <c r="R397" s="163"/>
    </row>
    <row r="398" spans="1:18" s="147" customFormat="1" x14ac:dyDescent="0.25">
      <c r="A398" s="165" t="s">
        <v>2368</v>
      </c>
      <c r="B398" s="242" t="s">
        <v>1863</v>
      </c>
      <c r="C398" s="154"/>
      <c r="D398" s="167"/>
      <c r="E398" s="154"/>
      <c r="F398" s="154"/>
      <c r="G398" s="40"/>
      <c r="H398" s="154"/>
      <c r="I398" s="40"/>
      <c r="J398" s="154"/>
      <c r="K398" s="154"/>
      <c r="L398" s="154"/>
      <c r="M398" s="167"/>
      <c r="N398" s="40"/>
      <c r="O398" s="160"/>
      <c r="P398" s="160"/>
      <c r="Q398" s="143"/>
      <c r="R398" s="163"/>
    </row>
    <row r="399" spans="1:18" s="147" customFormat="1" ht="31.5" x14ac:dyDescent="0.25">
      <c r="A399" s="165" t="s">
        <v>2369</v>
      </c>
      <c r="B399" s="159" t="s">
        <v>2370</v>
      </c>
      <c r="C399" s="154" t="s">
        <v>1374</v>
      </c>
      <c r="D399" s="167"/>
      <c r="E399" s="154">
        <v>2012</v>
      </c>
      <c r="F399" s="154">
        <v>2012</v>
      </c>
      <c r="G399" s="13">
        <v>0.298375</v>
      </c>
      <c r="H399" s="154"/>
      <c r="I399" s="13">
        <v>0.298375</v>
      </c>
      <c r="J399" s="154"/>
      <c r="K399" s="154"/>
      <c r="L399" s="154"/>
      <c r="M399" s="167"/>
      <c r="N399" s="13">
        <v>0.298375</v>
      </c>
      <c r="O399" s="160"/>
      <c r="P399" s="160"/>
      <c r="Q399" s="140">
        <v>0.298375</v>
      </c>
      <c r="R399" s="163"/>
    </row>
    <row r="400" spans="1:18" s="147" customFormat="1" x14ac:dyDescent="0.25">
      <c r="A400" s="165" t="s">
        <v>2371</v>
      </c>
      <c r="B400" s="242" t="s">
        <v>1867</v>
      </c>
      <c r="C400" s="154"/>
      <c r="D400" s="167"/>
      <c r="E400" s="154"/>
      <c r="F400" s="154"/>
      <c r="G400" s="40"/>
      <c r="H400" s="154"/>
      <c r="I400" s="40"/>
      <c r="J400" s="154"/>
      <c r="K400" s="154"/>
      <c r="L400" s="154"/>
      <c r="M400" s="167"/>
      <c r="N400" s="40"/>
      <c r="O400" s="160"/>
      <c r="P400" s="160"/>
      <c r="Q400" s="143"/>
      <c r="R400" s="163"/>
    </row>
    <row r="401" spans="1:18" s="147" customFormat="1" x14ac:dyDescent="0.25">
      <c r="A401" s="165" t="s">
        <v>2372</v>
      </c>
      <c r="B401" s="159" t="s">
        <v>2373</v>
      </c>
      <c r="C401" s="154" t="s">
        <v>1374</v>
      </c>
      <c r="D401" s="167"/>
      <c r="E401" s="154">
        <v>2012</v>
      </c>
      <c r="F401" s="154">
        <v>2012</v>
      </c>
      <c r="G401" s="13">
        <v>0.50898599999999994</v>
      </c>
      <c r="H401" s="154"/>
      <c r="I401" s="13">
        <v>0.50898599999999994</v>
      </c>
      <c r="J401" s="154"/>
      <c r="K401" s="154"/>
      <c r="L401" s="154"/>
      <c r="M401" s="167"/>
      <c r="N401" s="13">
        <v>0.50898599999999994</v>
      </c>
      <c r="O401" s="160"/>
      <c r="P401" s="160"/>
      <c r="Q401" s="140">
        <v>0.50898599999999994</v>
      </c>
      <c r="R401" s="163"/>
    </row>
    <row r="402" spans="1:18" s="147" customFormat="1" x14ac:dyDescent="0.25">
      <c r="A402" s="165" t="s">
        <v>2374</v>
      </c>
      <c r="B402" s="242" t="s">
        <v>1871</v>
      </c>
      <c r="C402" s="154"/>
      <c r="D402" s="167"/>
      <c r="E402" s="154"/>
      <c r="F402" s="154"/>
      <c r="G402" s="40"/>
      <c r="H402" s="154"/>
      <c r="I402" s="40"/>
      <c r="J402" s="154"/>
      <c r="K402" s="154"/>
      <c r="L402" s="154"/>
      <c r="M402" s="167"/>
      <c r="N402" s="40"/>
      <c r="O402" s="160"/>
      <c r="P402" s="160"/>
      <c r="Q402" s="143"/>
      <c r="R402" s="163"/>
    </row>
    <row r="403" spans="1:18" s="147" customFormat="1" ht="31.5" x14ac:dyDescent="0.25">
      <c r="A403" s="165" t="s">
        <v>2375</v>
      </c>
      <c r="B403" s="159" t="s">
        <v>1992</v>
      </c>
      <c r="C403" s="154" t="s">
        <v>1874</v>
      </c>
      <c r="D403" s="167"/>
      <c r="E403" s="154">
        <v>2012</v>
      </c>
      <c r="F403" s="154">
        <v>2012</v>
      </c>
      <c r="G403" s="13">
        <v>10.2072</v>
      </c>
      <c r="H403" s="154"/>
      <c r="I403" s="13">
        <v>10.2072</v>
      </c>
      <c r="J403" s="154"/>
      <c r="K403" s="154"/>
      <c r="L403" s="154"/>
      <c r="M403" s="167"/>
      <c r="N403" s="13">
        <v>10.2072</v>
      </c>
      <c r="O403" s="160"/>
      <c r="P403" s="160"/>
      <c r="Q403" s="140">
        <v>10.2072</v>
      </c>
      <c r="R403" s="163"/>
    </row>
    <row r="404" spans="1:18" s="147" customFormat="1" x14ac:dyDescent="0.25">
      <c r="A404" s="165" t="s">
        <v>2376</v>
      </c>
      <c r="B404" s="242" t="s">
        <v>484</v>
      </c>
      <c r="C404" s="154"/>
      <c r="D404" s="167"/>
      <c r="E404" s="154"/>
      <c r="F404" s="154"/>
      <c r="G404" s="40"/>
      <c r="H404" s="154"/>
      <c r="I404" s="40"/>
      <c r="J404" s="154"/>
      <c r="K404" s="154"/>
      <c r="L404" s="154"/>
      <c r="M404" s="167"/>
      <c r="N404" s="40"/>
      <c r="O404" s="160"/>
      <c r="P404" s="160"/>
      <c r="Q404" s="143"/>
      <c r="R404" s="163"/>
    </row>
    <row r="405" spans="1:18" s="147" customFormat="1" ht="63" x14ac:dyDescent="0.25">
      <c r="A405" s="165" t="s">
        <v>1587</v>
      </c>
      <c r="B405" s="159" t="s">
        <v>2377</v>
      </c>
      <c r="C405" s="154" t="s">
        <v>1874</v>
      </c>
      <c r="D405" s="154" t="s">
        <v>96</v>
      </c>
      <c r="E405" s="154">
        <v>2012</v>
      </c>
      <c r="F405" s="154">
        <v>2012</v>
      </c>
      <c r="G405" s="13">
        <v>0.80649999999999999</v>
      </c>
      <c r="H405" s="154"/>
      <c r="I405" s="13">
        <v>0.80649999999999999</v>
      </c>
      <c r="J405" s="154" t="s">
        <v>96</v>
      </c>
      <c r="K405" s="154"/>
      <c r="L405" s="154"/>
      <c r="M405" s="167" t="s">
        <v>96</v>
      </c>
      <c r="N405" s="13">
        <v>0.80649999999999999</v>
      </c>
      <c r="O405" s="160"/>
      <c r="P405" s="160"/>
      <c r="Q405" s="140">
        <v>0.80649999999999999</v>
      </c>
      <c r="R405" s="163"/>
    </row>
    <row r="406" spans="1:18" s="147" customFormat="1" ht="47.25" x14ac:dyDescent="0.25">
      <c r="A406" s="165" t="s">
        <v>978</v>
      </c>
      <c r="B406" s="159" t="s">
        <v>2378</v>
      </c>
      <c r="C406" s="154" t="s">
        <v>1874</v>
      </c>
      <c r="D406" s="154" t="s">
        <v>2379</v>
      </c>
      <c r="E406" s="154">
        <v>2012</v>
      </c>
      <c r="F406" s="154">
        <v>2012</v>
      </c>
      <c r="G406" s="13">
        <v>2.1834249999999997</v>
      </c>
      <c r="H406" s="154"/>
      <c r="I406" s="13">
        <v>2.1834249999999997</v>
      </c>
      <c r="J406" s="154" t="s">
        <v>2379</v>
      </c>
      <c r="K406" s="154"/>
      <c r="L406" s="154"/>
      <c r="M406" s="167" t="s">
        <v>2379</v>
      </c>
      <c r="N406" s="13">
        <v>2.1834249999999997</v>
      </c>
      <c r="O406" s="160"/>
      <c r="P406" s="160"/>
      <c r="Q406" s="140">
        <v>2.1834249999999997</v>
      </c>
      <c r="R406" s="163"/>
    </row>
    <row r="407" spans="1:18" s="147" customFormat="1" x14ac:dyDescent="0.25">
      <c r="A407" s="165" t="s">
        <v>980</v>
      </c>
      <c r="B407" s="159" t="s">
        <v>2380</v>
      </c>
      <c r="C407" s="154" t="s">
        <v>1376</v>
      </c>
      <c r="D407" s="154" t="s">
        <v>18</v>
      </c>
      <c r="E407" s="154">
        <v>2012</v>
      </c>
      <c r="F407" s="154">
        <v>2012</v>
      </c>
      <c r="G407" s="13">
        <v>5.3234980000000001E-2</v>
      </c>
      <c r="H407" s="154"/>
      <c r="I407" s="13">
        <v>5.3234980000000001E-2</v>
      </c>
      <c r="J407" s="154" t="s">
        <v>18</v>
      </c>
      <c r="K407" s="154"/>
      <c r="L407" s="154"/>
      <c r="M407" s="167" t="s">
        <v>18</v>
      </c>
      <c r="N407" s="13">
        <v>5.3234980000000001E-2</v>
      </c>
      <c r="O407" s="160"/>
      <c r="P407" s="160"/>
      <c r="Q407" s="140">
        <v>5.3234980000000001E-2</v>
      </c>
      <c r="R407" s="163"/>
    </row>
    <row r="408" spans="1:18" s="147" customFormat="1" x14ac:dyDescent="0.25">
      <c r="A408" s="165" t="s">
        <v>982</v>
      </c>
      <c r="B408" s="159" t="s">
        <v>2381</v>
      </c>
      <c r="C408" s="154" t="s">
        <v>1376</v>
      </c>
      <c r="D408" s="154" t="s">
        <v>18</v>
      </c>
      <c r="E408" s="154">
        <v>2012</v>
      </c>
      <c r="F408" s="154">
        <v>2012</v>
      </c>
      <c r="G408" s="13">
        <v>5.4176785199999994E-2</v>
      </c>
      <c r="H408" s="154"/>
      <c r="I408" s="13">
        <v>5.4176785199999994E-2</v>
      </c>
      <c r="J408" s="154" t="s">
        <v>18</v>
      </c>
      <c r="K408" s="154"/>
      <c r="L408" s="154"/>
      <c r="M408" s="167" t="s">
        <v>18</v>
      </c>
      <c r="N408" s="13">
        <v>5.4176785199999994E-2</v>
      </c>
      <c r="O408" s="160"/>
      <c r="P408" s="160"/>
      <c r="Q408" s="140">
        <v>5.4176785199999994E-2</v>
      </c>
      <c r="R408" s="163"/>
    </row>
    <row r="409" spans="1:18" s="147" customFormat="1" x14ac:dyDescent="0.25">
      <c r="A409" s="165" t="s">
        <v>984</v>
      </c>
      <c r="B409" s="159" t="s">
        <v>2382</v>
      </c>
      <c r="C409" s="154" t="s">
        <v>1376</v>
      </c>
      <c r="D409" s="154" t="s">
        <v>18</v>
      </c>
      <c r="E409" s="154">
        <v>2012</v>
      </c>
      <c r="F409" s="154">
        <v>2012</v>
      </c>
      <c r="G409" s="13">
        <v>5.3234980000000001E-2</v>
      </c>
      <c r="H409" s="154"/>
      <c r="I409" s="13">
        <v>5.3234980000000001E-2</v>
      </c>
      <c r="J409" s="154" t="s">
        <v>18</v>
      </c>
      <c r="K409" s="154"/>
      <c r="L409" s="154"/>
      <c r="M409" s="167" t="s">
        <v>18</v>
      </c>
      <c r="N409" s="13">
        <v>5.3234980000000001E-2</v>
      </c>
      <c r="O409" s="160"/>
      <c r="P409" s="160"/>
      <c r="Q409" s="140">
        <v>5.3234980000000001E-2</v>
      </c>
      <c r="R409" s="163"/>
    </row>
    <row r="410" spans="1:18" s="147" customFormat="1" x14ac:dyDescent="0.25">
      <c r="A410" s="165" t="s">
        <v>985</v>
      </c>
      <c r="B410" s="159" t="s">
        <v>2383</v>
      </c>
      <c r="C410" s="154" t="s">
        <v>1376</v>
      </c>
      <c r="D410" s="154" t="s">
        <v>18</v>
      </c>
      <c r="E410" s="154">
        <v>2012</v>
      </c>
      <c r="F410" s="154">
        <v>2012</v>
      </c>
      <c r="G410" s="13">
        <v>4.3999999999999997E-2</v>
      </c>
      <c r="H410" s="154"/>
      <c r="I410" s="13">
        <v>4.3999999999999997E-2</v>
      </c>
      <c r="J410" s="154" t="s">
        <v>18</v>
      </c>
      <c r="K410" s="154"/>
      <c r="L410" s="154"/>
      <c r="M410" s="167" t="s">
        <v>18</v>
      </c>
      <c r="N410" s="13">
        <v>4.3999999999999997E-2</v>
      </c>
      <c r="O410" s="160"/>
      <c r="P410" s="160"/>
      <c r="Q410" s="140">
        <v>4.3999999999999997E-2</v>
      </c>
      <c r="R410" s="163"/>
    </row>
    <row r="411" spans="1:18" s="147" customFormat="1" x14ac:dyDescent="0.25">
      <c r="A411" s="165" t="s">
        <v>987</v>
      </c>
      <c r="B411" s="159" t="s">
        <v>2384</v>
      </c>
      <c r="C411" s="154" t="s">
        <v>1376</v>
      </c>
      <c r="D411" s="154" t="s">
        <v>327</v>
      </c>
      <c r="E411" s="154">
        <v>2012</v>
      </c>
      <c r="F411" s="154">
        <v>2012</v>
      </c>
      <c r="G411" s="13">
        <v>4.3999999999999997E-2</v>
      </c>
      <c r="H411" s="154"/>
      <c r="I411" s="13">
        <v>4.3999999999999997E-2</v>
      </c>
      <c r="J411" s="154" t="s">
        <v>327</v>
      </c>
      <c r="K411" s="154"/>
      <c r="L411" s="154"/>
      <c r="M411" s="167" t="s">
        <v>327</v>
      </c>
      <c r="N411" s="13">
        <v>4.3999999999999997E-2</v>
      </c>
      <c r="O411" s="160"/>
      <c r="P411" s="160"/>
      <c r="Q411" s="140">
        <v>4.3999999999999997E-2</v>
      </c>
      <c r="R411" s="163"/>
    </row>
    <row r="412" spans="1:18" s="147" customFormat="1" x14ac:dyDescent="0.25">
      <c r="A412" s="165" t="s">
        <v>989</v>
      </c>
      <c r="B412" s="159" t="s">
        <v>2385</v>
      </c>
      <c r="C412" s="154" t="s">
        <v>1376</v>
      </c>
      <c r="D412" s="154" t="s">
        <v>327</v>
      </c>
      <c r="E412" s="154">
        <v>2012</v>
      </c>
      <c r="F412" s="154">
        <v>2012</v>
      </c>
      <c r="G412" s="13">
        <v>5.1499999999999997E-2</v>
      </c>
      <c r="H412" s="154"/>
      <c r="I412" s="13">
        <v>5.1499999999999997E-2</v>
      </c>
      <c r="J412" s="154" t="s">
        <v>327</v>
      </c>
      <c r="K412" s="154"/>
      <c r="L412" s="154"/>
      <c r="M412" s="167" t="s">
        <v>327</v>
      </c>
      <c r="N412" s="13">
        <v>5.1499999999999997E-2</v>
      </c>
      <c r="O412" s="160"/>
      <c r="P412" s="160"/>
      <c r="Q412" s="140">
        <v>5.1499999999999997E-2</v>
      </c>
      <c r="R412" s="163"/>
    </row>
    <row r="413" spans="1:18" s="147" customFormat="1" x14ac:dyDescent="0.25">
      <c r="A413" s="165" t="s">
        <v>991</v>
      </c>
      <c r="B413" s="159" t="s">
        <v>2386</v>
      </c>
      <c r="C413" s="154" t="s">
        <v>1376</v>
      </c>
      <c r="D413" s="154" t="s">
        <v>352</v>
      </c>
      <c r="E413" s="154">
        <v>2012</v>
      </c>
      <c r="F413" s="154">
        <v>2012</v>
      </c>
      <c r="G413" s="13">
        <v>4.3999999999999997E-2</v>
      </c>
      <c r="H413" s="154"/>
      <c r="I413" s="13">
        <v>4.3999999999999997E-2</v>
      </c>
      <c r="J413" s="154" t="s">
        <v>352</v>
      </c>
      <c r="K413" s="154"/>
      <c r="L413" s="154"/>
      <c r="M413" s="167" t="s">
        <v>352</v>
      </c>
      <c r="N413" s="13">
        <v>4.3999999999999997E-2</v>
      </c>
      <c r="O413" s="160"/>
      <c r="P413" s="160"/>
      <c r="Q413" s="140">
        <v>4.3999999999999997E-2</v>
      </c>
      <c r="R413" s="163"/>
    </row>
    <row r="414" spans="1:18" s="147" customFormat="1" x14ac:dyDescent="0.25">
      <c r="A414" s="165" t="s">
        <v>993</v>
      </c>
      <c r="B414" s="159" t="s">
        <v>2387</v>
      </c>
      <c r="C414" s="154" t="s">
        <v>1376</v>
      </c>
      <c r="D414" s="154" t="s">
        <v>19</v>
      </c>
      <c r="E414" s="154">
        <v>2012</v>
      </c>
      <c r="F414" s="154">
        <v>2012</v>
      </c>
      <c r="G414" s="13">
        <v>5.5914000000000005E-2</v>
      </c>
      <c r="H414" s="154"/>
      <c r="I414" s="13">
        <v>5.5914000000000005E-2</v>
      </c>
      <c r="J414" s="154" t="s">
        <v>19</v>
      </c>
      <c r="K414" s="154"/>
      <c r="L414" s="154"/>
      <c r="M414" s="167" t="s">
        <v>19</v>
      </c>
      <c r="N414" s="13">
        <v>5.5914000000000005E-2</v>
      </c>
      <c r="O414" s="160"/>
      <c r="P414" s="160"/>
      <c r="Q414" s="140">
        <v>5.5914000000000005E-2</v>
      </c>
      <c r="R414" s="163"/>
    </row>
    <row r="415" spans="1:18" s="147" customFormat="1" x14ac:dyDescent="0.25">
      <c r="A415" s="165" t="s">
        <v>994</v>
      </c>
      <c r="B415" s="159" t="s">
        <v>2388</v>
      </c>
      <c r="C415" s="154" t="s">
        <v>1376</v>
      </c>
      <c r="D415" s="154" t="s">
        <v>352</v>
      </c>
      <c r="E415" s="154">
        <v>2012</v>
      </c>
      <c r="F415" s="154">
        <v>2012</v>
      </c>
      <c r="G415" s="13">
        <v>3.6798358999999996E-2</v>
      </c>
      <c r="H415" s="154"/>
      <c r="I415" s="13">
        <v>3.6798358999999996E-2</v>
      </c>
      <c r="J415" s="154" t="s">
        <v>352</v>
      </c>
      <c r="K415" s="154"/>
      <c r="L415" s="154"/>
      <c r="M415" s="167" t="s">
        <v>352</v>
      </c>
      <c r="N415" s="13">
        <v>3.6798358999999996E-2</v>
      </c>
      <c r="O415" s="160"/>
      <c r="P415" s="160"/>
      <c r="Q415" s="140">
        <v>3.6798358999999996E-2</v>
      </c>
      <c r="R415" s="163"/>
    </row>
    <row r="416" spans="1:18" s="147" customFormat="1" x14ac:dyDescent="0.25">
      <c r="A416" s="165" t="s">
        <v>996</v>
      </c>
      <c r="B416" s="159" t="s">
        <v>2389</v>
      </c>
      <c r="C416" s="154" t="s">
        <v>1376</v>
      </c>
      <c r="D416" s="154" t="s">
        <v>352</v>
      </c>
      <c r="E416" s="154">
        <v>2012</v>
      </c>
      <c r="F416" s="154">
        <v>2012</v>
      </c>
      <c r="G416" s="13">
        <v>3.6478791399999995E-2</v>
      </c>
      <c r="H416" s="154"/>
      <c r="I416" s="13">
        <v>3.6478791399999995E-2</v>
      </c>
      <c r="J416" s="154" t="s">
        <v>352</v>
      </c>
      <c r="K416" s="154"/>
      <c r="L416" s="154"/>
      <c r="M416" s="167" t="s">
        <v>352</v>
      </c>
      <c r="N416" s="13">
        <v>3.6478791399999995E-2</v>
      </c>
      <c r="O416" s="160"/>
      <c r="P416" s="160"/>
      <c r="Q416" s="140">
        <v>3.6478791399999995E-2</v>
      </c>
      <c r="R416" s="163"/>
    </row>
    <row r="417" spans="1:18" s="147" customFormat="1" x14ac:dyDescent="0.25">
      <c r="A417" s="165" t="s">
        <v>998</v>
      </c>
      <c r="B417" s="242" t="s">
        <v>21</v>
      </c>
      <c r="C417" s="154"/>
      <c r="D417" s="167"/>
      <c r="E417" s="154"/>
      <c r="F417" s="154"/>
      <c r="G417" s="40"/>
      <c r="H417" s="154"/>
      <c r="I417" s="40"/>
      <c r="J417" s="154"/>
      <c r="K417" s="154"/>
      <c r="L417" s="154"/>
      <c r="M417" s="167"/>
      <c r="N417" s="40"/>
      <c r="O417" s="160"/>
      <c r="P417" s="160"/>
      <c r="Q417" s="143"/>
      <c r="R417" s="163"/>
    </row>
    <row r="418" spans="1:18" s="147" customFormat="1" ht="31.5" x14ac:dyDescent="0.25">
      <c r="A418" s="165" t="s">
        <v>1000</v>
      </c>
      <c r="B418" s="159" t="s">
        <v>2390</v>
      </c>
      <c r="C418" s="154" t="s">
        <v>1874</v>
      </c>
      <c r="D418" s="167"/>
      <c r="E418" s="154">
        <v>2012</v>
      </c>
      <c r="F418" s="154">
        <v>2012</v>
      </c>
      <c r="G418" s="13">
        <v>8.9999760000000002</v>
      </c>
      <c r="H418" s="154"/>
      <c r="I418" s="13">
        <v>8.9999760000000002</v>
      </c>
      <c r="J418" s="154"/>
      <c r="K418" s="154"/>
      <c r="L418" s="154"/>
      <c r="M418" s="167"/>
      <c r="N418" s="13">
        <v>8.9999760000000002</v>
      </c>
      <c r="O418" s="160"/>
      <c r="P418" s="160"/>
      <c r="Q418" s="140">
        <v>8.9999760000000002</v>
      </c>
      <c r="R418" s="163"/>
    </row>
    <row r="419" spans="1:18" s="147" customFormat="1" ht="31.5" x14ac:dyDescent="0.25">
      <c r="A419" s="165" t="s">
        <v>1002</v>
      </c>
      <c r="B419" s="159" t="s">
        <v>2391</v>
      </c>
      <c r="C419" s="154" t="s">
        <v>1874</v>
      </c>
      <c r="D419" s="167"/>
      <c r="E419" s="154">
        <v>2012</v>
      </c>
      <c r="F419" s="154">
        <v>2012</v>
      </c>
      <c r="G419" s="13">
        <v>1.6</v>
      </c>
      <c r="H419" s="154"/>
      <c r="I419" s="13">
        <v>1.6</v>
      </c>
      <c r="J419" s="154"/>
      <c r="K419" s="154"/>
      <c r="L419" s="154"/>
      <c r="M419" s="167"/>
      <c r="N419" s="13">
        <v>1.6</v>
      </c>
      <c r="O419" s="160"/>
      <c r="P419" s="160"/>
      <c r="Q419" s="140">
        <v>1.6</v>
      </c>
      <c r="R419" s="163"/>
    </row>
    <row r="420" spans="1:18" s="147" customFormat="1" x14ac:dyDescent="0.25">
      <c r="A420" s="165" t="s">
        <v>1004</v>
      </c>
      <c r="B420" s="159" t="s">
        <v>2392</v>
      </c>
      <c r="C420" s="154" t="s">
        <v>1874</v>
      </c>
      <c r="D420" s="167"/>
      <c r="E420" s="154">
        <v>2012</v>
      </c>
      <c r="F420" s="154">
        <v>2012</v>
      </c>
      <c r="G420" s="13">
        <v>4.3600069999999995</v>
      </c>
      <c r="H420" s="154"/>
      <c r="I420" s="13">
        <v>4.3600069999999995</v>
      </c>
      <c r="J420" s="154"/>
      <c r="K420" s="154"/>
      <c r="L420" s="154"/>
      <c r="M420" s="167"/>
      <c r="N420" s="13">
        <v>4.3600069999999995</v>
      </c>
      <c r="O420" s="160"/>
      <c r="P420" s="160"/>
      <c r="Q420" s="140">
        <v>4.3600069999999995</v>
      </c>
      <c r="R420" s="163"/>
    </row>
    <row r="421" spans="1:18" s="147" customFormat="1" x14ac:dyDescent="0.25">
      <c r="A421" s="165" t="s">
        <v>1006</v>
      </c>
      <c r="B421" s="242" t="s">
        <v>2330</v>
      </c>
      <c r="C421" s="154"/>
      <c r="D421" s="167"/>
      <c r="E421" s="154"/>
      <c r="F421" s="154"/>
      <c r="G421" s="40"/>
      <c r="H421" s="154"/>
      <c r="I421" s="40"/>
      <c r="J421" s="154"/>
      <c r="K421" s="154"/>
      <c r="L421" s="154"/>
      <c r="M421" s="167"/>
      <c r="N421" s="40"/>
      <c r="O421" s="160"/>
      <c r="P421" s="160"/>
      <c r="Q421" s="143"/>
      <c r="R421" s="163"/>
    </row>
    <row r="422" spans="1:18" s="147" customFormat="1" ht="31.5" x14ac:dyDescent="0.25">
      <c r="A422" s="165" t="s">
        <v>1008</v>
      </c>
      <c r="B422" s="159" t="s">
        <v>2393</v>
      </c>
      <c r="C422" s="154"/>
      <c r="D422" s="167"/>
      <c r="E422" s="154">
        <v>2012</v>
      </c>
      <c r="F422" s="154">
        <v>2012</v>
      </c>
      <c r="G422" s="13"/>
      <c r="H422" s="154"/>
      <c r="I422" s="13"/>
      <c r="J422" s="154"/>
      <c r="K422" s="154"/>
      <c r="L422" s="154"/>
      <c r="M422" s="167"/>
      <c r="N422" s="13"/>
      <c r="O422" s="160"/>
      <c r="P422" s="160"/>
      <c r="Q422" s="140"/>
      <c r="R422" s="163"/>
    </row>
    <row r="423" spans="1:18" s="147" customFormat="1" x14ac:dyDescent="0.25">
      <c r="A423" s="165" t="s">
        <v>1010</v>
      </c>
      <c r="B423" s="159" t="s">
        <v>2394</v>
      </c>
      <c r="C423" s="154" t="s">
        <v>1874</v>
      </c>
      <c r="D423" s="167"/>
      <c r="E423" s="154">
        <v>2012</v>
      </c>
      <c r="F423" s="154">
        <v>2012</v>
      </c>
      <c r="G423" s="13">
        <v>5.1890000000000001</v>
      </c>
      <c r="H423" s="154"/>
      <c r="I423" s="13">
        <v>5.1890000000000001</v>
      </c>
      <c r="J423" s="154"/>
      <c r="K423" s="154"/>
      <c r="L423" s="154"/>
      <c r="M423" s="167"/>
      <c r="N423" s="13">
        <v>5.1890000000000001</v>
      </c>
      <c r="O423" s="160"/>
      <c r="P423" s="160"/>
      <c r="Q423" s="140">
        <v>5.1890000000000001</v>
      </c>
      <c r="R423" s="163"/>
    </row>
    <row r="424" spans="1:18" s="147" customFormat="1" x14ac:dyDescent="0.25">
      <c r="A424" s="165" t="s">
        <v>1011</v>
      </c>
      <c r="B424" s="159" t="s">
        <v>2395</v>
      </c>
      <c r="C424" s="154" t="s">
        <v>1874</v>
      </c>
      <c r="D424" s="167"/>
      <c r="E424" s="154">
        <v>2012</v>
      </c>
      <c r="F424" s="154">
        <v>2012</v>
      </c>
      <c r="G424" s="13">
        <v>4.8504959999999997</v>
      </c>
      <c r="H424" s="154"/>
      <c r="I424" s="13">
        <v>4.8504959999999997</v>
      </c>
      <c r="J424" s="154"/>
      <c r="K424" s="154"/>
      <c r="L424" s="154"/>
      <c r="M424" s="167"/>
      <c r="N424" s="13">
        <v>4.8504959999999997</v>
      </c>
      <c r="O424" s="160"/>
      <c r="P424" s="160"/>
      <c r="Q424" s="140">
        <v>4.8504959999999997</v>
      </c>
      <c r="R424" s="163"/>
    </row>
    <row r="425" spans="1:18" s="147" customFormat="1" x14ac:dyDescent="0.25">
      <c r="A425" s="165" t="s">
        <v>1013</v>
      </c>
      <c r="B425" s="242" t="s">
        <v>1876</v>
      </c>
      <c r="C425" s="154"/>
      <c r="D425" s="167"/>
      <c r="E425" s="154"/>
      <c r="F425" s="154"/>
      <c r="G425" s="40"/>
      <c r="H425" s="154"/>
      <c r="I425" s="40"/>
      <c r="J425" s="154"/>
      <c r="K425" s="154"/>
      <c r="L425" s="154"/>
      <c r="M425" s="167"/>
      <c r="N425" s="40"/>
      <c r="O425" s="160"/>
      <c r="P425" s="160"/>
      <c r="Q425" s="143"/>
      <c r="R425" s="163"/>
    </row>
    <row r="426" spans="1:18" s="147" customFormat="1" x14ac:dyDescent="0.25">
      <c r="A426" s="165" t="s">
        <v>1015</v>
      </c>
      <c r="B426" s="159" t="s">
        <v>1893</v>
      </c>
      <c r="C426" s="154" t="s">
        <v>1853</v>
      </c>
      <c r="D426" s="167" t="s">
        <v>146</v>
      </c>
      <c r="E426" s="154">
        <v>2012</v>
      </c>
      <c r="F426" s="154">
        <v>2012</v>
      </c>
      <c r="G426" s="13">
        <v>9.5000000000000001E-2</v>
      </c>
      <c r="H426" s="154"/>
      <c r="I426" s="13">
        <v>9.5000000000000001E-2</v>
      </c>
      <c r="J426" s="154"/>
      <c r="K426" s="154"/>
      <c r="L426" s="154"/>
      <c r="M426" s="167"/>
      <c r="N426" s="13">
        <v>9.5000000000000001E-2</v>
      </c>
      <c r="O426" s="160"/>
      <c r="P426" s="160"/>
      <c r="Q426" s="140">
        <v>9.5000000000000001E-2</v>
      </c>
      <c r="R426" s="163"/>
    </row>
    <row r="427" spans="1:18" s="269" customFormat="1" x14ac:dyDescent="0.25">
      <c r="A427" s="272" t="s">
        <v>10</v>
      </c>
      <c r="B427" s="263" t="s">
        <v>2396</v>
      </c>
      <c r="C427" s="266"/>
      <c r="D427" s="274"/>
      <c r="E427" s="266"/>
      <c r="F427" s="266"/>
      <c r="G427" s="265"/>
      <c r="H427" s="266"/>
      <c r="I427" s="265"/>
      <c r="J427" s="266"/>
      <c r="K427" s="266"/>
      <c r="L427" s="266"/>
      <c r="M427" s="274"/>
      <c r="N427" s="265"/>
      <c r="O427" s="265"/>
      <c r="P427" s="265"/>
      <c r="Q427" s="267"/>
      <c r="R427" s="268"/>
    </row>
    <row r="428" spans="1:18" s="147" customFormat="1" x14ac:dyDescent="0.25">
      <c r="A428" s="165" t="s">
        <v>2397</v>
      </c>
      <c r="B428" s="136" t="s">
        <v>1845</v>
      </c>
      <c r="C428" s="154"/>
      <c r="D428" s="167"/>
      <c r="E428" s="154"/>
      <c r="F428" s="154"/>
      <c r="G428" s="160"/>
      <c r="H428" s="154"/>
      <c r="I428" s="160"/>
      <c r="J428" s="154"/>
      <c r="K428" s="154"/>
      <c r="L428" s="154"/>
      <c r="M428" s="167"/>
      <c r="N428" s="160"/>
      <c r="O428" s="160"/>
      <c r="P428" s="160"/>
      <c r="Q428" s="162"/>
      <c r="R428" s="163"/>
    </row>
    <row r="429" spans="1:18" s="147" customFormat="1" x14ac:dyDescent="0.25">
      <c r="A429" s="165" t="s">
        <v>1444</v>
      </c>
      <c r="B429" s="242" t="s">
        <v>1850</v>
      </c>
      <c r="C429" s="154"/>
      <c r="D429" s="167"/>
      <c r="E429" s="154"/>
      <c r="F429" s="154"/>
      <c r="G429" s="160"/>
      <c r="H429" s="154"/>
      <c r="I429" s="160"/>
      <c r="J429" s="154"/>
      <c r="K429" s="154"/>
      <c r="L429" s="154"/>
      <c r="M429" s="167"/>
      <c r="N429" s="160"/>
      <c r="O429" s="160"/>
      <c r="P429" s="160"/>
      <c r="Q429" s="162"/>
      <c r="R429" s="163"/>
    </row>
    <row r="430" spans="1:18" s="147" customFormat="1" x14ac:dyDescent="0.25">
      <c r="A430" s="165" t="s">
        <v>1445</v>
      </c>
      <c r="B430" s="159" t="s">
        <v>1852</v>
      </c>
      <c r="C430" s="154" t="s">
        <v>1853</v>
      </c>
      <c r="D430" s="167" t="s">
        <v>146</v>
      </c>
      <c r="E430" s="154">
        <v>2012</v>
      </c>
      <c r="F430" s="154">
        <v>2012</v>
      </c>
      <c r="G430" s="13">
        <v>0.43179999400000002</v>
      </c>
      <c r="H430" s="154"/>
      <c r="I430" s="13">
        <v>0.43179999400000002</v>
      </c>
      <c r="J430" s="154"/>
      <c r="K430" s="154"/>
      <c r="L430" s="154"/>
      <c r="M430" s="167"/>
      <c r="N430" s="13">
        <v>0.43179999400000002</v>
      </c>
      <c r="O430" s="160"/>
      <c r="P430" s="160"/>
      <c r="Q430" s="140">
        <v>0.43179999400000002</v>
      </c>
      <c r="R430" s="163"/>
    </row>
    <row r="431" spans="1:18" s="147" customFormat="1" x14ac:dyDescent="0.25">
      <c r="A431" s="165" t="s">
        <v>1446</v>
      </c>
      <c r="B431" s="159" t="s">
        <v>2096</v>
      </c>
      <c r="C431" s="154" t="s">
        <v>1853</v>
      </c>
      <c r="D431" s="167" t="s">
        <v>146</v>
      </c>
      <c r="E431" s="154">
        <v>2012</v>
      </c>
      <c r="F431" s="154">
        <v>2012</v>
      </c>
      <c r="G431" s="13">
        <v>4.7249999999999996</v>
      </c>
      <c r="H431" s="154"/>
      <c r="I431" s="13">
        <v>4.7249999999999996</v>
      </c>
      <c r="J431" s="154"/>
      <c r="K431" s="154"/>
      <c r="L431" s="154"/>
      <c r="M431" s="167"/>
      <c r="N431" s="13">
        <v>4.7249999999999996</v>
      </c>
      <c r="O431" s="160"/>
      <c r="P431" s="160"/>
      <c r="Q431" s="140">
        <v>4.7249999999999996</v>
      </c>
      <c r="R431" s="163"/>
    </row>
    <row r="432" spans="1:18" s="147" customFormat="1" x14ac:dyDescent="0.25">
      <c r="A432" s="165" t="s">
        <v>1447</v>
      </c>
      <c r="B432" s="25" t="s">
        <v>1859</v>
      </c>
      <c r="C432" s="154"/>
      <c r="D432" s="167"/>
      <c r="E432" s="154"/>
      <c r="F432" s="154"/>
      <c r="G432" s="13"/>
      <c r="H432" s="154"/>
      <c r="I432" s="13"/>
      <c r="J432" s="154"/>
      <c r="K432" s="154"/>
      <c r="L432" s="154"/>
      <c r="M432" s="167"/>
      <c r="N432" s="13"/>
      <c r="O432" s="160"/>
      <c r="P432" s="160"/>
      <c r="Q432" s="140"/>
      <c r="R432" s="163"/>
    </row>
    <row r="433" spans="1:18" s="147" customFormat="1" x14ac:dyDescent="0.25">
      <c r="A433" s="165" t="s">
        <v>2398</v>
      </c>
      <c r="B433" s="142" t="s">
        <v>2399</v>
      </c>
      <c r="C433" s="154" t="s">
        <v>1853</v>
      </c>
      <c r="D433" s="167" t="s">
        <v>146</v>
      </c>
      <c r="E433" s="154">
        <v>2012</v>
      </c>
      <c r="F433" s="154">
        <v>2012</v>
      </c>
      <c r="G433" s="13">
        <v>5.2498999999999997E-2</v>
      </c>
      <c r="H433" s="154"/>
      <c r="I433" s="13">
        <v>5.2498999999999997E-2</v>
      </c>
      <c r="J433" s="154"/>
      <c r="K433" s="154"/>
      <c r="L433" s="154"/>
      <c r="M433" s="167"/>
      <c r="N433" s="13">
        <v>5.2498999999999997E-2</v>
      </c>
      <c r="O433" s="160"/>
      <c r="P433" s="160"/>
      <c r="Q433" s="140">
        <v>5.2498999999999997E-2</v>
      </c>
      <c r="R433" s="163"/>
    </row>
    <row r="434" spans="1:18" s="147" customFormat="1" x14ac:dyDescent="0.25">
      <c r="A434" s="165" t="s">
        <v>2400</v>
      </c>
      <c r="B434" s="242" t="s">
        <v>1955</v>
      </c>
      <c r="C434" s="154"/>
      <c r="D434" s="167"/>
      <c r="E434" s="154"/>
      <c r="F434" s="154"/>
      <c r="G434" s="160"/>
      <c r="H434" s="154"/>
      <c r="I434" s="160"/>
      <c r="J434" s="154"/>
      <c r="K434" s="154"/>
      <c r="L434" s="154"/>
      <c r="M434" s="167"/>
      <c r="N434" s="160"/>
      <c r="O434" s="160"/>
      <c r="P434" s="160"/>
      <c r="Q434" s="162"/>
      <c r="R434" s="163"/>
    </row>
    <row r="435" spans="1:18" s="147" customFormat="1" ht="31.5" x14ac:dyDescent="0.25">
      <c r="A435" s="165" t="s">
        <v>2401</v>
      </c>
      <c r="B435" s="159" t="s">
        <v>2402</v>
      </c>
      <c r="C435" s="154" t="s">
        <v>1409</v>
      </c>
      <c r="D435" s="167" t="s">
        <v>352</v>
      </c>
      <c r="E435" s="154">
        <v>2012</v>
      </c>
      <c r="F435" s="154">
        <v>2012</v>
      </c>
      <c r="G435" s="13">
        <v>0.13656399999999999</v>
      </c>
      <c r="H435" s="154"/>
      <c r="I435" s="13">
        <v>0.13656399999999999</v>
      </c>
      <c r="J435" s="167" t="s">
        <v>352</v>
      </c>
      <c r="K435" s="154"/>
      <c r="L435" s="154"/>
      <c r="M435" s="167" t="s">
        <v>352</v>
      </c>
      <c r="N435" s="13">
        <v>0.13656399999999999</v>
      </c>
      <c r="O435" s="160"/>
      <c r="P435" s="160"/>
      <c r="Q435" s="140">
        <v>0.13656399999999999</v>
      </c>
      <c r="R435" s="163"/>
    </row>
    <row r="436" spans="1:18" s="147" customFormat="1" ht="31.5" x14ac:dyDescent="0.25">
      <c r="A436" s="165" t="s">
        <v>2403</v>
      </c>
      <c r="B436" s="159" t="s">
        <v>2404</v>
      </c>
      <c r="C436" s="154" t="s">
        <v>1409</v>
      </c>
      <c r="D436" s="167" t="s">
        <v>352</v>
      </c>
      <c r="E436" s="154">
        <v>2012</v>
      </c>
      <c r="F436" s="154">
        <v>2012</v>
      </c>
      <c r="G436" s="13">
        <v>0.12966616440000001</v>
      </c>
      <c r="H436" s="154"/>
      <c r="I436" s="13">
        <v>0.12966616440000001</v>
      </c>
      <c r="J436" s="167" t="s">
        <v>352</v>
      </c>
      <c r="K436" s="154"/>
      <c r="L436" s="154"/>
      <c r="M436" s="167" t="s">
        <v>352</v>
      </c>
      <c r="N436" s="13">
        <v>0.12966616440000001</v>
      </c>
      <c r="O436" s="160"/>
      <c r="P436" s="160"/>
      <c r="Q436" s="140">
        <v>0.12966616440000001</v>
      </c>
      <c r="R436" s="163"/>
    </row>
    <row r="437" spans="1:18" s="147" customFormat="1" ht="31.5" x14ac:dyDescent="0.25">
      <c r="A437" s="165" t="s">
        <v>2405</v>
      </c>
      <c r="B437" s="159" t="s">
        <v>2406</v>
      </c>
      <c r="C437" s="154" t="s">
        <v>1409</v>
      </c>
      <c r="D437" s="167" t="s">
        <v>352</v>
      </c>
      <c r="E437" s="154">
        <v>2012</v>
      </c>
      <c r="F437" s="154">
        <v>2012</v>
      </c>
      <c r="G437" s="13">
        <v>0.13570955800000001</v>
      </c>
      <c r="H437" s="154"/>
      <c r="I437" s="13">
        <v>0.13570955800000001</v>
      </c>
      <c r="J437" s="167" t="s">
        <v>352</v>
      </c>
      <c r="K437" s="154"/>
      <c r="L437" s="154"/>
      <c r="M437" s="167" t="s">
        <v>352</v>
      </c>
      <c r="N437" s="13">
        <v>0.13570955800000001</v>
      </c>
      <c r="O437" s="160"/>
      <c r="P437" s="160"/>
      <c r="Q437" s="140">
        <v>0.13570955800000001</v>
      </c>
      <c r="R437" s="163"/>
    </row>
    <row r="438" spans="1:18" s="147" customFormat="1" ht="31.5" x14ac:dyDescent="0.25">
      <c r="A438" s="165" t="s">
        <v>2407</v>
      </c>
      <c r="B438" s="159" t="s">
        <v>2408</v>
      </c>
      <c r="C438" s="154" t="s">
        <v>1409</v>
      </c>
      <c r="D438" s="167" t="s">
        <v>327</v>
      </c>
      <c r="E438" s="154">
        <v>2012</v>
      </c>
      <c r="F438" s="154">
        <v>2012</v>
      </c>
      <c r="G438" s="13">
        <v>0.10180699999999999</v>
      </c>
      <c r="H438" s="154"/>
      <c r="I438" s="13">
        <v>0.10180699999999999</v>
      </c>
      <c r="J438" s="167" t="s">
        <v>327</v>
      </c>
      <c r="K438" s="154"/>
      <c r="L438" s="154"/>
      <c r="M438" s="167" t="s">
        <v>327</v>
      </c>
      <c r="N438" s="13">
        <v>0.10180699999999999</v>
      </c>
      <c r="O438" s="160"/>
      <c r="P438" s="160"/>
      <c r="Q438" s="140">
        <v>0.10180699999999999</v>
      </c>
      <c r="R438" s="163"/>
    </row>
    <row r="439" spans="1:18" s="147" customFormat="1" ht="31.5" x14ac:dyDescent="0.25">
      <c r="A439" s="165" t="s">
        <v>2409</v>
      </c>
      <c r="B439" s="159" t="s">
        <v>2410</v>
      </c>
      <c r="C439" s="154" t="s">
        <v>1409</v>
      </c>
      <c r="D439" s="167" t="s">
        <v>327</v>
      </c>
      <c r="E439" s="154">
        <v>2012</v>
      </c>
      <c r="F439" s="154">
        <v>2012</v>
      </c>
      <c r="G439" s="13">
        <v>0.10199999999999999</v>
      </c>
      <c r="H439" s="154"/>
      <c r="I439" s="13">
        <v>0.10199999999999999</v>
      </c>
      <c r="J439" s="167" t="s">
        <v>327</v>
      </c>
      <c r="K439" s="154"/>
      <c r="L439" s="154"/>
      <c r="M439" s="167" t="s">
        <v>327</v>
      </c>
      <c r="N439" s="13">
        <v>0.10199999999999999</v>
      </c>
      <c r="O439" s="160"/>
      <c r="P439" s="160"/>
      <c r="Q439" s="140">
        <v>0.10199999999999999</v>
      </c>
      <c r="R439" s="163"/>
    </row>
    <row r="440" spans="1:18" s="147" customFormat="1" ht="31.5" x14ac:dyDescent="0.25">
      <c r="A440" s="165" t="s">
        <v>2411</v>
      </c>
      <c r="B440" s="159" t="s">
        <v>2412</v>
      </c>
      <c r="C440" s="154" t="s">
        <v>1409</v>
      </c>
      <c r="D440" s="167" t="s">
        <v>352</v>
      </c>
      <c r="E440" s="154">
        <v>2012</v>
      </c>
      <c r="F440" s="154">
        <v>2012</v>
      </c>
      <c r="G440" s="13">
        <v>0.13600000000000001</v>
      </c>
      <c r="H440" s="154"/>
      <c r="I440" s="13">
        <v>0.13600000000000001</v>
      </c>
      <c r="J440" s="167" t="s">
        <v>352</v>
      </c>
      <c r="K440" s="154"/>
      <c r="L440" s="154"/>
      <c r="M440" s="167" t="s">
        <v>352</v>
      </c>
      <c r="N440" s="13">
        <v>0.13600000000000001</v>
      </c>
      <c r="O440" s="160"/>
      <c r="P440" s="160"/>
      <c r="Q440" s="140">
        <v>0.13600000000000001</v>
      </c>
      <c r="R440" s="163"/>
    </row>
    <row r="441" spans="1:18" s="147" customFormat="1" ht="31.5" x14ac:dyDescent="0.25">
      <c r="A441" s="165" t="s">
        <v>2413</v>
      </c>
      <c r="B441" s="159" t="s">
        <v>2414</v>
      </c>
      <c r="C441" s="154" t="s">
        <v>1409</v>
      </c>
      <c r="D441" s="167" t="s">
        <v>352</v>
      </c>
      <c r="E441" s="154">
        <v>2012</v>
      </c>
      <c r="F441" s="154">
        <v>2012</v>
      </c>
      <c r="G441" s="13">
        <v>0.13600000000000001</v>
      </c>
      <c r="H441" s="154"/>
      <c r="I441" s="13">
        <v>0.13600000000000001</v>
      </c>
      <c r="J441" s="167" t="s">
        <v>352</v>
      </c>
      <c r="K441" s="154"/>
      <c r="L441" s="154"/>
      <c r="M441" s="167" t="s">
        <v>352</v>
      </c>
      <c r="N441" s="13">
        <v>0.13600000000000001</v>
      </c>
      <c r="O441" s="160"/>
      <c r="P441" s="160"/>
      <c r="Q441" s="140">
        <v>0.13600000000000001</v>
      </c>
      <c r="R441" s="163"/>
    </row>
    <row r="442" spans="1:18" s="147" customFormat="1" ht="47.25" x14ac:dyDescent="0.25">
      <c r="A442" s="165" t="s">
        <v>2415</v>
      </c>
      <c r="B442" s="142" t="str">
        <f>[1]TDSheet!$B$726</f>
        <v>ТИС Д 539/11 18.05.2011 Р 128/11 Реконструкция №К-81 (ТП-К-81, 1x630 кВА) по ул. Трухницкого, п.г.т. Тисуль» до двухтрансформаторной КТПН</v>
      </c>
      <c r="C442" s="154"/>
      <c r="D442" s="167"/>
      <c r="E442" s="154"/>
      <c r="F442" s="154"/>
      <c r="G442" s="13">
        <v>6.0000000000000001E-3</v>
      </c>
      <c r="H442" s="154"/>
      <c r="I442" s="13">
        <v>6.0000000000000001E-3</v>
      </c>
      <c r="J442" s="167"/>
      <c r="K442" s="154"/>
      <c r="L442" s="154"/>
      <c r="M442" s="167"/>
      <c r="N442" s="13">
        <v>6.0000000000000001E-3</v>
      </c>
      <c r="O442" s="160"/>
      <c r="P442" s="160"/>
      <c r="Q442" s="140">
        <v>6.0000000000000001E-3</v>
      </c>
      <c r="R442" s="163"/>
    </row>
    <row r="443" spans="1:18" s="147" customFormat="1" x14ac:dyDescent="0.25">
      <c r="A443" s="165" t="s">
        <v>2416</v>
      </c>
      <c r="B443" s="242" t="s">
        <v>1863</v>
      </c>
      <c r="C443" s="154"/>
      <c r="D443" s="167"/>
      <c r="E443" s="154">
        <v>2012</v>
      </c>
      <c r="F443" s="154">
        <v>2012</v>
      </c>
      <c r="G443" s="13">
        <v>0</v>
      </c>
      <c r="H443" s="154"/>
      <c r="I443" s="13">
        <v>0</v>
      </c>
      <c r="J443" s="154"/>
      <c r="K443" s="154"/>
      <c r="L443" s="154"/>
      <c r="M443" s="167"/>
      <c r="N443" s="13">
        <v>0</v>
      </c>
      <c r="O443" s="160"/>
      <c r="P443" s="160"/>
      <c r="Q443" s="140">
        <v>0</v>
      </c>
      <c r="R443" s="163"/>
    </row>
    <row r="444" spans="1:18" s="147" customFormat="1" ht="31.5" x14ac:dyDescent="0.25">
      <c r="A444" s="165" t="s">
        <v>2417</v>
      </c>
      <c r="B444" s="159" t="s">
        <v>2418</v>
      </c>
      <c r="C444" s="154" t="s">
        <v>1374</v>
      </c>
      <c r="D444" s="167"/>
      <c r="E444" s="154">
        <v>2012</v>
      </c>
      <c r="F444" s="154">
        <v>2012</v>
      </c>
      <c r="G444" s="13">
        <v>9.6808000000000005E-2</v>
      </c>
      <c r="H444" s="154"/>
      <c r="I444" s="13">
        <v>9.6808000000000005E-2</v>
      </c>
      <c r="J444" s="154"/>
      <c r="K444" s="154"/>
      <c r="L444" s="154"/>
      <c r="M444" s="167"/>
      <c r="N444" s="13">
        <v>9.6808000000000005E-2</v>
      </c>
      <c r="O444" s="160"/>
      <c r="P444" s="160"/>
      <c r="Q444" s="140">
        <v>9.6808000000000005E-2</v>
      </c>
      <c r="R444" s="163"/>
    </row>
    <row r="445" spans="1:18" s="147" customFormat="1" x14ac:dyDescent="0.25">
      <c r="A445" s="165" t="s">
        <v>2419</v>
      </c>
      <c r="B445" s="242" t="s">
        <v>1867</v>
      </c>
      <c r="C445" s="154"/>
      <c r="D445" s="167"/>
      <c r="E445" s="154"/>
      <c r="F445" s="154"/>
      <c r="G445" s="13"/>
      <c r="H445" s="154"/>
      <c r="I445" s="13"/>
      <c r="J445" s="154"/>
      <c r="K445" s="154"/>
      <c r="L445" s="154"/>
      <c r="M445" s="167"/>
      <c r="N445" s="13">
        <v>0</v>
      </c>
      <c r="O445" s="160"/>
      <c r="P445" s="160"/>
      <c r="Q445" s="140">
        <v>0</v>
      </c>
      <c r="R445" s="163"/>
    </row>
    <row r="446" spans="1:18" s="147" customFormat="1" x14ac:dyDescent="0.25">
      <c r="A446" s="165" t="s">
        <v>2420</v>
      </c>
      <c r="B446" s="159" t="s">
        <v>2421</v>
      </c>
      <c r="C446" s="154" t="s">
        <v>1374</v>
      </c>
      <c r="D446" s="167"/>
      <c r="E446" s="154">
        <v>2012</v>
      </c>
      <c r="F446" s="154">
        <v>2012</v>
      </c>
      <c r="G446" s="13">
        <v>0.62983304819999997</v>
      </c>
      <c r="H446" s="154"/>
      <c r="I446" s="13">
        <v>0.62983304819999997</v>
      </c>
      <c r="J446" s="154"/>
      <c r="K446" s="154"/>
      <c r="L446" s="154"/>
      <c r="M446" s="167"/>
      <c r="N446" s="13">
        <v>0.62983304819999997</v>
      </c>
      <c r="O446" s="160"/>
      <c r="P446" s="160"/>
      <c r="Q446" s="140">
        <v>0.62983304819999997</v>
      </c>
      <c r="R446" s="163"/>
    </row>
    <row r="447" spans="1:18" s="269" customFormat="1" x14ac:dyDescent="0.25">
      <c r="A447" s="272" t="s">
        <v>1593</v>
      </c>
      <c r="B447" s="263" t="s">
        <v>2422</v>
      </c>
      <c r="C447" s="266"/>
      <c r="D447" s="274"/>
      <c r="E447" s="266"/>
      <c r="F447" s="266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7"/>
      <c r="R447" s="268"/>
    </row>
    <row r="448" spans="1:18" s="147" customFormat="1" x14ac:dyDescent="0.25">
      <c r="A448" s="165" t="s">
        <v>2423</v>
      </c>
      <c r="B448" s="136" t="s">
        <v>1845</v>
      </c>
      <c r="C448" s="154"/>
      <c r="D448" s="167"/>
      <c r="E448" s="154"/>
      <c r="F448" s="154"/>
      <c r="G448" s="160"/>
      <c r="H448" s="154"/>
      <c r="I448" s="160"/>
      <c r="J448" s="154"/>
      <c r="K448" s="154"/>
      <c r="L448" s="154"/>
      <c r="M448" s="167"/>
      <c r="N448" s="160"/>
      <c r="O448" s="160"/>
      <c r="P448" s="160"/>
      <c r="Q448" s="162"/>
      <c r="R448" s="163"/>
    </row>
    <row r="449" spans="1:18" s="147" customFormat="1" ht="47.25" x14ac:dyDescent="0.25">
      <c r="A449" s="165" t="s">
        <v>1668</v>
      </c>
      <c r="B449" s="275" t="s">
        <v>2424</v>
      </c>
      <c r="C449" s="154" t="s">
        <v>1409</v>
      </c>
      <c r="D449" s="29" t="s">
        <v>286</v>
      </c>
      <c r="E449" s="154">
        <v>2012</v>
      </c>
      <c r="F449" s="154">
        <v>2012</v>
      </c>
      <c r="G449" s="13">
        <v>0.48399999999999999</v>
      </c>
      <c r="H449" s="154"/>
      <c r="I449" s="13">
        <v>0.48399999999999999</v>
      </c>
      <c r="J449" s="167" t="s">
        <v>327</v>
      </c>
      <c r="K449" s="154"/>
      <c r="L449" s="154"/>
      <c r="M449" s="167" t="s">
        <v>327</v>
      </c>
      <c r="N449" s="13">
        <v>0.48399999999999999</v>
      </c>
      <c r="O449" s="160"/>
      <c r="P449" s="160"/>
      <c r="Q449" s="140">
        <v>0.48399999999999999</v>
      </c>
      <c r="R449" s="163"/>
    </row>
    <row r="450" spans="1:18" s="147" customFormat="1" ht="47.25" x14ac:dyDescent="0.25">
      <c r="A450" s="165" t="s">
        <v>1669</v>
      </c>
      <c r="B450" s="275" t="s">
        <v>2425</v>
      </c>
      <c r="C450" s="154" t="s">
        <v>1409</v>
      </c>
      <c r="D450" s="29" t="s">
        <v>286</v>
      </c>
      <c r="E450" s="154">
        <v>2012</v>
      </c>
      <c r="F450" s="154">
        <v>2012</v>
      </c>
      <c r="G450" s="13">
        <v>0.48299999999999998</v>
      </c>
      <c r="H450" s="154"/>
      <c r="I450" s="13">
        <v>0.48299999999999998</v>
      </c>
      <c r="J450" s="167" t="s">
        <v>327</v>
      </c>
      <c r="K450" s="154"/>
      <c r="L450" s="154"/>
      <c r="M450" s="167" t="s">
        <v>327</v>
      </c>
      <c r="N450" s="13">
        <v>0.48299999999999998</v>
      </c>
      <c r="O450" s="160"/>
      <c r="P450" s="160"/>
      <c r="Q450" s="140">
        <v>0.48299999999999998</v>
      </c>
      <c r="R450" s="163"/>
    </row>
    <row r="451" spans="1:18" s="147" customFormat="1" ht="47.25" x14ac:dyDescent="0.25">
      <c r="A451" s="165" t="s">
        <v>1670</v>
      </c>
      <c r="B451" s="275" t="s">
        <v>2426</v>
      </c>
      <c r="C451" s="154" t="s">
        <v>1409</v>
      </c>
      <c r="D451" s="29" t="s">
        <v>286</v>
      </c>
      <c r="E451" s="154">
        <v>2012</v>
      </c>
      <c r="F451" s="154">
        <v>2012</v>
      </c>
      <c r="G451" s="13">
        <v>0.373</v>
      </c>
      <c r="H451" s="154"/>
      <c r="I451" s="13">
        <v>0.373</v>
      </c>
      <c r="J451" s="167" t="s">
        <v>352</v>
      </c>
      <c r="K451" s="154"/>
      <c r="L451" s="154"/>
      <c r="M451" s="167" t="s">
        <v>352</v>
      </c>
      <c r="N451" s="13">
        <v>0.373</v>
      </c>
      <c r="O451" s="160"/>
      <c r="P451" s="160"/>
      <c r="Q451" s="140">
        <v>0.373</v>
      </c>
      <c r="R451" s="163"/>
    </row>
    <row r="452" spans="1:18" s="147" customFormat="1" ht="31.5" x14ac:dyDescent="0.25">
      <c r="A452" s="165" t="s">
        <v>1671</v>
      </c>
      <c r="B452" s="275" t="s">
        <v>2427</v>
      </c>
      <c r="C452" s="154" t="s">
        <v>1409</v>
      </c>
      <c r="D452" s="29" t="s">
        <v>298</v>
      </c>
      <c r="E452" s="154">
        <v>2012</v>
      </c>
      <c r="F452" s="154">
        <v>2012</v>
      </c>
      <c r="G452" s="13">
        <v>0.48399999999999999</v>
      </c>
      <c r="H452" s="154"/>
      <c r="I452" s="13">
        <v>0.48399999999999999</v>
      </c>
      <c r="J452" s="167" t="s">
        <v>352</v>
      </c>
      <c r="K452" s="154"/>
      <c r="L452" s="154"/>
      <c r="M452" s="167" t="s">
        <v>352</v>
      </c>
      <c r="N452" s="13">
        <v>0.48399999999999999</v>
      </c>
      <c r="O452" s="160"/>
      <c r="P452" s="160"/>
      <c r="Q452" s="140">
        <v>0.48399999999999999</v>
      </c>
      <c r="R452" s="163"/>
    </row>
    <row r="453" spans="1:18" s="147" customFormat="1" ht="47.25" x14ac:dyDescent="0.25">
      <c r="A453" s="165" t="s">
        <v>1672</v>
      </c>
      <c r="B453" s="275" t="s">
        <v>2428</v>
      </c>
      <c r="C453" s="154" t="s">
        <v>1409</v>
      </c>
      <c r="D453" s="29" t="s">
        <v>286</v>
      </c>
      <c r="E453" s="154">
        <v>2012</v>
      </c>
      <c r="F453" s="154">
        <v>2012</v>
      </c>
      <c r="G453" s="13">
        <v>0.29699999999999999</v>
      </c>
      <c r="H453" s="154"/>
      <c r="I453" s="13">
        <v>0.29699999999999999</v>
      </c>
      <c r="J453" s="167" t="s">
        <v>327</v>
      </c>
      <c r="K453" s="154"/>
      <c r="L453" s="154"/>
      <c r="M453" s="167" t="s">
        <v>327</v>
      </c>
      <c r="N453" s="13">
        <v>0.29699999999999999</v>
      </c>
      <c r="O453" s="160"/>
      <c r="P453" s="160"/>
      <c r="Q453" s="140">
        <v>0.29699999999999999</v>
      </c>
      <c r="R453" s="163"/>
    </row>
    <row r="454" spans="1:18" s="147" customFormat="1" ht="47.25" x14ac:dyDescent="0.25">
      <c r="A454" s="165" t="s">
        <v>2429</v>
      </c>
      <c r="B454" s="275" t="s">
        <v>2430</v>
      </c>
      <c r="C454" s="154" t="s">
        <v>1409</v>
      </c>
      <c r="D454" s="29" t="s">
        <v>286</v>
      </c>
      <c r="E454" s="154">
        <v>2012</v>
      </c>
      <c r="F454" s="154">
        <v>2012</v>
      </c>
      <c r="G454" s="13">
        <v>0.33400000000000002</v>
      </c>
      <c r="H454" s="154"/>
      <c r="I454" s="13">
        <v>0.33400000000000002</v>
      </c>
      <c r="J454" s="167" t="s">
        <v>18</v>
      </c>
      <c r="K454" s="154"/>
      <c r="L454" s="154"/>
      <c r="M454" s="167" t="s">
        <v>18</v>
      </c>
      <c r="N454" s="13">
        <v>0.33400000000000002</v>
      </c>
      <c r="O454" s="160"/>
      <c r="P454" s="160"/>
      <c r="Q454" s="140">
        <v>0.33400000000000002</v>
      </c>
      <c r="R454" s="163"/>
    </row>
    <row r="455" spans="1:18" s="147" customFormat="1" ht="47.25" x14ac:dyDescent="0.25">
      <c r="A455" s="165" t="s">
        <v>2431</v>
      </c>
      <c r="B455" s="275" t="s">
        <v>2432</v>
      </c>
      <c r="C455" s="154" t="s">
        <v>1409</v>
      </c>
      <c r="D455" s="29" t="s">
        <v>286</v>
      </c>
      <c r="E455" s="154">
        <v>2012</v>
      </c>
      <c r="F455" s="154">
        <v>2012</v>
      </c>
      <c r="G455" s="13">
        <v>0.316</v>
      </c>
      <c r="H455" s="154"/>
      <c r="I455" s="13">
        <v>0.316</v>
      </c>
      <c r="J455" s="167" t="s">
        <v>327</v>
      </c>
      <c r="K455" s="154"/>
      <c r="L455" s="154"/>
      <c r="M455" s="167" t="s">
        <v>327</v>
      </c>
      <c r="N455" s="13">
        <v>0.316</v>
      </c>
      <c r="O455" s="160"/>
      <c r="P455" s="160"/>
      <c r="Q455" s="140">
        <v>0.316</v>
      </c>
      <c r="R455" s="163"/>
    </row>
    <row r="456" spans="1:18" s="147" customFormat="1" ht="47.25" x14ac:dyDescent="0.25">
      <c r="A456" s="165" t="s">
        <v>2433</v>
      </c>
      <c r="B456" s="275" t="s">
        <v>2434</v>
      </c>
      <c r="C456" s="154" t="s">
        <v>1409</v>
      </c>
      <c r="D456" s="29" t="s">
        <v>298</v>
      </c>
      <c r="E456" s="154">
        <v>2012</v>
      </c>
      <c r="F456" s="154">
        <v>2012</v>
      </c>
      <c r="G456" s="13">
        <v>0.48399999999999999</v>
      </c>
      <c r="H456" s="154"/>
      <c r="I456" s="13">
        <v>0.48399999999999999</v>
      </c>
      <c r="J456" s="167" t="s">
        <v>352</v>
      </c>
      <c r="K456" s="154"/>
      <c r="L456" s="154"/>
      <c r="M456" s="167" t="s">
        <v>352</v>
      </c>
      <c r="N456" s="13">
        <v>0.48399999999999999</v>
      </c>
      <c r="O456" s="160"/>
      <c r="P456" s="160"/>
      <c r="Q456" s="140">
        <v>0.48399999999999999</v>
      </c>
      <c r="R456" s="163"/>
    </row>
    <row r="457" spans="1:18" s="147" customFormat="1" x14ac:dyDescent="0.25">
      <c r="A457" s="165" t="s">
        <v>2435</v>
      </c>
      <c r="B457" s="242" t="s">
        <v>1850</v>
      </c>
      <c r="C457" s="154"/>
      <c r="D457" s="167"/>
      <c r="E457" s="154"/>
      <c r="F457" s="154"/>
      <c r="G457" s="160"/>
      <c r="H457" s="154"/>
      <c r="I457" s="160"/>
      <c r="J457" s="154"/>
      <c r="K457" s="154"/>
      <c r="L457" s="154"/>
      <c r="M457" s="167"/>
      <c r="N457" s="160"/>
      <c r="O457" s="160"/>
      <c r="P457" s="160"/>
      <c r="Q457" s="162"/>
      <c r="R457" s="163"/>
    </row>
    <row r="458" spans="1:18" s="147" customFormat="1" x14ac:dyDescent="0.25">
      <c r="A458" s="165" t="s">
        <v>2436</v>
      </c>
      <c r="B458" s="159" t="s">
        <v>1946</v>
      </c>
      <c r="C458" s="154" t="s">
        <v>1853</v>
      </c>
      <c r="D458" s="167" t="s">
        <v>146</v>
      </c>
      <c r="E458" s="154">
        <v>2012</v>
      </c>
      <c r="F458" s="154">
        <v>2012</v>
      </c>
      <c r="G458" s="13">
        <v>2.988</v>
      </c>
      <c r="H458" s="154"/>
      <c r="I458" s="13">
        <v>2.988</v>
      </c>
      <c r="J458" s="154"/>
      <c r="K458" s="154"/>
      <c r="L458" s="154"/>
      <c r="M458" s="167"/>
      <c r="N458" s="13">
        <v>2.988</v>
      </c>
      <c r="O458" s="160"/>
      <c r="P458" s="160"/>
      <c r="Q458" s="140">
        <v>2.988</v>
      </c>
      <c r="R458" s="163"/>
    </row>
    <row r="459" spans="1:18" s="147" customFormat="1" x14ac:dyDescent="0.25">
      <c r="A459" s="165" t="s">
        <v>2437</v>
      </c>
      <c r="B459" s="159" t="s">
        <v>1852</v>
      </c>
      <c r="C459" s="154" t="s">
        <v>1853</v>
      </c>
      <c r="D459" s="167" t="s">
        <v>146</v>
      </c>
      <c r="E459" s="154">
        <v>2012</v>
      </c>
      <c r="F459" s="154">
        <v>2012</v>
      </c>
      <c r="G459" s="13">
        <v>0.432</v>
      </c>
      <c r="H459" s="154"/>
      <c r="I459" s="13">
        <v>0.432</v>
      </c>
      <c r="J459" s="154"/>
      <c r="K459" s="154"/>
      <c r="L459" s="154"/>
      <c r="M459" s="167"/>
      <c r="N459" s="13">
        <v>0.432</v>
      </c>
      <c r="O459" s="160"/>
      <c r="P459" s="160"/>
      <c r="Q459" s="140">
        <v>0.432</v>
      </c>
      <c r="R459" s="163"/>
    </row>
    <row r="460" spans="1:18" s="147" customFormat="1" x14ac:dyDescent="0.25">
      <c r="A460" s="165" t="s">
        <v>2438</v>
      </c>
      <c r="B460" s="159" t="s">
        <v>2282</v>
      </c>
      <c r="C460" s="154" t="s">
        <v>1853</v>
      </c>
      <c r="D460" s="167" t="s">
        <v>146</v>
      </c>
      <c r="E460" s="154">
        <v>2012</v>
      </c>
      <c r="F460" s="154">
        <v>2012</v>
      </c>
      <c r="G460" s="13">
        <v>2.0750000000000002</v>
      </c>
      <c r="H460" s="154"/>
      <c r="I460" s="13">
        <v>2.0750000000000002</v>
      </c>
      <c r="J460" s="154"/>
      <c r="K460" s="154"/>
      <c r="L460" s="154"/>
      <c r="M460" s="167"/>
      <c r="N460" s="13">
        <v>2.0750000000000002</v>
      </c>
      <c r="O460" s="160"/>
      <c r="P460" s="160"/>
      <c r="Q460" s="140">
        <v>2.0750000000000002</v>
      </c>
      <c r="R460" s="163"/>
    </row>
    <row r="461" spans="1:18" s="147" customFormat="1" x14ac:dyDescent="0.25">
      <c r="A461" s="165" t="s">
        <v>2439</v>
      </c>
      <c r="B461" s="142" t="s">
        <v>2440</v>
      </c>
      <c r="C461" s="154" t="s">
        <v>1853</v>
      </c>
      <c r="D461" s="167" t="s">
        <v>146</v>
      </c>
      <c r="E461" s="154">
        <v>2012</v>
      </c>
      <c r="F461" s="154">
        <v>2012</v>
      </c>
      <c r="G461" s="13">
        <v>9.7000000000000003E-2</v>
      </c>
      <c r="H461" s="154"/>
      <c r="I461" s="13">
        <v>9.7000000000000003E-2</v>
      </c>
      <c r="J461" s="154"/>
      <c r="K461" s="154"/>
      <c r="L461" s="154"/>
      <c r="M461" s="167"/>
      <c r="N461" s="13">
        <v>9.7000000000000003E-2</v>
      </c>
      <c r="O461" s="160"/>
      <c r="P461" s="160"/>
      <c r="Q461" s="140">
        <v>9.7000000000000003E-2</v>
      </c>
      <c r="R461" s="163"/>
    </row>
    <row r="462" spans="1:18" s="147" customFormat="1" x14ac:dyDescent="0.25">
      <c r="A462" s="165" t="s">
        <v>2441</v>
      </c>
      <c r="B462" s="242" t="s">
        <v>1914</v>
      </c>
      <c r="C462" s="154"/>
      <c r="D462" s="167"/>
      <c r="E462" s="154"/>
      <c r="F462" s="154"/>
      <c r="G462" s="160"/>
      <c r="H462" s="154"/>
      <c r="I462" s="160"/>
      <c r="J462" s="154"/>
      <c r="K462" s="154"/>
      <c r="L462" s="154"/>
      <c r="M462" s="167"/>
      <c r="N462" s="160"/>
      <c r="O462" s="160"/>
      <c r="P462" s="160"/>
      <c r="Q462" s="162"/>
      <c r="R462" s="163"/>
    </row>
    <row r="463" spans="1:18" s="147" customFormat="1" ht="31.5" x14ac:dyDescent="0.25">
      <c r="A463" s="165" t="s">
        <v>2442</v>
      </c>
      <c r="B463" s="159" t="s">
        <v>2443</v>
      </c>
      <c r="C463" s="154" t="s">
        <v>1409</v>
      </c>
      <c r="D463" s="167" t="s">
        <v>1540</v>
      </c>
      <c r="E463" s="154">
        <v>2012</v>
      </c>
      <c r="F463" s="154">
        <v>2012</v>
      </c>
      <c r="G463" s="13">
        <v>8</v>
      </c>
      <c r="H463" s="154"/>
      <c r="I463" s="13">
        <v>8</v>
      </c>
      <c r="J463" s="154"/>
      <c r="K463" s="154"/>
      <c r="L463" s="154"/>
      <c r="M463" s="167"/>
      <c r="N463" s="13">
        <v>8</v>
      </c>
      <c r="O463" s="160"/>
      <c r="P463" s="160"/>
      <c r="Q463" s="140">
        <v>8</v>
      </c>
      <c r="R463" s="163"/>
    </row>
    <row r="464" spans="1:18" s="147" customFormat="1" x14ac:dyDescent="0.25">
      <c r="A464" s="165" t="s">
        <v>2444</v>
      </c>
      <c r="B464" s="242" t="s">
        <v>1955</v>
      </c>
      <c r="C464" s="154"/>
      <c r="D464" s="167"/>
      <c r="E464" s="154"/>
      <c r="F464" s="154"/>
      <c r="G464" s="160"/>
      <c r="H464" s="154"/>
      <c r="I464" s="160">
        <v>0</v>
      </c>
      <c r="J464" s="154"/>
      <c r="K464" s="154"/>
      <c r="L464" s="154"/>
      <c r="M464" s="167"/>
      <c r="N464" s="160">
        <v>0</v>
      </c>
      <c r="O464" s="160"/>
      <c r="P464" s="160"/>
      <c r="Q464" s="162">
        <v>0</v>
      </c>
      <c r="R464" s="163"/>
    </row>
    <row r="465" spans="1:18" s="147" customFormat="1" x14ac:dyDescent="0.25">
      <c r="A465" s="165" t="s">
        <v>2445</v>
      </c>
      <c r="B465" s="159" t="s">
        <v>2446</v>
      </c>
      <c r="C465" s="154" t="s">
        <v>1409</v>
      </c>
      <c r="D465" s="167" t="s">
        <v>512</v>
      </c>
      <c r="E465" s="154">
        <v>2012</v>
      </c>
      <c r="F465" s="154">
        <v>2012</v>
      </c>
      <c r="G465" s="13">
        <v>0.34200000000000003</v>
      </c>
      <c r="H465" s="154"/>
      <c r="I465" s="13">
        <v>0.34200000000000003</v>
      </c>
      <c r="J465" s="154"/>
      <c r="K465" s="154"/>
      <c r="L465" s="154"/>
      <c r="M465" s="167"/>
      <c r="N465" s="13">
        <v>0.34200000000000003</v>
      </c>
      <c r="O465" s="160"/>
      <c r="P465" s="160"/>
      <c r="Q465" s="140">
        <v>0.34200000000000003</v>
      </c>
      <c r="R465" s="163"/>
    </row>
    <row r="466" spans="1:18" s="147" customFormat="1" x14ac:dyDescent="0.25">
      <c r="A466" s="165" t="s">
        <v>2447</v>
      </c>
      <c r="B466" s="159" t="s">
        <v>2448</v>
      </c>
      <c r="C466" s="154" t="s">
        <v>1409</v>
      </c>
      <c r="D466" s="167" t="s">
        <v>512</v>
      </c>
      <c r="E466" s="154">
        <v>2012</v>
      </c>
      <c r="F466" s="154">
        <v>2012</v>
      </c>
      <c r="G466" s="13">
        <v>0.34100000000000003</v>
      </c>
      <c r="H466" s="154"/>
      <c r="I466" s="13">
        <v>0.34100000000000003</v>
      </c>
      <c r="J466" s="154"/>
      <c r="K466" s="154"/>
      <c r="L466" s="154"/>
      <c r="M466" s="167"/>
      <c r="N466" s="13">
        <v>0.34100000000000003</v>
      </c>
      <c r="O466" s="160"/>
      <c r="P466" s="160"/>
      <c r="Q466" s="140">
        <v>0.34100000000000003</v>
      </c>
      <c r="R466" s="163"/>
    </row>
    <row r="467" spans="1:18" s="147" customFormat="1" ht="31.5" x14ac:dyDescent="0.25">
      <c r="A467" s="165" t="s">
        <v>2449</v>
      </c>
      <c r="B467" s="159" t="s">
        <v>2450</v>
      </c>
      <c r="C467" s="154" t="s">
        <v>1409</v>
      </c>
      <c r="D467" s="167" t="s">
        <v>74</v>
      </c>
      <c r="E467" s="154">
        <v>2012</v>
      </c>
      <c r="F467" s="154">
        <v>2012</v>
      </c>
      <c r="G467" s="13">
        <v>0.19600000000000001</v>
      </c>
      <c r="H467" s="154"/>
      <c r="I467" s="13">
        <v>0.19600000000000001</v>
      </c>
      <c r="J467" s="154"/>
      <c r="K467" s="154"/>
      <c r="L467" s="154"/>
      <c r="M467" s="167"/>
      <c r="N467" s="13">
        <v>0.19600000000000001</v>
      </c>
      <c r="O467" s="160"/>
      <c r="P467" s="160"/>
      <c r="Q467" s="140">
        <v>0.19600000000000001</v>
      </c>
      <c r="R467" s="163"/>
    </row>
    <row r="468" spans="1:18" s="147" customFormat="1" ht="31.5" x14ac:dyDescent="0.25">
      <c r="A468" s="165" t="s">
        <v>2451</v>
      </c>
      <c r="B468" s="159" t="s">
        <v>2452</v>
      </c>
      <c r="C468" s="154" t="s">
        <v>1409</v>
      </c>
      <c r="D468" s="167" t="s">
        <v>74</v>
      </c>
      <c r="E468" s="154">
        <v>2012</v>
      </c>
      <c r="F468" s="154">
        <v>2012</v>
      </c>
      <c r="G468" s="13">
        <v>0.221</v>
      </c>
      <c r="H468" s="154"/>
      <c r="I468" s="13">
        <v>0.221</v>
      </c>
      <c r="J468" s="154"/>
      <c r="K468" s="154"/>
      <c r="L468" s="154"/>
      <c r="M468" s="167"/>
      <c r="N468" s="13">
        <v>0.221</v>
      </c>
      <c r="O468" s="160"/>
      <c r="P468" s="160"/>
      <c r="Q468" s="140">
        <v>0.221</v>
      </c>
      <c r="R468" s="163"/>
    </row>
    <row r="469" spans="1:18" s="147" customFormat="1" ht="31.5" x14ac:dyDescent="0.25">
      <c r="A469" s="165" t="s">
        <v>2453</v>
      </c>
      <c r="B469" s="159" t="s">
        <v>2454</v>
      </c>
      <c r="C469" s="154" t="s">
        <v>1409</v>
      </c>
      <c r="D469" s="167" t="s">
        <v>352</v>
      </c>
      <c r="E469" s="154">
        <v>2012</v>
      </c>
      <c r="F469" s="154">
        <v>2012</v>
      </c>
      <c r="G469" s="13">
        <v>0.14199999999999999</v>
      </c>
      <c r="H469" s="154"/>
      <c r="I469" s="13">
        <v>0.14199999999999999</v>
      </c>
      <c r="J469" s="154"/>
      <c r="K469" s="154"/>
      <c r="L469" s="154"/>
      <c r="M469" s="167"/>
      <c r="N469" s="13">
        <v>0.14199999999999999</v>
      </c>
      <c r="O469" s="160"/>
      <c r="P469" s="160"/>
      <c r="Q469" s="140">
        <v>0.14199999999999999</v>
      </c>
      <c r="R469" s="163"/>
    </row>
    <row r="470" spans="1:18" s="147" customFormat="1" x14ac:dyDescent="0.25">
      <c r="A470" s="165" t="s">
        <v>2455</v>
      </c>
      <c r="B470" s="242" t="s">
        <v>1855</v>
      </c>
      <c r="C470" s="154"/>
      <c r="D470" s="167"/>
      <c r="E470" s="154"/>
      <c r="F470" s="154"/>
      <c r="G470" s="160"/>
      <c r="H470" s="154"/>
      <c r="I470" s="160"/>
      <c r="J470" s="154"/>
      <c r="K470" s="154"/>
      <c r="L470" s="154"/>
      <c r="M470" s="167"/>
      <c r="N470" s="160"/>
      <c r="O470" s="160"/>
      <c r="P470" s="160"/>
      <c r="Q470" s="140"/>
      <c r="R470" s="163"/>
    </row>
    <row r="471" spans="1:18" s="147" customFormat="1" x14ac:dyDescent="0.25">
      <c r="A471" s="165" t="s">
        <v>2456</v>
      </c>
      <c r="B471" s="168" t="s">
        <v>2457</v>
      </c>
      <c r="C471" s="154" t="s">
        <v>1853</v>
      </c>
      <c r="D471" s="167" t="s">
        <v>146</v>
      </c>
      <c r="E471" s="154">
        <v>2012</v>
      </c>
      <c r="F471" s="154">
        <v>2012</v>
      </c>
      <c r="G471" s="13">
        <v>1.9930000000000001</v>
      </c>
      <c r="H471" s="154"/>
      <c r="I471" s="13">
        <v>1.9930000000000001</v>
      </c>
      <c r="J471" s="154"/>
      <c r="K471" s="154"/>
      <c r="L471" s="154"/>
      <c r="M471" s="167"/>
      <c r="N471" s="13">
        <v>1.9930000000000001</v>
      </c>
      <c r="O471" s="160"/>
      <c r="P471" s="160"/>
      <c r="Q471" s="140">
        <v>1.9930000000000001</v>
      </c>
      <c r="R471" s="163"/>
    </row>
    <row r="472" spans="1:18" s="269" customFormat="1" x14ac:dyDescent="0.25">
      <c r="A472" s="272" t="s">
        <v>122</v>
      </c>
      <c r="B472" s="263" t="s">
        <v>2458</v>
      </c>
      <c r="C472" s="266"/>
      <c r="D472" s="274"/>
      <c r="E472" s="266"/>
      <c r="F472" s="266"/>
      <c r="G472" s="265"/>
      <c r="H472" s="266"/>
      <c r="I472" s="265"/>
      <c r="J472" s="266"/>
      <c r="K472" s="266"/>
      <c r="L472" s="266"/>
      <c r="M472" s="274"/>
      <c r="N472" s="265"/>
      <c r="O472" s="265"/>
      <c r="P472" s="265"/>
      <c r="Q472" s="267"/>
      <c r="R472" s="268"/>
    </row>
    <row r="473" spans="1:18" s="147" customFormat="1" x14ac:dyDescent="0.25">
      <c r="A473" s="165" t="s">
        <v>2459</v>
      </c>
      <c r="B473" s="136" t="s">
        <v>1845</v>
      </c>
      <c r="C473" s="154"/>
      <c r="D473" s="167"/>
      <c r="E473" s="154"/>
      <c r="F473" s="154"/>
      <c r="G473" s="160"/>
      <c r="H473" s="154"/>
      <c r="I473" s="160"/>
      <c r="J473" s="154"/>
      <c r="K473" s="154"/>
      <c r="L473" s="154"/>
      <c r="M473" s="167"/>
      <c r="N473" s="160"/>
      <c r="O473" s="160"/>
      <c r="P473" s="160"/>
      <c r="Q473" s="162"/>
      <c r="R473" s="163"/>
    </row>
    <row r="474" spans="1:18" s="147" customFormat="1" x14ac:dyDescent="0.25">
      <c r="A474" s="165" t="s">
        <v>2460</v>
      </c>
      <c r="B474" s="168" t="s">
        <v>2461</v>
      </c>
      <c r="C474" s="154" t="s">
        <v>1409</v>
      </c>
      <c r="D474" s="154" t="s">
        <v>2462</v>
      </c>
      <c r="E474" s="154">
        <v>2012</v>
      </c>
      <c r="F474" s="154">
        <v>2012</v>
      </c>
      <c r="G474" s="13">
        <v>0.155</v>
      </c>
      <c r="H474" s="154"/>
      <c r="I474" s="13">
        <v>0.155</v>
      </c>
      <c r="J474" s="154" t="s">
        <v>2462</v>
      </c>
      <c r="K474" s="154"/>
      <c r="L474" s="154"/>
      <c r="M474" s="167"/>
      <c r="N474" s="13">
        <v>0.155</v>
      </c>
      <c r="O474" s="160"/>
      <c r="P474" s="160"/>
      <c r="Q474" s="140">
        <v>0.155</v>
      </c>
      <c r="R474" s="163"/>
    </row>
    <row r="475" spans="1:18" s="147" customFormat="1" ht="31.5" x14ac:dyDescent="0.25">
      <c r="A475" s="165" t="s">
        <v>2463</v>
      </c>
      <c r="B475" s="168" t="s">
        <v>2464</v>
      </c>
      <c r="C475" s="154" t="s">
        <v>1409</v>
      </c>
      <c r="D475" s="154" t="s">
        <v>1060</v>
      </c>
      <c r="E475" s="154">
        <v>2012</v>
      </c>
      <c r="F475" s="154">
        <v>2012</v>
      </c>
      <c r="G475" s="13">
        <v>2.8616950000000001</v>
      </c>
      <c r="H475" s="154"/>
      <c r="I475" s="13">
        <v>2.8616950000000001</v>
      </c>
      <c r="J475" s="154" t="s">
        <v>1060</v>
      </c>
      <c r="K475" s="154"/>
      <c r="L475" s="154"/>
      <c r="M475" s="167" t="s">
        <v>1060</v>
      </c>
      <c r="N475" s="13">
        <v>2.8616950000000001</v>
      </c>
      <c r="O475" s="160"/>
      <c r="P475" s="160"/>
      <c r="Q475" s="140">
        <v>2.8616950000000001</v>
      </c>
      <c r="R475" s="163"/>
    </row>
    <row r="476" spans="1:18" s="147" customFormat="1" x14ac:dyDescent="0.25">
      <c r="A476" s="165" t="s">
        <v>2465</v>
      </c>
      <c r="B476" s="159" t="s">
        <v>2466</v>
      </c>
      <c r="C476" s="154" t="s">
        <v>1409</v>
      </c>
      <c r="D476" s="154" t="s">
        <v>2467</v>
      </c>
      <c r="E476" s="154">
        <v>2012</v>
      </c>
      <c r="F476" s="154">
        <v>2012</v>
      </c>
      <c r="G476" s="13">
        <v>0.22769500000000004</v>
      </c>
      <c r="H476" s="154"/>
      <c r="I476" s="13">
        <v>0.22769500000000004</v>
      </c>
      <c r="J476" s="154" t="s">
        <v>2467</v>
      </c>
      <c r="K476" s="154"/>
      <c r="L476" s="154"/>
      <c r="M476" s="167" t="s">
        <v>2467</v>
      </c>
      <c r="N476" s="13">
        <v>0.22769500000000004</v>
      </c>
      <c r="O476" s="160"/>
      <c r="P476" s="160"/>
      <c r="Q476" s="140">
        <v>0.22769500000000004</v>
      </c>
      <c r="R476" s="163"/>
    </row>
    <row r="477" spans="1:18" s="147" customFormat="1" ht="31.5" x14ac:dyDescent="0.25">
      <c r="A477" s="165" t="s">
        <v>2468</v>
      </c>
      <c r="B477" s="159" t="s">
        <v>2469</v>
      </c>
      <c r="C477" s="154" t="s">
        <v>1409</v>
      </c>
      <c r="D477" s="154" t="s">
        <v>2470</v>
      </c>
      <c r="E477" s="154">
        <v>2012</v>
      </c>
      <c r="F477" s="154">
        <v>2012</v>
      </c>
      <c r="G477" s="13">
        <v>2.6630000000000003</v>
      </c>
      <c r="H477" s="154"/>
      <c r="I477" s="13">
        <v>2.6630000000000003</v>
      </c>
      <c r="J477" s="154" t="s">
        <v>2470</v>
      </c>
      <c r="K477" s="154"/>
      <c r="L477" s="154"/>
      <c r="M477" s="167" t="s">
        <v>2470</v>
      </c>
      <c r="N477" s="13">
        <v>2.6630000000000003</v>
      </c>
      <c r="O477" s="160"/>
      <c r="P477" s="160"/>
      <c r="Q477" s="140">
        <v>2.6630000000000003</v>
      </c>
      <c r="R477" s="163"/>
    </row>
    <row r="478" spans="1:18" s="147" customFormat="1" ht="31.5" x14ac:dyDescent="0.25">
      <c r="A478" s="165" t="s">
        <v>2471</v>
      </c>
      <c r="B478" s="159" t="s">
        <v>2472</v>
      </c>
      <c r="C478" s="154" t="s">
        <v>1409</v>
      </c>
      <c r="D478" s="154" t="s">
        <v>2473</v>
      </c>
      <c r="E478" s="154">
        <v>2012</v>
      </c>
      <c r="F478" s="154">
        <v>2012</v>
      </c>
      <c r="G478" s="13">
        <v>0.47100000000000003</v>
      </c>
      <c r="H478" s="154"/>
      <c r="I478" s="13">
        <v>0.47100000000000003</v>
      </c>
      <c r="J478" s="154" t="s">
        <v>2473</v>
      </c>
      <c r="K478" s="154"/>
      <c r="L478" s="154"/>
      <c r="M478" s="167" t="s">
        <v>2473</v>
      </c>
      <c r="N478" s="13">
        <v>0.47100000000000003</v>
      </c>
      <c r="O478" s="160"/>
      <c r="P478" s="160"/>
      <c r="Q478" s="140">
        <v>0.47100000000000003</v>
      </c>
      <c r="R478" s="163"/>
    </row>
    <row r="479" spans="1:18" s="147" customFormat="1" ht="31.5" x14ac:dyDescent="0.25">
      <c r="A479" s="165" t="s">
        <v>2474</v>
      </c>
      <c r="B479" s="159" t="s">
        <v>2475</v>
      </c>
      <c r="C479" s="154" t="s">
        <v>1409</v>
      </c>
      <c r="D479" s="154" t="s">
        <v>2476</v>
      </c>
      <c r="E479" s="154">
        <v>2012</v>
      </c>
      <c r="F479" s="154">
        <v>2012</v>
      </c>
      <c r="G479" s="13">
        <v>2.1995279999999999</v>
      </c>
      <c r="H479" s="154"/>
      <c r="I479" s="13">
        <v>2.1995279999999999</v>
      </c>
      <c r="J479" s="154" t="s">
        <v>2476</v>
      </c>
      <c r="K479" s="154"/>
      <c r="L479" s="154"/>
      <c r="M479" s="167" t="s">
        <v>2476</v>
      </c>
      <c r="N479" s="13">
        <v>2.1995279999999999</v>
      </c>
      <c r="O479" s="160"/>
      <c r="P479" s="160"/>
      <c r="Q479" s="140">
        <v>2.1995279999999999</v>
      </c>
      <c r="R479" s="163"/>
    </row>
    <row r="480" spans="1:18" s="147" customFormat="1" ht="31.5" x14ac:dyDescent="0.25">
      <c r="A480" s="165" t="s">
        <v>2477</v>
      </c>
      <c r="B480" s="159" t="s">
        <v>2478</v>
      </c>
      <c r="C480" s="154" t="s">
        <v>1409</v>
      </c>
      <c r="D480" s="154" t="s">
        <v>2479</v>
      </c>
      <c r="E480" s="154">
        <v>2012</v>
      </c>
      <c r="F480" s="154">
        <v>2012</v>
      </c>
      <c r="G480" s="13">
        <v>0.79400000000000004</v>
      </c>
      <c r="H480" s="154"/>
      <c r="I480" s="13">
        <v>0.79400000000000004</v>
      </c>
      <c r="J480" s="154" t="s">
        <v>2479</v>
      </c>
      <c r="K480" s="154"/>
      <c r="L480" s="154"/>
      <c r="M480" s="167" t="s">
        <v>2479</v>
      </c>
      <c r="N480" s="13">
        <v>0.79400000000000004</v>
      </c>
      <c r="O480" s="160"/>
      <c r="P480" s="160"/>
      <c r="Q480" s="140">
        <v>0.79400000000000004</v>
      </c>
      <c r="R480" s="163"/>
    </row>
    <row r="481" spans="1:18" s="147" customFormat="1" ht="31.5" x14ac:dyDescent="0.25">
      <c r="A481" s="165" t="s">
        <v>2480</v>
      </c>
      <c r="B481" s="159" t="s">
        <v>2481</v>
      </c>
      <c r="C481" s="154" t="s">
        <v>1409</v>
      </c>
      <c r="D481" s="154" t="s">
        <v>2482</v>
      </c>
      <c r="E481" s="154">
        <v>2012</v>
      </c>
      <c r="F481" s="154">
        <v>2012</v>
      </c>
      <c r="G481" s="13">
        <v>1.8229630000000001</v>
      </c>
      <c r="H481" s="154"/>
      <c r="I481" s="13">
        <v>1.8229630000000001</v>
      </c>
      <c r="J481" s="154" t="s">
        <v>2482</v>
      </c>
      <c r="K481" s="154"/>
      <c r="L481" s="154"/>
      <c r="M481" s="167" t="s">
        <v>2482</v>
      </c>
      <c r="N481" s="13">
        <v>1.8229630000000001</v>
      </c>
      <c r="O481" s="160"/>
      <c r="P481" s="160"/>
      <c r="Q481" s="140">
        <v>1.8229630000000001</v>
      </c>
      <c r="R481" s="163"/>
    </row>
    <row r="482" spans="1:18" s="147" customFormat="1" ht="31.5" x14ac:dyDescent="0.25">
      <c r="A482" s="165" t="s">
        <v>2483</v>
      </c>
      <c r="B482" s="159" t="s">
        <v>2484</v>
      </c>
      <c r="C482" s="154" t="s">
        <v>1409</v>
      </c>
      <c r="D482" s="154" t="s">
        <v>2485</v>
      </c>
      <c r="E482" s="154">
        <v>2012</v>
      </c>
      <c r="F482" s="154">
        <v>2012</v>
      </c>
      <c r="G482" s="13">
        <v>1.0234669999999999</v>
      </c>
      <c r="H482" s="154"/>
      <c r="I482" s="13">
        <v>1.0234669999999999</v>
      </c>
      <c r="J482" s="154" t="s">
        <v>2485</v>
      </c>
      <c r="K482" s="154"/>
      <c r="L482" s="154"/>
      <c r="M482" s="167" t="s">
        <v>2485</v>
      </c>
      <c r="N482" s="13">
        <v>1.0234669999999999</v>
      </c>
      <c r="O482" s="160"/>
      <c r="P482" s="160"/>
      <c r="Q482" s="140">
        <v>1.0234669999999999</v>
      </c>
      <c r="R482" s="163"/>
    </row>
    <row r="483" spans="1:18" s="147" customFormat="1" ht="31.5" x14ac:dyDescent="0.25">
      <c r="A483" s="165" t="s">
        <v>2486</v>
      </c>
      <c r="B483" s="159" t="s">
        <v>2487</v>
      </c>
      <c r="C483" s="154" t="s">
        <v>1409</v>
      </c>
      <c r="D483" s="167" t="s">
        <v>523</v>
      </c>
      <c r="E483" s="154">
        <v>2012</v>
      </c>
      <c r="F483" s="154">
        <v>2012</v>
      </c>
      <c r="G483" s="13">
        <v>1.7269999999999999</v>
      </c>
      <c r="H483" s="154"/>
      <c r="I483" s="13">
        <v>1.7269999999999999</v>
      </c>
      <c r="J483" s="154" t="s">
        <v>523</v>
      </c>
      <c r="K483" s="154"/>
      <c r="L483" s="154"/>
      <c r="M483" s="167" t="s">
        <v>523</v>
      </c>
      <c r="N483" s="13">
        <v>1.7269999999999999</v>
      </c>
      <c r="O483" s="160"/>
      <c r="P483" s="160"/>
      <c r="Q483" s="140">
        <v>1.7269999999999999</v>
      </c>
      <c r="R483" s="163"/>
    </row>
    <row r="484" spans="1:18" s="147" customFormat="1" x14ac:dyDescent="0.25">
      <c r="A484" s="165" t="s">
        <v>2488</v>
      </c>
      <c r="B484" s="159" t="s">
        <v>2489</v>
      </c>
      <c r="C484" s="154" t="s">
        <v>1409</v>
      </c>
      <c r="D484" s="167" t="s">
        <v>2490</v>
      </c>
      <c r="E484" s="154">
        <v>2012</v>
      </c>
      <c r="F484" s="154">
        <v>2012</v>
      </c>
      <c r="G484" s="13">
        <v>0.70169499999999996</v>
      </c>
      <c r="H484" s="154"/>
      <c r="I484" s="13">
        <v>0.70169499999999996</v>
      </c>
      <c r="J484" s="154" t="s">
        <v>2490</v>
      </c>
      <c r="K484" s="154"/>
      <c r="L484" s="154"/>
      <c r="M484" s="167" t="s">
        <v>2490</v>
      </c>
      <c r="N484" s="13">
        <v>0.70169499999999996</v>
      </c>
      <c r="O484" s="160"/>
      <c r="P484" s="160"/>
      <c r="Q484" s="140">
        <v>0.70169499999999996</v>
      </c>
      <c r="R484" s="163"/>
    </row>
    <row r="485" spans="1:18" s="147" customFormat="1" x14ac:dyDescent="0.25">
      <c r="A485" s="165" t="s">
        <v>2491</v>
      </c>
      <c r="B485" s="159" t="s">
        <v>2492</v>
      </c>
      <c r="C485" s="154" t="s">
        <v>1409</v>
      </c>
      <c r="D485" s="167" t="s">
        <v>19</v>
      </c>
      <c r="E485" s="154">
        <v>2012</v>
      </c>
      <c r="F485" s="154">
        <v>2012</v>
      </c>
      <c r="G485" s="13">
        <v>0.30369500000000005</v>
      </c>
      <c r="H485" s="154"/>
      <c r="I485" s="13">
        <v>0.30369500000000005</v>
      </c>
      <c r="J485" s="154" t="s">
        <v>19</v>
      </c>
      <c r="K485" s="154"/>
      <c r="L485" s="154"/>
      <c r="M485" s="167" t="s">
        <v>19</v>
      </c>
      <c r="N485" s="13">
        <v>0.30369500000000005</v>
      </c>
      <c r="O485" s="160"/>
      <c r="P485" s="160"/>
      <c r="Q485" s="140">
        <v>0.30369500000000005</v>
      </c>
      <c r="R485" s="163"/>
    </row>
    <row r="486" spans="1:18" s="147" customFormat="1" x14ac:dyDescent="0.25">
      <c r="A486" s="165" t="s">
        <v>2493</v>
      </c>
      <c r="B486" s="159" t="s">
        <v>2494</v>
      </c>
      <c r="C486" s="154" t="s">
        <v>1409</v>
      </c>
      <c r="D486" s="167" t="s">
        <v>19</v>
      </c>
      <c r="E486" s="154">
        <v>2012</v>
      </c>
      <c r="F486" s="154">
        <v>2012</v>
      </c>
      <c r="G486" s="13">
        <v>0.16669500000000001</v>
      </c>
      <c r="H486" s="154"/>
      <c r="I486" s="13">
        <v>0.16669500000000001</v>
      </c>
      <c r="J486" s="154" t="s">
        <v>19</v>
      </c>
      <c r="K486" s="154"/>
      <c r="L486" s="154"/>
      <c r="M486" s="167" t="s">
        <v>19</v>
      </c>
      <c r="N486" s="13">
        <v>0.16669500000000001</v>
      </c>
      <c r="O486" s="160"/>
      <c r="P486" s="160"/>
      <c r="Q486" s="140">
        <v>0.16669500000000001</v>
      </c>
      <c r="R486" s="163"/>
    </row>
    <row r="487" spans="1:18" s="147" customFormat="1" ht="31.5" x14ac:dyDescent="0.25">
      <c r="A487" s="165" t="s">
        <v>2495</v>
      </c>
      <c r="B487" s="159" t="s">
        <v>2496</v>
      </c>
      <c r="C487" s="154" t="s">
        <v>1409</v>
      </c>
      <c r="D487" s="167" t="s">
        <v>1100</v>
      </c>
      <c r="E487" s="154">
        <v>2012</v>
      </c>
      <c r="F487" s="154">
        <v>2012</v>
      </c>
      <c r="G487" s="13">
        <v>0.44469500000000006</v>
      </c>
      <c r="H487" s="154"/>
      <c r="I487" s="13">
        <v>0.44469500000000006</v>
      </c>
      <c r="J487" s="154" t="s">
        <v>1100</v>
      </c>
      <c r="K487" s="154"/>
      <c r="L487" s="154"/>
      <c r="M487" s="167" t="s">
        <v>1100</v>
      </c>
      <c r="N487" s="13">
        <v>0.44469500000000006</v>
      </c>
      <c r="O487" s="160"/>
      <c r="P487" s="160"/>
      <c r="Q487" s="140">
        <v>0.44469500000000006</v>
      </c>
      <c r="R487" s="163"/>
    </row>
    <row r="488" spans="1:18" s="147" customFormat="1" ht="31.5" x14ac:dyDescent="0.25">
      <c r="A488" s="165" t="s">
        <v>2497</v>
      </c>
      <c r="B488" s="159" t="s">
        <v>2498</v>
      </c>
      <c r="C488" s="154" t="s">
        <v>1409</v>
      </c>
      <c r="D488" s="167" t="s">
        <v>2499</v>
      </c>
      <c r="E488" s="154">
        <v>2012</v>
      </c>
      <c r="F488" s="154">
        <v>2012</v>
      </c>
      <c r="G488" s="13">
        <v>1.456855</v>
      </c>
      <c r="H488" s="154"/>
      <c r="I488" s="13">
        <v>1.456855</v>
      </c>
      <c r="J488" s="154" t="s">
        <v>2499</v>
      </c>
      <c r="K488" s="154"/>
      <c r="L488" s="154"/>
      <c r="M488" s="167" t="s">
        <v>2499</v>
      </c>
      <c r="N488" s="13">
        <v>1.456855</v>
      </c>
      <c r="O488" s="160"/>
      <c r="P488" s="160"/>
      <c r="Q488" s="140">
        <v>1.456855</v>
      </c>
      <c r="R488" s="163"/>
    </row>
    <row r="489" spans="1:18" s="147" customFormat="1" ht="47.25" x14ac:dyDescent="0.25">
      <c r="A489" s="165" t="s">
        <v>2500</v>
      </c>
      <c r="B489" s="159" t="s">
        <v>2501</v>
      </c>
      <c r="C489" s="154" t="s">
        <v>1409</v>
      </c>
      <c r="D489" s="154" t="s">
        <v>2502</v>
      </c>
      <c r="E489" s="154">
        <v>2012</v>
      </c>
      <c r="F489" s="154">
        <v>2012</v>
      </c>
      <c r="G489" s="13">
        <v>2.1786950000000003</v>
      </c>
      <c r="H489" s="154"/>
      <c r="I489" s="13">
        <v>2.1786950000000003</v>
      </c>
      <c r="J489" s="154" t="s">
        <v>2502</v>
      </c>
      <c r="K489" s="154"/>
      <c r="L489" s="154"/>
      <c r="M489" s="167" t="s">
        <v>2502</v>
      </c>
      <c r="N489" s="13">
        <v>2.1786950000000003</v>
      </c>
      <c r="O489" s="160"/>
      <c r="P489" s="160"/>
      <c r="Q489" s="140">
        <v>2.1786950000000003</v>
      </c>
      <c r="R489" s="163"/>
    </row>
    <row r="490" spans="1:18" s="147" customFormat="1" ht="31.5" x14ac:dyDescent="0.25">
      <c r="A490" s="165" t="s">
        <v>2503</v>
      </c>
      <c r="B490" s="159" t="s">
        <v>2504</v>
      </c>
      <c r="C490" s="154" t="s">
        <v>1409</v>
      </c>
      <c r="D490" s="154" t="s">
        <v>523</v>
      </c>
      <c r="E490" s="154">
        <v>2012</v>
      </c>
      <c r="F490" s="154">
        <v>2012</v>
      </c>
      <c r="G490" s="13">
        <v>1.9986949999999999</v>
      </c>
      <c r="H490" s="154"/>
      <c r="I490" s="13">
        <v>1.9986949999999999</v>
      </c>
      <c r="J490" s="154" t="s">
        <v>523</v>
      </c>
      <c r="K490" s="154"/>
      <c r="L490" s="154"/>
      <c r="M490" s="167" t="s">
        <v>523</v>
      </c>
      <c r="N490" s="13">
        <v>1.9986949999999999</v>
      </c>
      <c r="O490" s="160"/>
      <c r="P490" s="160"/>
      <c r="Q490" s="140">
        <v>1.9986949999999999</v>
      </c>
      <c r="R490" s="163"/>
    </row>
    <row r="491" spans="1:18" s="147" customFormat="1" ht="31.5" x14ac:dyDescent="0.25">
      <c r="A491" s="165" t="s">
        <v>2505</v>
      </c>
      <c r="B491" s="142" t="str">
        <f>[2]TDSheet!$B$940</f>
        <v>ТЯЖ Д 475/11 28.04.11 Р 155/11 Реконструкция ТП №205 (10/0,4кВ) пгт Тяжинский</v>
      </c>
      <c r="C491" s="154" t="s">
        <v>1409</v>
      </c>
      <c r="D491" s="29" t="s">
        <v>97</v>
      </c>
      <c r="E491" s="154">
        <v>2012</v>
      </c>
      <c r="F491" s="154">
        <v>2012</v>
      </c>
      <c r="G491" s="13">
        <v>2.1157499999999999E-2</v>
      </c>
      <c r="H491" s="154"/>
      <c r="I491" s="13">
        <v>2.1157499999999999E-2</v>
      </c>
      <c r="J491" s="154"/>
      <c r="K491" s="154"/>
      <c r="L491" s="154"/>
      <c r="M491" s="167"/>
      <c r="N491" s="13">
        <v>2.1157499999999999E-2</v>
      </c>
      <c r="O491" s="160"/>
      <c r="P491" s="160"/>
      <c r="Q491" s="140">
        <v>2.1157499999999999E-2</v>
      </c>
      <c r="R491" s="163"/>
    </row>
    <row r="492" spans="1:18" s="147" customFormat="1" ht="31.5" x14ac:dyDescent="0.25">
      <c r="A492" s="165" t="s">
        <v>2506</v>
      </c>
      <c r="B492" s="142" t="str">
        <f>[2]TDSheet!$B$943</f>
        <v>ТЯЖ Д 475/11 28.04.11 Р 155/11 Реконструкция ТП №4 (10/0,4кВ) пгт Тяжинский</v>
      </c>
      <c r="C492" s="154" t="s">
        <v>1409</v>
      </c>
      <c r="D492" s="29" t="s">
        <v>19</v>
      </c>
      <c r="E492" s="154">
        <v>2012</v>
      </c>
      <c r="F492" s="154">
        <v>2012</v>
      </c>
      <c r="G492" s="13">
        <v>2.1157499999999999E-2</v>
      </c>
      <c r="H492" s="154"/>
      <c r="I492" s="13">
        <v>2.1157499999999999E-2</v>
      </c>
      <c r="J492" s="154"/>
      <c r="K492" s="154"/>
      <c r="L492" s="154"/>
      <c r="M492" s="167"/>
      <c r="N492" s="13">
        <v>2.1157499999999999E-2</v>
      </c>
      <c r="O492" s="160"/>
      <c r="P492" s="160"/>
      <c r="Q492" s="140">
        <v>2.1157499999999999E-2</v>
      </c>
      <c r="R492" s="163"/>
    </row>
    <row r="493" spans="1:18" s="147" customFormat="1" ht="47.25" x14ac:dyDescent="0.25">
      <c r="A493" s="165" t="s">
        <v>2507</v>
      </c>
      <c r="B493" s="142" t="str">
        <f>[2]TDSheet!$B$946</f>
        <v>ТЯЖ Д 708/11 14.07.11 Р 188/11 Реконструкция ЛЭП-0,4кВ от ТП №211 до ВРУ-0,4кВ здания жилого дома по ул.Коммунистическая,5а пгт Тяжинский</v>
      </c>
      <c r="C493" s="154" t="s">
        <v>1409</v>
      </c>
      <c r="D493" s="29" t="s">
        <v>1823</v>
      </c>
      <c r="E493" s="154">
        <v>2012</v>
      </c>
      <c r="F493" s="154">
        <v>2012</v>
      </c>
      <c r="G493" s="13">
        <v>1.213E-2</v>
      </c>
      <c r="H493" s="154"/>
      <c r="I493" s="13">
        <v>1.213E-2</v>
      </c>
      <c r="J493" s="154"/>
      <c r="K493" s="154"/>
      <c r="L493" s="154"/>
      <c r="M493" s="167"/>
      <c r="N493" s="13">
        <v>1.213E-2</v>
      </c>
      <c r="O493" s="160"/>
      <c r="P493" s="160"/>
      <c r="Q493" s="140">
        <v>1.213E-2</v>
      </c>
      <c r="R493" s="163"/>
    </row>
    <row r="494" spans="1:18" s="147" customFormat="1" x14ac:dyDescent="0.25">
      <c r="A494" s="165" t="s">
        <v>2508</v>
      </c>
      <c r="B494" s="242" t="s">
        <v>28</v>
      </c>
      <c r="C494" s="154"/>
      <c r="D494" s="154"/>
      <c r="E494" s="154"/>
      <c r="F494" s="154"/>
      <c r="G494" s="160"/>
      <c r="H494" s="154"/>
      <c r="I494" s="160"/>
      <c r="J494" s="154"/>
      <c r="K494" s="154"/>
      <c r="L494" s="154"/>
      <c r="M494" s="167"/>
      <c r="N494" s="160"/>
      <c r="O494" s="160"/>
      <c r="P494" s="160"/>
      <c r="Q494" s="162"/>
      <c r="R494" s="163"/>
    </row>
    <row r="495" spans="1:18" s="147" customFormat="1" x14ac:dyDescent="0.25">
      <c r="A495" s="165" t="s">
        <v>2509</v>
      </c>
      <c r="B495" s="159" t="s">
        <v>2510</v>
      </c>
      <c r="C495" s="154" t="s">
        <v>1376</v>
      </c>
      <c r="D495" s="154" t="s">
        <v>1595</v>
      </c>
      <c r="E495" s="154">
        <v>2012</v>
      </c>
      <c r="F495" s="154">
        <v>2013</v>
      </c>
      <c r="G495" s="13">
        <v>8.5000000000000006E-2</v>
      </c>
      <c r="H495" s="154"/>
      <c r="I495" s="13">
        <v>8.5000000000000006E-2</v>
      </c>
      <c r="J495" s="154" t="s">
        <v>1595</v>
      </c>
      <c r="K495" s="154"/>
      <c r="L495" s="154"/>
      <c r="M495" s="167" t="s">
        <v>1595</v>
      </c>
      <c r="N495" s="13">
        <v>8.5000000000000006E-2</v>
      </c>
      <c r="O495" s="160"/>
      <c r="P495" s="160"/>
      <c r="Q495" s="140">
        <v>8.5000000000000006E-2</v>
      </c>
      <c r="R495" s="163"/>
    </row>
    <row r="496" spans="1:18" s="147" customFormat="1" x14ac:dyDescent="0.25">
      <c r="A496" s="165" t="s">
        <v>2511</v>
      </c>
      <c r="B496" s="159" t="s">
        <v>2512</v>
      </c>
      <c r="C496" s="154" t="s">
        <v>1376</v>
      </c>
      <c r="D496" s="154" t="s">
        <v>489</v>
      </c>
      <c r="E496" s="154">
        <v>2012</v>
      </c>
      <c r="F496" s="154">
        <v>2013</v>
      </c>
      <c r="G496" s="13">
        <v>8.1000000000000003E-2</v>
      </c>
      <c r="H496" s="154"/>
      <c r="I496" s="13">
        <v>8.1000000000000003E-2</v>
      </c>
      <c r="J496" s="154" t="s">
        <v>489</v>
      </c>
      <c r="K496" s="154"/>
      <c r="L496" s="154"/>
      <c r="M496" s="167" t="s">
        <v>489</v>
      </c>
      <c r="N496" s="13">
        <v>8.1000000000000003E-2</v>
      </c>
      <c r="O496" s="160"/>
      <c r="P496" s="160"/>
      <c r="Q496" s="140">
        <v>8.1000000000000003E-2</v>
      </c>
      <c r="R496" s="163"/>
    </row>
    <row r="497" spans="1:18" s="147" customFormat="1" x14ac:dyDescent="0.25">
      <c r="A497" s="165" t="s">
        <v>2513</v>
      </c>
      <c r="B497" s="159" t="s">
        <v>2514</v>
      </c>
      <c r="C497" s="154" t="s">
        <v>1376</v>
      </c>
      <c r="D497" s="154" t="s">
        <v>2515</v>
      </c>
      <c r="E497" s="154">
        <v>2012</v>
      </c>
      <c r="F497" s="154">
        <v>2013</v>
      </c>
      <c r="G497" s="13">
        <v>0.109</v>
      </c>
      <c r="H497" s="154"/>
      <c r="I497" s="13">
        <v>0.109</v>
      </c>
      <c r="J497" s="154" t="s">
        <v>2515</v>
      </c>
      <c r="K497" s="154"/>
      <c r="L497" s="154"/>
      <c r="M497" s="167" t="s">
        <v>2515</v>
      </c>
      <c r="N497" s="13">
        <v>0.109</v>
      </c>
      <c r="O497" s="160"/>
      <c r="P497" s="160"/>
      <c r="Q497" s="140">
        <v>0.109</v>
      </c>
      <c r="R497" s="163"/>
    </row>
    <row r="498" spans="1:18" s="147" customFormat="1" ht="31.5" x14ac:dyDescent="0.25">
      <c r="A498" s="165" t="s">
        <v>2516</v>
      </c>
      <c r="B498" s="159" t="s">
        <v>2517</v>
      </c>
      <c r="C498" s="154" t="s">
        <v>1376</v>
      </c>
      <c r="D498" s="154" t="s">
        <v>1564</v>
      </c>
      <c r="E498" s="154">
        <v>2012</v>
      </c>
      <c r="F498" s="154">
        <v>2013</v>
      </c>
      <c r="G498" s="13">
        <v>0.13200000000000001</v>
      </c>
      <c r="H498" s="154"/>
      <c r="I498" s="13">
        <v>0.13200000000000001</v>
      </c>
      <c r="J498" s="154" t="s">
        <v>1564</v>
      </c>
      <c r="K498" s="154"/>
      <c r="L498" s="154"/>
      <c r="M498" s="167" t="s">
        <v>1564</v>
      </c>
      <c r="N498" s="13">
        <v>0.13200000000000001</v>
      </c>
      <c r="O498" s="160"/>
      <c r="P498" s="160"/>
      <c r="Q498" s="140">
        <v>0.13200000000000001</v>
      </c>
      <c r="R498" s="163"/>
    </row>
    <row r="499" spans="1:18" s="147" customFormat="1" x14ac:dyDescent="0.25">
      <c r="A499" s="165" t="s">
        <v>2518</v>
      </c>
      <c r="B499" s="242" t="s">
        <v>1850</v>
      </c>
      <c r="C499" s="154"/>
      <c r="D499" s="167"/>
      <c r="E499" s="154"/>
      <c r="F499" s="154"/>
      <c r="G499" s="160"/>
      <c r="H499" s="154"/>
      <c r="I499" s="160"/>
      <c r="J499" s="154"/>
      <c r="K499" s="154"/>
      <c r="L499" s="154"/>
      <c r="M499" s="167"/>
      <c r="N499" s="160"/>
      <c r="O499" s="160"/>
      <c r="P499" s="160"/>
      <c r="Q499" s="162"/>
      <c r="R499" s="163"/>
    </row>
    <row r="500" spans="1:18" s="147" customFormat="1" x14ac:dyDescent="0.25">
      <c r="A500" s="165" t="s">
        <v>2519</v>
      </c>
      <c r="B500" s="159" t="s">
        <v>1852</v>
      </c>
      <c r="C500" s="154" t="s">
        <v>1853</v>
      </c>
      <c r="D500" s="167" t="s">
        <v>146</v>
      </c>
      <c r="E500" s="154">
        <v>2012</v>
      </c>
      <c r="F500" s="154">
        <v>2012</v>
      </c>
      <c r="G500" s="13">
        <v>0.41099999999999998</v>
      </c>
      <c r="H500" s="154"/>
      <c r="I500" s="13">
        <v>0.41099999999999998</v>
      </c>
      <c r="J500" s="154"/>
      <c r="K500" s="154"/>
      <c r="L500" s="154"/>
      <c r="M500" s="167"/>
      <c r="N500" s="13">
        <v>0.41099999999999998</v>
      </c>
      <c r="O500" s="160"/>
      <c r="P500" s="160"/>
      <c r="Q500" s="140">
        <v>0.41099999999999998</v>
      </c>
      <c r="R500" s="163"/>
    </row>
    <row r="501" spans="1:18" s="147" customFormat="1" x14ac:dyDescent="0.25">
      <c r="A501" s="165" t="s">
        <v>2520</v>
      </c>
      <c r="B501" s="159" t="s">
        <v>2521</v>
      </c>
      <c r="C501" s="154" t="s">
        <v>1853</v>
      </c>
      <c r="D501" s="167" t="s">
        <v>146</v>
      </c>
      <c r="E501" s="154">
        <v>2012</v>
      </c>
      <c r="F501" s="154">
        <v>2012</v>
      </c>
      <c r="G501" s="13">
        <v>0.83400000000000007</v>
      </c>
      <c r="H501" s="154"/>
      <c r="I501" s="13">
        <v>0.83400000000000007</v>
      </c>
      <c r="J501" s="154"/>
      <c r="K501" s="154"/>
      <c r="L501" s="154"/>
      <c r="M501" s="167"/>
      <c r="N501" s="13">
        <v>0.83400000000000007</v>
      </c>
      <c r="O501" s="160"/>
      <c r="P501" s="160"/>
      <c r="Q501" s="140">
        <v>0.83400000000000007</v>
      </c>
      <c r="R501" s="163"/>
    </row>
    <row r="502" spans="1:18" s="147" customFormat="1" x14ac:dyDescent="0.25">
      <c r="A502" s="165" t="s">
        <v>2522</v>
      </c>
      <c r="B502" s="242" t="s">
        <v>1914</v>
      </c>
      <c r="C502" s="154"/>
      <c r="D502" s="167"/>
      <c r="E502" s="154"/>
      <c r="F502" s="154"/>
      <c r="G502" s="160"/>
      <c r="H502" s="154"/>
      <c r="I502" s="160"/>
      <c r="J502" s="154"/>
      <c r="K502" s="154"/>
      <c r="L502" s="154"/>
      <c r="M502" s="167"/>
      <c r="N502" s="160"/>
      <c r="O502" s="160"/>
      <c r="P502" s="160"/>
      <c r="Q502" s="162"/>
      <c r="R502" s="163"/>
    </row>
    <row r="503" spans="1:18" s="147" customFormat="1" ht="31.5" x14ac:dyDescent="0.25">
      <c r="A503" s="165" t="s">
        <v>2523</v>
      </c>
      <c r="B503" s="168" t="s">
        <v>2524</v>
      </c>
      <c r="C503" s="154" t="s">
        <v>1409</v>
      </c>
      <c r="D503" s="167" t="s">
        <v>2525</v>
      </c>
      <c r="E503" s="154">
        <v>2012</v>
      </c>
      <c r="F503" s="154">
        <v>2012</v>
      </c>
      <c r="G503" s="13">
        <v>0.61099999999999999</v>
      </c>
      <c r="H503" s="154"/>
      <c r="I503" s="13">
        <v>0.61099999999999999</v>
      </c>
      <c r="J503" s="154"/>
      <c r="K503" s="154"/>
      <c r="L503" s="154"/>
      <c r="M503" s="167"/>
      <c r="N503" s="13">
        <v>0.61099999999999999</v>
      </c>
      <c r="O503" s="160"/>
      <c r="P503" s="160"/>
      <c r="Q503" s="140">
        <v>0.61099999999999999</v>
      </c>
      <c r="R503" s="163"/>
    </row>
    <row r="504" spans="1:18" s="147" customFormat="1" x14ac:dyDescent="0.25">
      <c r="A504" s="165" t="s">
        <v>2526</v>
      </c>
      <c r="B504" s="242" t="s">
        <v>1859</v>
      </c>
      <c r="C504" s="154"/>
      <c r="D504" s="167"/>
      <c r="E504" s="154"/>
      <c r="F504" s="154"/>
      <c r="G504" s="160"/>
      <c r="H504" s="154"/>
      <c r="I504" s="160"/>
      <c r="J504" s="154"/>
      <c r="K504" s="154"/>
      <c r="L504" s="154"/>
      <c r="M504" s="167"/>
      <c r="N504" s="160"/>
      <c r="O504" s="160"/>
      <c r="P504" s="160"/>
      <c r="Q504" s="162"/>
      <c r="R504" s="163"/>
    </row>
    <row r="505" spans="1:18" s="147" customFormat="1" x14ac:dyDescent="0.25">
      <c r="A505" s="165" t="s">
        <v>2527</v>
      </c>
      <c r="B505" s="159" t="s">
        <v>1861</v>
      </c>
      <c r="C505" s="154" t="s">
        <v>1853</v>
      </c>
      <c r="D505" s="167" t="s">
        <v>146</v>
      </c>
      <c r="E505" s="154">
        <v>2012</v>
      </c>
      <c r="F505" s="154">
        <v>2012</v>
      </c>
      <c r="G505" s="13">
        <v>0.23699999999999999</v>
      </c>
      <c r="H505" s="154"/>
      <c r="I505" s="13">
        <v>0.23699999999999999</v>
      </c>
      <c r="J505" s="154"/>
      <c r="K505" s="154"/>
      <c r="L505" s="154"/>
      <c r="M505" s="167"/>
      <c r="N505" s="13">
        <v>0.23699999999999999</v>
      </c>
      <c r="O505" s="160"/>
      <c r="P505" s="160"/>
      <c r="Q505" s="140">
        <v>0.23699999999999999</v>
      </c>
      <c r="R505" s="163"/>
    </row>
    <row r="506" spans="1:18" s="147" customFormat="1" x14ac:dyDescent="0.25">
      <c r="A506" s="165" t="s">
        <v>2528</v>
      </c>
      <c r="B506" s="242" t="s">
        <v>1867</v>
      </c>
      <c r="C506" s="154"/>
      <c r="D506" s="167"/>
      <c r="E506" s="154"/>
      <c r="F506" s="154"/>
      <c r="G506" s="160"/>
      <c r="H506" s="154"/>
      <c r="I506" s="160"/>
      <c r="J506" s="154"/>
      <c r="K506" s="154"/>
      <c r="L506" s="154"/>
      <c r="M506" s="167"/>
      <c r="N506" s="160"/>
      <c r="O506" s="160"/>
      <c r="P506" s="160"/>
      <c r="Q506" s="162"/>
      <c r="R506" s="163"/>
    </row>
    <row r="507" spans="1:18" s="147" customFormat="1" x14ac:dyDescent="0.25">
      <c r="A507" s="165" t="s">
        <v>2529</v>
      </c>
      <c r="B507" s="159" t="s">
        <v>2530</v>
      </c>
      <c r="C507" s="154" t="s">
        <v>1853</v>
      </c>
      <c r="D507" s="167" t="s">
        <v>146</v>
      </c>
      <c r="E507" s="154">
        <v>2012</v>
      </c>
      <c r="F507" s="154">
        <v>2012</v>
      </c>
      <c r="G507" s="13">
        <v>0.36399999999999999</v>
      </c>
      <c r="H507" s="154"/>
      <c r="I507" s="13">
        <v>0.36399999999999999</v>
      </c>
      <c r="J507" s="154"/>
      <c r="K507" s="154"/>
      <c r="L507" s="154"/>
      <c r="M507" s="167"/>
      <c r="N507" s="13">
        <v>0.36399999999999999</v>
      </c>
      <c r="O507" s="160"/>
      <c r="P507" s="160"/>
      <c r="Q507" s="140">
        <v>0.36399999999999999</v>
      </c>
      <c r="R507" s="163"/>
    </row>
    <row r="508" spans="1:18" s="269" customFormat="1" x14ac:dyDescent="0.25">
      <c r="A508" s="272" t="s">
        <v>125</v>
      </c>
      <c r="B508" s="263" t="s">
        <v>2531</v>
      </c>
      <c r="C508" s="266"/>
      <c r="D508" s="274"/>
      <c r="E508" s="266"/>
      <c r="F508" s="266"/>
      <c r="G508" s="265"/>
      <c r="H508" s="266"/>
      <c r="I508" s="265"/>
      <c r="J508" s="265"/>
      <c r="K508" s="265"/>
      <c r="L508" s="265"/>
      <c r="M508" s="265"/>
      <c r="N508" s="265"/>
      <c r="O508" s="265"/>
      <c r="P508" s="265"/>
      <c r="Q508" s="267"/>
      <c r="R508" s="268"/>
    </row>
    <row r="509" spans="1:18" s="147" customFormat="1" x14ac:dyDescent="0.25">
      <c r="A509" s="165" t="s">
        <v>2532</v>
      </c>
      <c r="B509" s="136" t="s">
        <v>1845</v>
      </c>
      <c r="C509" s="154"/>
      <c r="D509" s="167"/>
      <c r="E509" s="154"/>
      <c r="F509" s="154"/>
      <c r="G509" s="160"/>
      <c r="H509" s="154"/>
      <c r="I509" s="160"/>
      <c r="J509" s="154"/>
      <c r="K509" s="154"/>
      <c r="L509" s="154"/>
      <c r="M509" s="167"/>
      <c r="N509" s="160"/>
      <c r="O509" s="160"/>
      <c r="P509" s="160"/>
      <c r="Q509" s="162"/>
      <c r="R509" s="163"/>
    </row>
    <row r="510" spans="1:18" s="147" customFormat="1" ht="31.5" x14ac:dyDescent="0.25">
      <c r="A510" s="165" t="s">
        <v>2533</v>
      </c>
      <c r="B510" s="159" t="s">
        <v>2534</v>
      </c>
      <c r="C510" s="154" t="s">
        <v>1409</v>
      </c>
      <c r="D510" s="167" t="s">
        <v>60</v>
      </c>
      <c r="E510" s="154">
        <v>2012</v>
      </c>
      <c r="F510" s="154">
        <v>2012</v>
      </c>
      <c r="G510" s="13">
        <v>0.34150000000000003</v>
      </c>
      <c r="H510" s="154"/>
      <c r="I510" s="13">
        <v>0.34150000000000003</v>
      </c>
      <c r="J510" s="167" t="s">
        <v>60</v>
      </c>
      <c r="K510" s="154"/>
      <c r="L510" s="154"/>
      <c r="M510" s="167" t="s">
        <v>60</v>
      </c>
      <c r="N510" s="13">
        <v>0.34150000000000003</v>
      </c>
      <c r="O510" s="160"/>
      <c r="P510" s="160"/>
      <c r="Q510" s="140">
        <v>0.34150000000000003</v>
      </c>
      <c r="R510" s="163"/>
    </row>
    <row r="511" spans="1:18" s="147" customFormat="1" ht="31.5" x14ac:dyDescent="0.25">
      <c r="A511" s="165" t="s">
        <v>2535</v>
      </c>
      <c r="B511" s="159" t="s">
        <v>2536</v>
      </c>
      <c r="C511" s="154" t="s">
        <v>1409</v>
      </c>
      <c r="D511" s="167" t="s">
        <v>352</v>
      </c>
      <c r="E511" s="154">
        <v>2012</v>
      </c>
      <c r="F511" s="154">
        <v>2012</v>
      </c>
      <c r="G511" s="13">
        <v>0.40708447000000003</v>
      </c>
      <c r="H511" s="154"/>
      <c r="I511" s="13">
        <v>0.40708447000000003</v>
      </c>
      <c r="J511" s="167" t="s">
        <v>352</v>
      </c>
      <c r="K511" s="154"/>
      <c r="L511" s="154"/>
      <c r="M511" s="167" t="s">
        <v>352</v>
      </c>
      <c r="N511" s="13">
        <v>0.40708447000000003</v>
      </c>
      <c r="O511" s="160"/>
      <c r="P511" s="160"/>
      <c r="Q511" s="140">
        <v>0.40708447000000003</v>
      </c>
      <c r="R511" s="163"/>
    </row>
    <row r="512" spans="1:18" s="147" customFormat="1" ht="31.5" x14ac:dyDescent="0.25">
      <c r="A512" s="165" t="s">
        <v>2537</v>
      </c>
      <c r="B512" s="159" t="s">
        <v>2538</v>
      </c>
      <c r="C512" s="154" t="s">
        <v>1409</v>
      </c>
      <c r="D512" s="167" t="s">
        <v>19</v>
      </c>
      <c r="E512" s="154">
        <v>2012</v>
      </c>
      <c r="F512" s="154">
        <v>2012</v>
      </c>
      <c r="G512" s="13">
        <v>0.94333899999999993</v>
      </c>
      <c r="H512" s="154"/>
      <c r="I512" s="13">
        <v>0.94333899999999993</v>
      </c>
      <c r="J512" s="167" t="s">
        <v>19</v>
      </c>
      <c r="K512" s="154"/>
      <c r="L512" s="154"/>
      <c r="M512" s="167" t="s">
        <v>19</v>
      </c>
      <c r="N512" s="13">
        <v>0.94333899999999993</v>
      </c>
      <c r="O512" s="160"/>
      <c r="P512" s="160"/>
      <c r="Q512" s="140">
        <v>0.94333899999999993</v>
      </c>
      <c r="R512" s="163"/>
    </row>
    <row r="513" spans="1:18" s="147" customFormat="1" x14ac:dyDescent="0.25">
      <c r="A513" s="165" t="s">
        <v>2539</v>
      </c>
      <c r="B513" s="32" t="s">
        <v>2540</v>
      </c>
      <c r="C513" s="154" t="s">
        <v>1409</v>
      </c>
      <c r="D513" s="13" t="s">
        <v>124</v>
      </c>
      <c r="E513" s="154">
        <v>2012</v>
      </c>
      <c r="F513" s="154">
        <v>2012</v>
      </c>
      <c r="G513" s="13">
        <v>5.5E-2</v>
      </c>
      <c r="H513" s="154"/>
      <c r="I513" s="13">
        <v>5.5E-2</v>
      </c>
      <c r="J513" s="13" t="s">
        <v>124</v>
      </c>
      <c r="K513" s="154"/>
      <c r="L513" s="154"/>
      <c r="M513" s="13" t="s">
        <v>124</v>
      </c>
      <c r="N513" s="13">
        <v>5.5E-2</v>
      </c>
      <c r="O513" s="160"/>
      <c r="P513" s="160"/>
      <c r="Q513" s="140">
        <v>5.5E-2</v>
      </c>
      <c r="R513" s="163"/>
    </row>
    <row r="514" spans="1:18" s="147" customFormat="1" x14ac:dyDescent="0.25">
      <c r="A514" s="165" t="s">
        <v>2541</v>
      </c>
      <c r="B514" s="32" t="s">
        <v>2542</v>
      </c>
      <c r="C514" s="154" t="s">
        <v>1409</v>
      </c>
      <c r="D514" s="13" t="s">
        <v>352</v>
      </c>
      <c r="E514" s="154">
        <v>2012</v>
      </c>
      <c r="F514" s="154">
        <v>2012</v>
      </c>
      <c r="G514" s="13">
        <v>7.4999999999999997E-2</v>
      </c>
      <c r="H514" s="154"/>
      <c r="I514" s="13">
        <v>7.4999999999999997E-2</v>
      </c>
      <c r="J514" s="13" t="s">
        <v>352</v>
      </c>
      <c r="K514" s="154"/>
      <c r="L514" s="154"/>
      <c r="M514" s="13" t="s">
        <v>352</v>
      </c>
      <c r="N514" s="13">
        <v>7.4999999999999997E-2</v>
      </c>
      <c r="O514" s="160"/>
      <c r="P514" s="160"/>
      <c r="Q514" s="140">
        <v>7.4999999999999997E-2</v>
      </c>
      <c r="R514" s="163"/>
    </row>
    <row r="515" spans="1:18" s="147" customFormat="1" x14ac:dyDescent="0.25">
      <c r="A515" s="165" t="s">
        <v>2543</v>
      </c>
      <c r="B515" s="242" t="s">
        <v>1850</v>
      </c>
      <c r="C515" s="154"/>
      <c r="D515" s="167"/>
      <c r="E515" s="154"/>
      <c r="F515" s="154"/>
      <c r="G515" s="13"/>
      <c r="H515" s="154"/>
      <c r="I515" s="13"/>
      <c r="J515" s="154"/>
      <c r="K515" s="154"/>
      <c r="L515" s="154"/>
      <c r="M515" s="167"/>
      <c r="N515" s="13"/>
      <c r="O515" s="160"/>
      <c r="P515" s="160"/>
      <c r="Q515" s="140"/>
      <c r="R515" s="163"/>
    </row>
    <row r="516" spans="1:18" s="147" customFormat="1" x14ac:dyDescent="0.25">
      <c r="A516" s="165" t="s">
        <v>2544</v>
      </c>
      <c r="B516" s="159" t="s">
        <v>1852</v>
      </c>
      <c r="C516" s="154" t="s">
        <v>1853</v>
      </c>
      <c r="D516" s="167" t="s">
        <v>146</v>
      </c>
      <c r="E516" s="154">
        <v>2012</v>
      </c>
      <c r="F516" s="154">
        <v>2012</v>
      </c>
      <c r="G516" s="13">
        <v>0.432</v>
      </c>
      <c r="H516" s="154"/>
      <c r="I516" s="13">
        <v>0.432</v>
      </c>
      <c r="J516" s="154"/>
      <c r="K516" s="154"/>
      <c r="L516" s="154"/>
      <c r="M516" s="167"/>
      <c r="N516" s="13">
        <v>0.432</v>
      </c>
      <c r="O516" s="160"/>
      <c r="P516" s="160"/>
      <c r="Q516" s="140">
        <v>0.432</v>
      </c>
      <c r="R516" s="163"/>
    </row>
    <row r="517" spans="1:18" s="269" customFormat="1" x14ac:dyDescent="0.25">
      <c r="A517" s="272" t="s">
        <v>127</v>
      </c>
      <c r="B517" s="263" t="s">
        <v>128</v>
      </c>
      <c r="C517" s="266"/>
      <c r="D517" s="274"/>
      <c r="E517" s="266"/>
      <c r="F517" s="266"/>
      <c r="G517" s="265"/>
      <c r="H517" s="266"/>
      <c r="I517" s="265"/>
      <c r="J517" s="266"/>
      <c r="K517" s="266"/>
      <c r="L517" s="266"/>
      <c r="M517" s="274"/>
      <c r="N517" s="265"/>
      <c r="O517" s="265"/>
      <c r="P517" s="265"/>
      <c r="Q517" s="267"/>
      <c r="R517" s="268"/>
    </row>
    <row r="518" spans="1:18" s="147" customFormat="1" x14ac:dyDescent="0.25">
      <c r="A518" s="165" t="s">
        <v>2545</v>
      </c>
      <c r="B518" s="136" t="s">
        <v>1845</v>
      </c>
      <c r="C518" s="154"/>
      <c r="D518" s="167"/>
      <c r="E518" s="154"/>
      <c r="F518" s="154"/>
      <c r="G518" s="160"/>
      <c r="H518" s="154"/>
      <c r="I518" s="160"/>
      <c r="J518" s="154"/>
      <c r="K518" s="154"/>
      <c r="L518" s="154"/>
      <c r="M518" s="167"/>
      <c r="N518" s="160"/>
      <c r="O518" s="160"/>
      <c r="P518" s="160"/>
      <c r="Q518" s="162"/>
      <c r="R518" s="163"/>
    </row>
    <row r="519" spans="1:18" s="147" customFormat="1" x14ac:dyDescent="0.25">
      <c r="A519" s="165" t="s">
        <v>1460</v>
      </c>
      <c r="B519" s="242" t="s">
        <v>1850</v>
      </c>
      <c r="C519" s="154"/>
      <c r="D519" s="167"/>
      <c r="E519" s="154"/>
      <c r="F519" s="154"/>
      <c r="G519" s="160"/>
      <c r="H519" s="154"/>
      <c r="I519" s="160"/>
      <c r="J519" s="154"/>
      <c r="K519" s="154"/>
      <c r="L519" s="154"/>
      <c r="M519" s="167"/>
      <c r="N519" s="160"/>
      <c r="O519" s="160"/>
      <c r="P519" s="160"/>
      <c r="Q519" s="162"/>
      <c r="R519" s="163"/>
    </row>
    <row r="520" spans="1:18" s="147" customFormat="1" x14ac:dyDescent="0.25">
      <c r="A520" s="165" t="s">
        <v>1461</v>
      </c>
      <c r="B520" s="168" t="s">
        <v>2546</v>
      </c>
      <c r="C520" s="154" t="s">
        <v>1853</v>
      </c>
      <c r="D520" s="167" t="s">
        <v>146</v>
      </c>
      <c r="E520" s="154">
        <v>2012</v>
      </c>
      <c r="F520" s="154">
        <v>2012</v>
      </c>
      <c r="G520" s="13">
        <v>1.1559989999999998</v>
      </c>
      <c r="H520" s="154"/>
      <c r="I520" s="13">
        <v>1.1559989999999998</v>
      </c>
      <c r="J520" s="154"/>
      <c r="K520" s="154"/>
      <c r="L520" s="154"/>
      <c r="M520" s="167"/>
      <c r="N520" s="13">
        <v>1.1559989999999998</v>
      </c>
      <c r="O520" s="160"/>
      <c r="P520" s="160"/>
      <c r="Q520" s="140">
        <v>1.1559989999999998</v>
      </c>
      <c r="R520" s="163"/>
    </row>
    <row r="521" spans="1:18" s="147" customFormat="1" x14ac:dyDescent="0.25">
      <c r="A521" s="165" t="s">
        <v>1462</v>
      </c>
      <c r="B521" s="159" t="s">
        <v>2094</v>
      </c>
      <c r="C521" s="154" t="s">
        <v>1853</v>
      </c>
      <c r="D521" s="167" t="s">
        <v>146</v>
      </c>
      <c r="E521" s="154">
        <v>2012</v>
      </c>
      <c r="F521" s="154">
        <v>2012</v>
      </c>
      <c r="G521" s="13">
        <v>4.8819999999999997</v>
      </c>
      <c r="H521" s="154"/>
      <c r="I521" s="13">
        <v>4.8819999999999997</v>
      </c>
      <c r="J521" s="154"/>
      <c r="K521" s="154"/>
      <c r="L521" s="154"/>
      <c r="M521" s="167"/>
      <c r="N521" s="13">
        <v>4.8819999999999997</v>
      </c>
      <c r="O521" s="160"/>
      <c r="P521" s="160"/>
      <c r="Q521" s="140">
        <v>4.8819999999999997</v>
      </c>
      <c r="R521" s="163"/>
    </row>
    <row r="522" spans="1:18" s="147" customFormat="1" x14ac:dyDescent="0.25">
      <c r="A522" s="165" t="s">
        <v>1463</v>
      </c>
      <c r="B522" s="159" t="s">
        <v>1852</v>
      </c>
      <c r="C522" s="154" t="s">
        <v>1853</v>
      </c>
      <c r="D522" s="167" t="s">
        <v>146</v>
      </c>
      <c r="E522" s="154">
        <v>2012</v>
      </c>
      <c r="F522" s="154">
        <v>2012</v>
      </c>
      <c r="G522" s="13">
        <v>0.43169999999999997</v>
      </c>
      <c r="H522" s="154"/>
      <c r="I522" s="13">
        <v>0.43169999999999997</v>
      </c>
      <c r="J522" s="154"/>
      <c r="K522" s="154"/>
      <c r="L522" s="154"/>
      <c r="M522" s="167"/>
      <c r="N522" s="13">
        <v>0.43169999999999997</v>
      </c>
      <c r="O522" s="160"/>
      <c r="P522" s="160"/>
      <c r="Q522" s="140">
        <v>0.43169999999999997</v>
      </c>
      <c r="R522" s="163"/>
    </row>
    <row r="523" spans="1:18" s="147" customFormat="1" x14ac:dyDescent="0.25">
      <c r="A523" s="165" t="s">
        <v>1464</v>
      </c>
      <c r="B523" s="242" t="s">
        <v>1955</v>
      </c>
      <c r="C523" s="154"/>
      <c r="D523" s="167"/>
      <c r="E523" s="154"/>
      <c r="F523" s="154"/>
      <c r="G523" s="160"/>
      <c r="H523" s="154"/>
      <c r="I523" s="160"/>
      <c r="J523" s="154"/>
      <c r="K523" s="154"/>
      <c r="L523" s="154"/>
      <c r="M523" s="167"/>
      <c r="N523" s="160"/>
      <c r="O523" s="160"/>
      <c r="P523" s="160"/>
      <c r="Q523" s="162"/>
      <c r="R523" s="163"/>
    </row>
    <row r="524" spans="1:18" s="147" customFormat="1" ht="31.5" x14ac:dyDescent="0.25">
      <c r="A524" s="165" t="s">
        <v>1690</v>
      </c>
      <c r="B524" s="159" t="s">
        <v>2547</v>
      </c>
      <c r="C524" s="154" t="s">
        <v>1409</v>
      </c>
      <c r="D524" s="167" t="s">
        <v>2548</v>
      </c>
      <c r="E524" s="154">
        <v>2012</v>
      </c>
      <c r="F524" s="154">
        <v>2012</v>
      </c>
      <c r="G524" s="13">
        <v>0.54728500000000002</v>
      </c>
      <c r="H524" s="154"/>
      <c r="I524" s="13">
        <v>0.54728500000000002</v>
      </c>
      <c r="J524" s="167" t="s">
        <v>2548</v>
      </c>
      <c r="K524" s="154"/>
      <c r="L524" s="154"/>
      <c r="M524" s="167" t="s">
        <v>2548</v>
      </c>
      <c r="N524" s="13">
        <v>0.54728500000000002</v>
      </c>
      <c r="O524" s="160"/>
      <c r="P524" s="160"/>
      <c r="Q524" s="140">
        <v>0.54728500000000002</v>
      </c>
      <c r="R524" s="163"/>
    </row>
    <row r="525" spans="1:18" s="147" customFormat="1" ht="31.5" x14ac:dyDescent="0.25">
      <c r="A525" s="165" t="s">
        <v>1691</v>
      </c>
      <c r="B525" s="159" t="s">
        <v>2549</v>
      </c>
      <c r="C525" s="154" t="s">
        <v>1409</v>
      </c>
      <c r="D525" s="167" t="s">
        <v>352</v>
      </c>
      <c r="E525" s="154">
        <v>2012</v>
      </c>
      <c r="F525" s="154">
        <v>2012</v>
      </c>
      <c r="G525" s="13">
        <v>0.14085700000000001</v>
      </c>
      <c r="H525" s="154"/>
      <c r="I525" s="13">
        <v>0.14085700000000001</v>
      </c>
      <c r="J525" s="167" t="s">
        <v>352</v>
      </c>
      <c r="K525" s="154"/>
      <c r="L525" s="154"/>
      <c r="M525" s="167" t="s">
        <v>352</v>
      </c>
      <c r="N525" s="13">
        <v>0.14085700000000001</v>
      </c>
      <c r="O525" s="160"/>
      <c r="P525" s="160"/>
      <c r="Q525" s="140">
        <v>0.14085700000000001</v>
      </c>
      <c r="R525" s="163"/>
    </row>
    <row r="526" spans="1:18" s="147" customFormat="1" ht="31.5" x14ac:dyDescent="0.25">
      <c r="A526" s="165" t="s">
        <v>2550</v>
      </c>
      <c r="B526" s="159" t="s">
        <v>2551</v>
      </c>
      <c r="C526" s="154" t="s">
        <v>1409</v>
      </c>
      <c r="D526" s="167" t="s">
        <v>19</v>
      </c>
      <c r="E526" s="154">
        <v>2012</v>
      </c>
      <c r="F526" s="154">
        <v>2012</v>
      </c>
      <c r="G526" s="13">
        <v>0.18978700000000001</v>
      </c>
      <c r="H526" s="154"/>
      <c r="I526" s="13">
        <v>0.18978700000000001</v>
      </c>
      <c r="J526" s="167" t="s">
        <v>19</v>
      </c>
      <c r="K526" s="154"/>
      <c r="L526" s="154"/>
      <c r="M526" s="167" t="s">
        <v>19</v>
      </c>
      <c r="N526" s="13">
        <v>0.18978700000000001</v>
      </c>
      <c r="O526" s="160"/>
      <c r="P526" s="160"/>
      <c r="Q526" s="140">
        <v>0.18978700000000001</v>
      </c>
      <c r="R526" s="163"/>
    </row>
    <row r="527" spans="1:18" s="147" customFormat="1" ht="31.5" x14ac:dyDescent="0.25">
      <c r="A527" s="165" t="s">
        <v>2552</v>
      </c>
      <c r="B527" s="142" t="s">
        <v>2553</v>
      </c>
      <c r="C527" s="154" t="s">
        <v>1409</v>
      </c>
      <c r="D527" s="167" t="s">
        <v>97</v>
      </c>
      <c r="E527" s="154">
        <v>2012</v>
      </c>
      <c r="F527" s="154">
        <v>2012</v>
      </c>
      <c r="G527" s="13">
        <v>0.26555899999999999</v>
      </c>
      <c r="H527" s="154"/>
      <c r="I527" s="13">
        <v>0.26555899999999999</v>
      </c>
      <c r="J527" s="167" t="s">
        <v>97</v>
      </c>
      <c r="K527" s="154"/>
      <c r="L527" s="154"/>
      <c r="M527" s="167" t="s">
        <v>97</v>
      </c>
      <c r="N527" s="13">
        <v>0.26555899999999999</v>
      </c>
      <c r="O527" s="160"/>
      <c r="P527" s="160"/>
      <c r="Q527" s="140">
        <v>0.26555899999999999</v>
      </c>
      <c r="R527" s="163"/>
    </row>
    <row r="528" spans="1:18" s="147" customFormat="1" x14ac:dyDescent="0.25">
      <c r="A528" s="165" t="s">
        <v>2554</v>
      </c>
      <c r="B528" s="242" t="s">
        <v>1859</v>
      </c>
      <c r="C528" s="154"/>
      <c r="D528" s="167"/>
      <c r="E528" s="154"/>
      <c r="F528" s="154"/>
      <c r="G528" s="160"/>
      <c r="H528" s="154"/>
      <c r="I528" s="160"/>
      <c r="J528" s="154"/>
      <c r="K528" s="154"/>
      <c r="L528" s="154"/>
      <c r="M528" s="167"/>
      <c r="N528" s="160"/>
      <c r="O528" s="160"/>
      <c r="P528" s="160"/>
      <c r="Q528" s="162"/>
      <c r="R528" s="163"/>
    </row>
    <row r="529" spans="1:18" s="147" customFormat="1" x14ac:dyDescent="0.25">
      <c r="A529" s="165" t="s">
        <v>2555</v>
      </c>
      <c r="B529" s="159" t="s">
        <v>1861</v>
      </c>
      <c r="C529" s="154" t="s">
        <v>1853</v>
      </c>
      <c r="D529" s="167" t="s">
        <v>146</v>
      </c>
      <c r="E529" s="154">
        <v>2012</v>
      </c>
      <c r="F529" s="154">
        <v>2012</v>
      </c>
      <c r="G529" s="13">
        <v>0.23699999999999999</v>
      </c>
      <c r="H529" s="154"/>
      <c r="I529" s="13">
        <v>0.23699999999999999</v>
      </c>
      <c r="J529" s="154"/>
      <c r="K529" s="154"/>
      <c r="L529" s="154"/>
      <c r="M529" s="167"/>
      <c r="N529" s="13">
        <v>0.23699999999999999</v>
      </c>
      <c r="O529" s="160"/>
      <c r="P529" s="160"/>
      <c r="Q529" s="140">
        <v>0.23699999999999999</v>
      </c>
      <c r="R529" s="163"/>
    </row>
    <row r="530" spans="1:18" s="147" customFormat="1" x14ac:dyDescent="0.25">
      <c r="A530" s="165"/>
      <c r="B530" s="142" t="s">
        <v>2399</v>
      </c>
      <c r="C530" s="154" t="s">
        <v>1853</v>
      </c>
      <c r="D530" s="167" t="s">
        <v>146</v>
      </c>
      <c r="E530" s="154">
        <v>2012</v>
      </c>
      <c r="F530" s="154">
        <v>2012</v>
      </c>
      <c r="G530" s="13">
        <v>5.2498999999999997E-2</v>
      </c>
      <c r="H530" s="154"/>
      <c r="I530" s="13">
        <v>5.2498999999999997E-2</v>
      </c>
      <c r="J530" s="154"/>
      <c r="K530" s="154"/>
      <c r="L530" s="154"/>
      <c r="M530" s="167"/>
      <c r="N530" s="13">
        <v>5.2498999999999997E-2</v>
      </c>
      <c r="O530" s="160"/>
      <c r="P530" s="160"/>
      <c r="Q530" s="140">
        <v>5.2498999999999997E-2</v>
      </c>
      <c r="R530" s="163"/>
    </row>
    <row r="531" spans="1:18" s="147" customFormat="1" x14ac:dyDescent="0.25">
      <c r="A531" s="165" t="s">
        <v>2556</v>
      </c>
      <c r="B531" s="242" t="s">
        <v>1871</v>
      </c>
      <c r="C531" s="154"/>
      <c r="D531" s="167"/>
      <c r="E531" s="154"/>
      <c r="F531" s="154"/>
      <c r="G531" s="160"/>
      <c r="H531" s="154"/>
      <c r="I531" s="160"/>
      <c r="J531" s="154"/>
      <c r="K531" s="154"/>
      <c r="L531" s="154"/>
      <c r="M531" s="167"/>
      <c r="N531" s="160"/>
      <c r="O531" s="160"/>
      <c r="P531" s="160"/>
      <c r="Q531" s="162"/>
      <c r="R531" s="163"/>
    </row>
    <row r="532" spans="1:18" s="147" customFormat="1" ht="31.5" x14ac:dyDescent="0.25">
      <c r="A532" s="165" t="s">
        <v>2557</v>
      </c>
      <c r="B532" s="159" t="s">
        <v>1873</v>
      </c>
      <c r="C532" s="154" t="s">
        <v>1374</v>
      </c>
      <c r="D532" s="167"/>
      <c r="E532" s="154">
        <v>2012</v>
      </c>
      <c r="F532" s="154">
        <v>2012</v>
      </c>
      <c r="G532" s="13">
        <v>0.26700000000000002</v>
      </c>
      <c r="H532" s="154"/>
      <c r="I532" s="13">
        <v>0.26700000000000002</v>
      </c>
      <c r="J532" s="154"/>
      <c r="K532" s="154"/>
      <c r="L532" s="154"/>
      <c r="M532" s="167"/>
      <c r="N532" s="13">
        <v>0.26700000000000002</v>
      </c>
      <c r="O532" s="160"/>
      <c r="P532" s="160"/>
      <c r="Q532" s="140">
        <v>0.26700000000000002</v>
      </c>
      <c r="R532" s="163"/>
    </row>
    <row r="533" spans="1:18" s="147" customFormat="1" x14ac:dyDescent="0.25">
      <c r="A533" s="165" t="s">
        <v>2558</v>
      </c>
      <c r="B533" s="142" t="s">
        <v>2559</v>
      </c>
      <c r="C533" s="154"/>
      <c r="D533" s="167"/>
      <c r="E533" s="154">
        <v>2012</v>
      </c>
      <c r="F533" s="154">
        <v>2012</v>
      </c>
      <c r="G533" s="13">
        <v>1.2050000000000001</v>
      </c>
      <c r="H533" s="154"/>
      <c r="I533" s="13">
        <v>1.2050000000000001</v>
      </c>
      <c r="J533" s="154"/>
      <c r="K533" s="154"/>
      <c r="L533" s="154"/>
      <c r="M533" s="167"/>
      <c r="N533" s="13">
        <v>1.2050000000000001</v>
      </c>
      <c r="O533" s="160"/>
      <c r="P533" s="160"/>
      <c r="Q533" s="140">
        <v>1.2050000000000001</v>
      </c>
      <c r="R533" s="163"/>
    </row>
    <row r="534" spans="1:18" s="269" customFormat="1" x14ac:dyDescent="0.25">
      <c r="A534" s="272" t="s">
        <v>135</v>
      </c>
      <c r="B534" s="263" t="s">
        <v>2560</v>
      </c>
      <c r="C534" s="266"/>
      <c r="D534" s="274"/>
      <c r="E534" s="266"/>
      <c r="F534" s="266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7"/>
      <c r="R534" s="268"/>
    </row>
    <row r="535" spans="1:18" s="147" customFormat="1" x14ac:dyDescent="0.25">
      <c r="A535" s="165" t="s">
        <v>2561</v>
      </c>
      <c r="B535" s="136" t="s">
        <v>1845</v>
      </c>
      <c r="C535" s="154"/>
      <c r="D535" s="167"/>
      <c r="E535" s="154"/>
      <c r="F535" s="154"/>
      <c r="G535" s="160"/>
      <c r="H535" s="154"/>
      <c r="I535" s="160"/>
      <c r="J535" s="154"/>
      <c r="K535" s="154"/>
      <c r="L535" s="154"/>
      <c r="M535" s="167"/>
      <c r="N535" s="160"/>
      <c r="O535" s="160"/>
      <c r="P535" s="160"/>
      <c r="Q535" s="162"/>
      <c r="R535" s="163"/>
    </row>
    <row r="536" spans="1:18" s="147" customFormat="1" ht="63" x14ac:dyDescent="0.25">
      <c r="A536" s="165" t="s">
        <v>1727</v>
      </c>
      <c r="B536" s="142" t="s">
        <v>2562</v>
      </c>
      <c r="C536" s="154" t="s">
        <v>1409</v>
      </c>
      <c r="D536" s="167"/>
      <c r="E536" s="154">
        <v>2012</v>
      </c>
      <c r="F536" s="154">
        <v>2012</v>
      </c>
      <c r="G536" s="13">
        <v>1.7000000000000001E-2</v>
      </c>
      <c r="H536" s="154"/>
      <c r="I536" s="13">
        <v>1.7000000000000001E-2</v>
      </c>
      <c r="J536" s="154"/>
      <c r="K536" s="154"/>
      <c r="L536" s="154"/>
      <c r="M536" s="167"/>
      <c r="N536" s="13">
        <v>1.7000000000000001E-2</v>
      </c>
      <c r="O536" s="160"/>
      <c r="P536" s="160"/>
      <c r="Q536" s="140">
        <v>1.7000000000000001E-2</v>
      </c>
      <c r="R536" s="163"/>
    </row>
    <row r="537" spans="1:18" s="147" customFormat="1" x14ac:dyDescent="0.25">
      <c r="A537" s="165" t="s">
        <v>1728</v>
      </c>
      <c r="B537" s="242" t="s">
        <v>1850</v>
      </c>
      <c r="C537" s="154"/>
      <c r="D537" s="167"/>
      <c r="E537" s="154"/>
      <c r="F537" s="154"/>
      <c r="G537" s="160"/>
      <c r="H537" s="154"/>
      <c r="I537" s="160"/>
      <c r="J537" s="154"/>
      <c r="K537" s="154"/>
      <c r="L537" s="154"/>
      <c r="M537" s="167"/>
      <c r="N537" s="160"/>
      <c r="O537" s="160"/>
      <c r="P537" s="160"/>
      <c r="Q537" s="162"/>
      <c r="R537" s="163"/>
    </row>
    <row r="538" spans="1:18" s="147" customFormat="1" x14ac:dyDescent="0.25">
      <c r="A538" s="165" t="s">
        <v>1729</v>
      </c>
      <c r="B538" s="159" t="s">
        <v>2563</v>
      </c>
      <c r="C538" s="154" t="s">
        <v>1853</v>
      </c>
      <c r="D538" s="167" t="s">
        <v>146</v>
      </c>
      <c r="E538" s="154">
        <v>2012</v>
      </c>
      <c r="F538" s="154">
        <v>2012</v>
      </c>
      <c r="G538" s="13">
        <v>0.42502387442155443</v>
      </c>
      <c r="H538" s="154"/>
      <c r="I538" s="13">
        <v>0.42502387442155443</v>
      </c>
      <c r="J538" s="154"/>
      <c r="K538" s="154"/>
      <c r="L538" s="154"/>
      <c r="M538" s="167"/>
      <c r="N538" s="13">
        <v>0.42502387442155443</v>
      </c>
      <c r="O538" s="160"/>
      <c r="P538" s="160"/>
      <c r="Q538" s="140">
        <v>0.42502387442155443</v>
      </c>
      <c r="R538" s="163"/>
    </row>
    <row r="539" spans="1:18" s="147" customFormat="1" x14ac:dyDescent="0.25">
      <c r="A539" s="165" t="s">
        <v>2564</v>
      </c>
      <c r="B539" s="159" t="s">
        <v>1852</v>
      </c>
      <c r="C539" s="154" t="s">
        <v>1853</v>
      </c>
      <c r="D539" s="167" t="s">
        <v>146</v>
      </c>
      <c r="E539" s="154">
        <v>2012</v>
      </c>
      <c r="F539" s="154">
        <v>2012</v>
      </c>
      <c r="G539" s="13">
        <v>0.43180000000000002</v>
      </c>
      <c r="H539" s="154"/>
      <c r="I539" s="13">
        <v>0.43180000000000002</v>
      </c>
      <c r="J539" s="154"/>
      <c r="K539" s="154"/>
      <c r="L539" s="154"/>
      <c r="M539" s="167"/>
      <c r="N539" s="13">
        <v>0.43180000000000002</v>
      </c>
      <c r="O539" s="160"/>
      <c r="P539" s="160"/>
      <c r="Q539" s="140">
        <v>0.43180000000000002</v>
      </c>
      <c r="R539" s="163"/>
    </row>
    <row r="540" spans="1:18" s="147" customFormat="1" x14ac:dyDescent="0.25">
      <c r="A540" s="165" t="s">
        <v>2565</v>
      </c>
      <c r="B540" s="242" t="s">
        <v>484</v>
      </c>
      <c r="C540" s="154"/>
      <c r="D540" s="167"/>
      <c r="E540" s="154"/>
      <c r="F540" s="154"/>
      <c r="G540" s="160"/>
      <c r="H540" s="154"/>
      <c r="I540" s="160"/>
      <c r="J540" s="154"/>
      <c r="K540" s="154"/>
      <c r="L540" s="154"/>
      <c r="M540" s="167"/>
      <c r="N540" s="160"/>
      <c r="O540" s="160"/>
      <c r="P540" s="160"/>
      <c r="Q540" s="162"/>
      <c r="R540" s="163"/>
    </row>
    <row r="541" spans="1:18" s="147" customFormat="1" x14ac:dyDescent="0.25">
      <c r="A541" s="165" t="s">
        <v>308</v>
      </c>
      <c r="B541" s="159" t="s">
        <v>2566</v>
      </c>
      <c r="C541" s="154" t="s">
        <v>1374</v>
      </c>
      <c r="D541" s="167" t="s">
        <v>2567</v>
      </c>
      <c r="E541" s="154">
        <v>2012</v>
      </c>
      <c r="F541" s="154">
        <v>2012</v>
      </c>
      <c r="G541" s="13">
        <v>0.29569999999999996</v>
      </c>
      <c r="H541" s="154"/>
      <c r="I541" s="13">
        <v>0.29569999999999996</v>
      </c>
      <c r="J541" s="167" t="s">
        <v>2567</v>
      </c>
      <c r="K541" s="154"/>
      <c r="L541" s="154"/>
      <c r="M541" s="167" t="s">
        <v>2567</v>
      </c>
      <c r="N541" s="13">
        <v>0.29569999999999996</v>
      </c>
      <c r="O541" s="160"/>
      <c r="P541" s="160"/>
      <c r="Q541" s="140">
        <v>0.29569999999999996</v>
      </c>
      <c r="R541" s="163"/>
    </row>
    <row r="542" spans="1:18" s="147" customFormat="1" x14ac:dyDescent="0.25">
      <c r="A542" s="165" t="s">
        <v>309</v>
      </c>
      <c r="B542" s="159" t="s">
        <v>2568</v>
      </c>
      <c r="C542" s="154" t="s">
        <v>1874</v>
      </c>
      <c r="D542" s="167" t="s">
        <v>1051</v>
      </c>
      <c r="E542" s="154">
        <v>2012</v>
      </c>
      <c r="F542" s="154">
        <v>2012</v>
      </c>
      <c r="G542" s="13">
        <v>0.28920000000000001</v>
      </c>
      <c r="H542" s="154"/>
      <c r="I542" s="13">
        <v>0.28920000000000001</v>
      </c>
      <c r="J542" s="167" t="s">
        <v>1051</v>
      </c>
      <c r="K542" s="154"/>
      <c r="L542" s="154"/>
      <c r="M542" s="167" t="s">
        <v>1051</v>
      </c>
      <c r="N542" s="13">
        <v>0.28920000000000001</v>
      </c>
      <c r="O542" s="160"/>
      <c r="P542" s="160"/>
      <c r="Q542" s="140">
        <v>0.28920000000000001</v>
      </c>
      <c r="R542" s="163"/>
    </row>
    <row r="543" spans="1:18" s="147" customFormat="1" x14ac:dyDescent="0.25">
      <c r="A543" s="165" t="s">
        <v>310</v>
      </c>
      <c r="B543" s="242" t="s">
        <v>21</v>
      </c>
      <c r="C543" s="154"/>
      <c r="D543" s="167"/>
      <c r="E543" s="154"/>
      <c r="F543" s="154"/>
      <c r="G543" s="13"/>
      <c r="H543" s="154"/>
      <c r="I543" s="13"/>
      <c r="J543" s="154"/>
      <c r="K543" s="154"/>
      <c r="L543" s="154"/>
      <c r="M543" s="167"/>
      <c r="N543" s="13"/>
      <c r="O543" s="160"/>
      <c r="P543" s="160"/>
      <c r="Q543" s="140"/>
      <c r="R543" s="163"/>
    </row>
    <row r="544" spans="1:18" s="147" customFormat="1" x14ac:dyDescent="0.25">
      <c r="A544" s="165" t="s">
        <v>311</v>
      </c>
      <c r="B544" s="159" t="s">
        <v>2569</v>
      </c>
      <c r="C544" s="154" t="s">
        <v>1374</v>
      </c>
      <c r="D544" s="167" t="s">
        <v>146</v>
      </c>
      <c r="E544" s="154">
        <v>2012</v>
      </c>
      <c r="F544" s="154">
        <v>2012</v>
      </c>
      <c r="G544" s="13">
        <v>1.39989129</v>
      </c>
      <c r="H544" s="154"/>
      <c r="I544" s="13">
        <v>1.39989129</v>
      </c>
      <c r="J544" s="154"/>
      <c r="K544" s="154"/>
      <c r="L544" s="154"/>
      <c r="M544" s="167"/>
      <c r="N544" s="13">
        <v>1.39989129</v>
      </c>
      <c r="O544" s="160"/>
      <c r="P544" s="160"/>
      <c r="Q544" s="140">
        <v>1.39989129</v>
      </c>
      <c r="R544" s="163"/>
    </row>
    <row r="545" spans="1:18" s="147" customFormat="1" ht="31.5" x14ac:dyDescent="0.25">
      <c r="A545" s="165" t="s">
        <v>312</v>
      </c>
      <c r="B545" s="159" t="s">
        <v>2570</v>
      </c>
      <c r="C545" s="154" t="s">
        <v>1374</v>
      </c>
      <c r="D545" s="167" t="s">
        <v>146</v>
      </c>
      <c r="E545" s="154">
        <v>2012</v>
      </c>
      <c r="F545" s="154">
        <v>2012</v>
      </c>
      <c r="G545" s="13">
        <v>2.8200004659999998</v>
      </c>
      <c r="H545" s="154"/>
      <c r="I545" s="13">
        <v>2.8200004659999998</v>
      </c>
      <c r="J545" s="154"/>
      <c r="K545" s="154"/>
      <c r="L545" s="154"/>
      <c r="M545" s="167"/>
      <c r="N545" s="13">
        <v>2.8200004659999998</v>
      </c>
      <c r="O545" s="160"/>
      <c r="P545" s="160"/>
      <c r="Q545" s="140">
        <v>2.8200004659999998</v>
      </c>
      <c r="R545" s="163"/>
    </row>
    <row r="546" spans="1:18" s="269" customFormat="1" x14ac:dyDescent="0.25">
      <c r="A546" s="272" t="s">
        <v>129</v>
      </c>
      <c r="B546" s="263" t="s">
        <v>2571</v>
      </c>
      <c r="C546" s="266"/>
      <c r="D546" s="274"/>
      <c r="E546" s="266"/>
      <c r="F546" s="266"/>
      <c r="G546" s="265"/>
      <c r="H546" s="266"/>
      <c r="I546" s="265"/>
      <c r="J546" s="266"/>
      <c r="K546" s="266"/>
      <c r="L546" s="266"/>
      <c r="M546" s="274"/>
      <c r="N546" s="265"/>
      <c r="O546" s="265"/>
      <c r="P546" s="265"/>
      <c r="Q546" s="267"/>
      <c r="R546" s="268"/>
    </row>
    <row r="547" spans="1:18" s="147" customFormat="1" x14ac:dyDescent="0.25">
      <c r="A547" s="165" t="s">
        <v>2572</v>
      </c>
      <c r="B547" s="136" t="s">
        <v>1845</v>
      </c>
      <c r="C547" s="154"/>
      <c r="D547" s="167"/>
      <c r="E547" s="154"/>
      <c r="F547" s="154"/>
      <c r="G547" s="160"/>
      <c r="H547" s="154"/>
      <c r="I547" s="160"/>
      <c r="J547" s="154"/>
      <c r="K547" s="154"/>
      <c r="L547" s="154"/>
      <c r="M547" s="167"/>
      <c r="N547" s="160"/>
      <c r="O547" s="160"/>
      <c r="P547" s="160"/>
      <c r="Q547" s="162"/>
      <c r="R547" s="163"/>
    </row>
    <row r="548" spans="1:18" s="147" customFormat="1" x14ac:dyDescent="0.25">
      <c r="A548" s="165" t="s">
        <v>1736</v>
      </c>
      <c r="B548" s="159" t="s">
        <v>2573</v>
      </c>
      <c r="C548" s="154" t="s">
        <v>1905</v>
      </c>
      <c r="D548" s="167" t="s">
        <v>145</v>
      </c>
      <c r="E548" s="154">
        <v>2012</v>
      </c>
      <c r="F548" s="154">
        <v>2012</v>
      </c>
      <c r="G548" s="160">
        <v>0.14083195567819567</v>
      </c>
      <c r="H548" s="154"/>
      <c r="I548" s="160">
        <v>0.14083195567819567</v>
      </c>
      <c r="J548" s="167" t="s">
        <v>145</v>
      </c>
      <c r="K548" s="154"/>
      <c r="L548" s="154"/>
      <c r="M548" s="167" t="s">
        <v>145</v>
      </c>
      <c r="N548" s="160">
        <v>0.14083195567819567</v>
      </c>
      <c r="O548" s="160"/>
      <c r="P548" s="160"/>
      <c r="Q548" s="162">
        <v>0.14083195567819567</v>
      </c>
      <c r="R548" s="163"/>
    </row>
    <row r="549" spans="1:18" s="147" customFormat="1" ht="31.5" x14ac:dyDescent="0.25">
      <c r="A549" s="165" t="s">
        <v>2574</v>
      </c>
      <c r="B549" s="30" t="s">
        <v>2575</v>
      </c>
      <c r="C549" s="154" t="s">
        <v>2576</v>
      </c>
      <c r="D549" s="167" t="s">
        <v>351</v>
      </c>
      <c r="E549" s="154">
        <v>2012</v>
      </c>
      <c r="F549" s="154">
        <v>2012</v>
      </c>
      <c r="G549" s="13">
        <v>0.317</v>
      </c>
      <c r="H549" s="154"/>
      <c r="I549" s="13">
        <v>0.317</v>
      </c>
      <c r="J549" s="167" t="s">
        <v>351</v>
      </c>
      <c r="K549" s="154"/>
      <c r="L549" s="154"/>
      <c r="M549" s="167" t="s">
        <v>351</v>
      </c>
      <c r="N549" s="13">
        <v>0.317</v>
      </c>
      <c r="O549" s="160"/>
      <c r="P549" s="160"/>
      <c r="Q549" s="140">
        <v>0.317</v>
      </c>
      <c r="R549" s="163"/>
    </row>
    <row r="550" spans="1:18" s="147" customFormat="1" x14ac:dyDescent="0.25">
      <c r="A550" s="165" t="s">
        <v>2577</v>
      </c>
      <c r="B550" s="172" t="s">
        <v>2578</v>
      </c>
      <c r="C550" s="154" t="s">
        <v>2576</v>
      </c>
      <c r="D550" s="167"/>
      <c r="E550" s="154">
        <v>2012</v>
      </c>
      <c r="F550" s="154">
        <v>2012</v>
      </c>
      <c r="G550" s="170">
        <v>0.1</v>
      </c>
      <c r="H550" s="154"/>
      <c r="I550" s="170">
        <v>0.1</v>
      </c>
      <c r="J550" s="167"/>
      <c r="K550" s="154"/>
      <c r="L550" s="154"/>
      <c r="M550" s="167"/>
      <c r="N550" s="170">
        <v>0.1</v>
      </c>
      <c r="O550" s="160"/>
      <c r="P550" s="160"/>
      <c r="Q550" s="171">
        <v>0.1</v>
      </c>
      <c r="R550" s="163"/>
    </row>
    <row r="551" spans="1:18" s="147" customFormat="1" x14ac:dyDescent="0.25">
      <c r="A551" s="165" t="s">
        <v>2579</v>
      </c>
      <c r="B551" s="172" t="s">
        <v>2580</v>
      </c>
      <c r="C551" s="154" t="s">
        <v>2576</v>
      </c>
      <c r="D551" s="167" t="s">
        <v>298</v>
      </c>
      <c r="E551" s="154">
        <v>2012</v>
      </c>
      <c r="F551" s="154">
        <v>2012</v>
      </c>
      <c r="G551" s="170">
        <v>0.151</v>
      </c>
      <c r="H551" s="154"/>
      <c r="I551" s="170">
        <v>0.151</v>
      </c>
      <c r="J551" s="167" t="s">
        <v>298</v>
      </c>
      <c r="K551" s="154"/>
      <c r="L551" s="154"/>
      <c r="M551" s="167" t="s">
        <v>298</v>
      </c>
      <c r="N551" s="170">
        <v>0.151</v>
      </c>
      <c r="O551" s="160"/>
      <c r="P551" s="160"/>
      <c r="Q551" s="171">
        <v>0.151</v>
      </c>
      <c r="R551" s="163"/>
    </row>
    <row r="552" spans="1:18" s="147" customFormat="1" x14ac:dyDescent="0.25">
      <c r="A552" s="165" t="s">
        <v>2581</v>
      </c>
      <c r="B552" s="172" t="s">
        <v>2582</v>
      </c>
      <c r="C552" s="154" t="s">
        <v>2576</v>
      </c>
      <c r="D552" s="167" t="s">
        <v>106</v>
      </c>
      <c r="E552" s="154">
        <v>2012</v>
      </c>
      <c r="F552" s="154">
        <v>2012</v>
      </c>
      <c r="G552" s="170">
        <v>4.5999999999999999E-2</v>
      </c>
      <c r="H552" s="154"/>
      <c r="I552" s="170">
        <v>4.5999999999999999E-2</v>
      </c>
      <c r="J552" s="167" t="s">
        <v>106</v>
      </c>
      <c r="K552" s="154"/>
      <c r="L552" s="154"/>
      <c r="M552" s="167" t="s">
        <v>106</v>
      </c>
      <c r="N552" s="170">
        <v>4.5999999999999999E-2</v>
      </c>
      <c r="O552" s="160"/>
      <c r="P552" s="160"/>
      <c r="Q552" s="171">
        <v>4.5999999999999999E-2</v>
      </c>
      <c r="R552" s="163"/>
    </row>
    <row r="553" spans="1:18" s="147" customFormat="1" x14ac:dyDescent="0.25">
      <c r="A553" s="165" t="s">
        <v>2583</v>
      </c>
      <c r="B553" s="172" t="s">
        <v>2584</v>
      </c>
      <c r="C553" s="154" t="s">
        <v>2576</v>
      </c>
      <c r="D553" s="167" t="s">
        <v>298</v>
      </c>
      <c r="E553" s="154">
        <v>2012</v>
      </c>
      <c r="F553" s="154">
        <v>2012</v>
      </c>
      <c r="G553" s="170">
        <v>9.6000000000000002E-2</v>
      </c>
      <c r="H553" s="154"/>
      <c r="I553" s="170">
        <v>9.6000000000000002E-2</v>
      </c>
      <c r="J553" s="167" t="s">
        <v>298</v>
      </c>
      <c r="K553" s="154"/>
      <c r="L553" s="154"/>
      <c r="M553" s="167" t="s">
        <v>298</v>
      </c>
      <c r="N553" s="170">
        <v>9.6000000000000002E-2</v>
      </c>
      <c r="O553" s="160"/>
      <c r="P553" s="160"/>
      <c r="Q553" s="171">
        <v>9.6000000000000002E-2</v>
      </c>
      <c r="R553" s="163"/>
    </row>
    <row r="554" spans="1:18" s="147" customFormat="1" x14ac:dyDescent="0.25">
      <c r="A554" s="165" t="s">
        <v>2585</v>
      </c>
      <c r="B554" s="242" t="s">
        <v>1850</v>
      </c>
      <c r="C554" s="154"/>
      <c r="D554" s="167"/>
      <c r="E554" s="154"/>
      <c r="F554" s="154"/>
      <c r="G554" s="160"/>
      <c r="H554" s="154"/>
      <c r="I554" s="160"/>
      <c r="J554" s="154"/>
      <c r="K554" s="154"/>
      <c r="L554" s="154"/>
      <c r="M554" s="167"/>
      <c r="N554" s="160"/>
      <c r="O554" s="160"/>
      <c r="P554" s="160"/>
      <c r="Q554" s="162"/>
      <c r="R554" s="163"/>
    </row>
    <row r="555" spans="1:18" s="147" customFormat="1" x14ac:dyDescent="0.25">
      <c r="A555" s="165" t="s">
        <v>2586</v>
      </c>
      <c r="B555" s="159" t="s">
        <v>1852</v>
      </c>
      <c r="C555" s="154" t="s">
        <v>1853</v>
      </c>
      <c r="D555" s="167" t="s">
        <v>146</v>
      </c>
      <c r="E555" s="154">
        <v>2012</v>
      </c>
      <c r="F555" s="154">
        <v>2012</v>
      </c>
      <c r="G555" s="13">
        <v>0.41099999999999998</v>
      </c>
      <c r="H555" s="154"/>
      <c r="I555" s="13">
        <v>0.41099999999999998</v>
      </c>
      <c r="J555" s="154"/>
      <c r="K555" s="154"/>
      <c r="L555" s="154"/>
      <c r="M555" s="167"/>
      <c r="N555" s="13">
        <v>0.41099999999999998</v>
      </c>
      <c r="O555" s="160"/>
      <c r="P555" s="160"/>
      <c r="Q555" s="140">
        <v>0.41099999999999998</v>
      </c>
      <c r="R555" s="163"/>
    </row>
    <row r="556" spans="1:18" s="147" customFormat="1" x14ac:dyDescent="0.25">
      <c r="A556" s="165" t="s">
        <v>2587</v>
      </c>
      <c r="B556" s="242" t="s">
        <v>1859</v>
      </c>
      <c r="C556" s="154"/>
      <c r="D556" s="167"/>
      <c r="E556" s="154"/>
      <c r="F556" s="154"/>
      <c r="G556" s="160"/>
      <c r="H556" s="154"/>
      <c r="I556" s="160"/>
      <c r="J556" s="154"/>
      <c r="K556" s="154"/>
      <c r="L556" s="154"/>
      <c r="M556" s="167"/>
      <c r="N556" s="160"/>
      <c r="O556" s="160"/>
      <c r="P556" s="160"/>
      <c r="Q556" s="162"/>
      <c r="R556" s="163"/>
    </row>
    <row r="557" spans="1:18" s="147" customFormat="1" x14ac:dyDescent="0.25">
      <c r="A557" s="165" t="s">
        <v>2588</v>
      </c>
      <c r="B557" s="159" t="s">
        <v>1861</v>
      </c>
      <c r="C557" s="154" t="s">
        <v>1853</v>
      </c>
      <c r="D557" s="167" t="s">
        <v>146</v>
      </c>
      <c r="E557" s="154">
        <v>2012</v>
      </c>
      <c r="F557" s="154">
        <v>2012</v>
      </c>
      <c r="G557" s="13">
        <v>0.23699999999999999</v>
      </c>
      <c r="H557" s="154"/>
      <c r="I557" s="13">
        <v>0.23699999999999999</v>
      </c>
      <c r="J557" s="154"/>
      <c r="K557" s="154"/>
      <c r="L557" s="154"/>
      <c r="M557" s="167"/>
      <c r="N557" s="13">
        <v>0.23699999999999999</v>
      </c>
      <c r="O557" s="160"/>
      <c r="P557" s="160"/>
      <c r="Q557" s="140">
        <v>0.23699999999999999</v>
      </c>
      <c r="R557" s="163"/>
    </row>
    <row r="558" spans="1:18" s="147" customFormat="1" x14ac:dyDescent="0.25">
      <c r="A558" s="165" t="s">
        <v>2589</v>
      </c>
      <c r="B558" s="242" t="s">
        <v>1876</v>
      </c>
      <c r="C558" s="154"/>
      <c r="D558" s="167"/>
      <c r="E558" s="154"/>
      <c r="F558" s="154"/>
      <c r="G558" s="13"/>
      <c r="H558" s="154"/>
      <c r="I558" s="13"/>
      <c r="J558" s="154"/>
      <c r="K558" s="154"/>
      <c r="L558" s="154"/>
      <c r="M558" s="167"/>
      <c r="N558" s="13"/>
      <c r="O558" s="160"/>
      <c r="P558" s="160"/>
      <c r="Q558" s="140"/>
      <c r="R558" s="163"/>
    </row>
    <row r="559" spans="1:18" s="147" customFormat="1" x14ac:dyDescent="0.25">
      <c r="A559" s="165" t="s">
        <v>2590</v>
      </c>
      <c r="B559" s="159" t="s">
        <v>87</v>
      </c>
      <c r="C559" s="154" t="s">
        <v>1853</v>
      </c>
      <c r="D559" s="167" t="s">
        <v>146</v>
      </c>
      <c r="E559" s="154">
        <v>2012</v>
      </c>
      <c r="F559" s="154">
        <v>2012</v>
      </c>
      <c r="G559" s="13">
        <v>0.09</v>
      </c>
      <c r="H559" s="154"/>
      <c r="I559" s="13">
        <v>0.09</v>
      </c>
      <c r="J559" s="154"/>
      <c r="K559" s="154"/>
      <c r="L559" s="154"/>
      <c r="M559" s="167"/>
      <c r="N559" s="13">
        <v>0.09</v>
      </c>
      <c r="O559" s="160"/>
      <c r="P559" s="160"/>
      <c r="Q559" s="140">
        <v>0.09</v>
      </c>
      <c r="R559" s="163"/>
    </row>
    <row r="560" spans="1:18" s="147" customFormat="1" x14ac:dyDescent="0.25">
      <c r="A560" s="165" t="s">
        <v>2591</v>
      </c>
      <c r="B560" s="242" t="s">
        <v>484</v>
      </c>
      <c r="C560" s="154"/>
      <c r="D560" s="167"/>
      <c r="E560" s="154"/>
      <c r="F560" s="154"/>
      <c r="G560" s="13"/>
      <c r="H560" s="154"/>
      <c r="I560" s="13"/>
      <c r="J560" s="154"/>
      <c r="K560" s="154"/>
      <c r="L560" s="154"/>
      <c r="M560" s="167"/>
      <c r="N560" s="13"/>
      <c r="O560" s="160"/>
      <c r="P560" s="160"/>
      <c r="Q560" s="140"/>
      <c r="R560" s="163"/>
    </row>
    <row r="561" spans="1:18" s="147" customFormat="1" x14ac:dyDescent="0.25">
      <c r="A561" s="165" t="s">
        <v>1599</v>
      </c>
      <c r="B561" s="242" t="s">
        <v>21</v>
      </c>
      <c r="C561" s="154"/>
      <c r="D561" s="167"/>
      <c r="E561" s="154"/>
      <c r="F561" s="154"/>
      <c r="G561" s="13"/>
      <c r="H561" s="154"/>
      <c r="I561" s="13"/>
      <c r="J561" s="154"/>
      <c r="K561" s="154"/>
      <c r="L561" s="154"/>
      <c r="M561" s="167"/>
      <c r="N561" s="13"/>
      <c r="O561" s="160"/>
      <c r="P561" s="160"/>
      <c r="Q561" s="140"/>
      <c r="R561" s="163"/>
    </row>
    <row r="562" spans="1:18" s="147" customFormat="1" ht="31.5" x14ac:dyDescent="0.25">
      <c r="A562" s="165" t="s">
        <v>1737</v>
      </c>
      <c r="B562" s="159" t="s">
        <v>2592</v>
      </c>
      <c r="C562" s="154" t="s">
        <v>1374</v>
      </c>
      <c r="D562" s="167" t="s">
        <v>146</v>
      </c>
      <c r="E562" s="154">
        <v>2012</v>
      </c>
      <c r="F562" s="154">
        <v>2012</v>
      </c>
      <c r="G562" s="13">
        <v>1.4</v>
      </c>
      <c r="H562" s="154"/>
      <c r="I562" s="13">
        <v>1.4</v>
      </c>
      <c r="J562" s="154"/>
      <c r="K562" s="154"/>
      <c r="L562" s="154"/>
      <c r="M562" s="167"/>
      <c r="N562" s="13">
        <v>1.4</v>
      </c>
      <c r="O562" s="160"/>
      <c r="P562" s="160"/>
      <c r="Q562" s="140">
        <v>1.4</v>
      </c>
      <c r="R562" s="163"/>
    </row>
    <row r="563" spans="1:18" s="269" customFormat="1" x14ac:dyDescent="0.25">
      <c r="A563" s="272" t="s">
        <v>131</v>
      </c>
      <c r="B563" s="263" t="s">
        <v>132</v>
      </c>
      <c r="C563" s="266"/>
      <c r="D563" s="274"/>
      <c r="E563" s="266"/>
      <c r="F563" s="266"/>
      <c r="G563" s="265"/>
      <c r="H563" s="266"/>
      <c r="I563" s="265"/>
      <c r="J563" s="266"/>
      <c r="K563" s="266"/>
      <c r="L563" s="266"/>
      <c r="M563" s="274"/>
      <c r="N563" s="265"/>
      <c r="O563" s="265"/>
      <c r="P563" s="265"/>
      <c r="Q563" s="267"/>
      <c r="R563" s="268"/>
    </row>
    <row r="564" spans="1:18" s="147" customFormat="1" x14ac:dyDescent="0.25">
      <c r="A564" s="165" t="s">
        <v>2593</v>
      </c>
      <c r="B564" s="136" t="s">
        <v>1845</v>
      </c>
      <c r="C564" s="154"/>
      <c r="D564" s="167"/>
      <c r="E564" s="154"/>
      <c r="F564" s="154"/>
      <c r="G564" s="160"/>
      <c r="H564" s="154"/>
      <c r="I564" s="160"/>
      <c r="J564" s="154"/>
      <c r="K564" s="154"/>
      <c r="L564" s="154"/>
      <c r="M564" s="167"/>
      <c r="N564" s="160"/>
      <c r="O564" s="160"/>
      <c r="P564" s="160"/>
      <c r="Q564" s="162"/>
      <c r="R564" s="163"/>
    </row>
    <row r="565" spans="1:18" s="147" customFormat="1" x14ac:dyDescent="0.25">
      <c r="A565" s="165" t="s">
        <v>2594</v>
      </c>
      <c r="B565" s="242" t="s">
        <v>1850</v>
      </c>
      <c r="C565" s="154"/>
      <c r="D565" s="167"/>
      <c r="E565" s="154"/>
      <c r="F565" s="154"/>
      <c r="G565" s="160"/>
      <c r="H565" s="154"/>
      <c r="I565" s="160"/>
      <c r="J565" s="154"/>
      <c r="K565" s="154"/>
      <c r="L565" s="154"/>
      <c r="M565" s="167"/>
      <c r="N565" s="160"/>
      <c r="O565" s="160"/>
      <c r="P565" s="160"/>
      <c r="Q565" s="162"/>
      <c r="R565" s="163"/>
    </row>
    <row r="566" spans="1:18" s="147" customFormat="1" x14ac:dyDescent="0.25">
      <c r="A566" s="165" t="s">
        <v>2595</v>
      </c>
      <c r="B566" s="159" t="s">
        <v>2596</v>
      </c>
      <c r="C566" s="154" t="s">
        <v>1853</v>
      </c>
      <c r="D566" s="167" t="s">
        <v>146</v>
      </c>
      <c r="E566" s="154">
        <v>2012</v>
      </c>
      <c r="F566" s="154">
        <v>2012</v>
      </c>
      <c r="G566" s="13">
        <v>0.13</v>
      </c>
      <c r="H566" s="154"/>
      <c r="I566" s="13">
        <v>0.13</v>
      </c>
      <c r="J566" s="154"/>
      <c r="K566" s="154"/>
      <c r="L566" s="154"/>
      <c r="M566" s="167"/>
      <c r="N566" s="13">
        <v>0.13</v>
      </c>
      <c r="O566" s="160"/>
      <c r="P566" s="160"/>
      <c r="Q566" s="140">
        <v>0.13</v>
      </c>
      <c r="R566" s="163"/>
    </row>
    <row r="567" spans="1:18" s="147" customFormat="1" ht="31.5" x14ac:dyDescent="0.25">
      <c r="A567" s="165" t="s">
        <v>2597</v>
      </c>
      <c r="B567" s="142" t="s">
        <v>2598</v>
      </c>
      <c r="C567" s="154" t="s">
        <v>1853</v>
      </c>
      <c r="D567" s="167" t="s">
        <v>146</v>
      </c>
      <c r="E567" s="154">
        <v>2012</v>
      </c>
      <c r="F567" s="154">
        <v>2012</v>
      </c>
      <c r="G567" s="13">
        <v>3.8719999999999999</v>
      </c>
      <c r="H567" s="154"/>
      <c r="I567" s="13">
        <v>3.8719999999999999</v>
      </c>
      <c r="J567" s="154"/>
      <c r="K567" s="154"/>
      <c r="L567" s="154"/>
      <c r="M567" s="167"/>
      <c r="N567" s="13">
        <v>3.8719999999999999</v>
      </c>
      <c r="O567" s="160"/>
      <c r="P567" s="160"/>
      <c r="Q567" s="140">
        <v>3.8719999999999999</v>
      </c>
      <c r="R567" s="163"/>
    </row>
    <row r="568" spans="1:18" s="147" customFormat="1" x14ac:dyDescent="0.25">
      <c r="A568" s="165" t="s">
        <v>2599</v>
      </c>
      <c r="B568" s="159" t="s">
        <v>2600</v>
      </c>
      <c r="C568" s="154" t="s">
        <v>1853</v>
      </c>
      <c r="D568" s="167" t="s">
        <v>146</v>
      </c>
      <c r="E568" s="154">
        <v>2012</v>
      </c>
      <c r="F568" s="154">
        <v>2012</v>
      </c>
      <c r="G568" s="13">
        <v>3.327</v>
      </c>
      <c r="H568" s="154"/>
      <c r="I568" s="13">
        <v>3.327</v>
      </c>
      <c r="J568" s="154"/>
      <c r="K568" s="154"/>
      <c r="L568" s="154"/>
      <c r="M568" s="167"/>
      <c r="N568" s="13">
        <v>3.327</v>
      </c>
      <c r="O568" s="160"/>
      <c r="P568" s="160"/>
      <c r="Q568" s="140">
        <v>3.327</v>
      </c>
      <c r="R568" s="163"/>
    </row>
    <row r="569" spans="1:18" s="147" customFormat="1" x14ac:dyDescent="0.25">
      <c r="A569" s="165" t="s">
        <v>2601</v>
      </c>
      <c r="B569" s="159" t="s">
        <v>2602</v>
      </c>
      <c r="C569" s="154" t="s">
        <v>1853</v>
      </c>
      <c r="D569" s="167" t="s">
        <v>146</v>
      </c>
      <c r="E569" s="154">
        <v>2012</v>
      </c>
      <c r="F569" s="154">
        <v>2012</v>
      </c>
      <c r="G569" s="13">
        <v>0.74399999999999999</v>
      </c>
      <c r="H569" s="154"/>
      <c r="I569" s="13">
        <v>0.74399999999999999</v>
      </c>
      <c r="J569" s="154"/>
      <c r="K569" s="154"/>
      <c r="L569" s="154"/>
      <c r="M569" s="167"/>
      <c r="N569" s="13">
        <v>0.74399999999999999</v>
      </c>
      <c r="O569" s="160"/>
      <c r="P569" s="160"/>
      <c r="Q569" s="140">
        <v>0.74399999999999999</v>
      </c>
      <c r="R569" s="163"/>
    </row>
    <row r="570" spans="1:18" s="147" customFormat="1" x14ac:dyDescent="0.25">
      <c r="A570" s="165" t="s">
        <v>2603</v>
      </c>
      <c r="B570" s="159" t="s">
        <v>2604</v>
      </c>
      <c r="C570" s="154" t="s">
        <v>1853</v>
      </c>
      <c r="D570" s="167" t="s">
        <v>1739</v>
      </c>
      <c r="E570" s="154">
        <v>2012</v>
      </c>
      <c r="F570" s="154">
        <v>2012</v>
      </c>
      <c r="G570" s="13">
        <v>0.23499999999999999</v>
      </c>
      <c r="H570" s="154"/>
      <c r="I570" s="13">
        <v>0.23499999999999999</v>
      </c>
      <c r="J570" s="154"/>
      <c r="K570" s="154"/>
      <c r="L570" s="154"/>
      <c r="M570" s="167"/>
      <c r="N570" s="13">
        <v>0.23499999999999999</v>
      </c>
      <c r="O570" s="160"/>
      <c r="P570" s="160"/>
      <c r="Q570" s="140">
        <v>0.23499999999999999</v>
      </c>
      <c r="R570" s="163"/>
    </row>
    <row r="571" spans="1:18" s="147" customFormat="1" x14ac:dyDescent="0.25">
      <c r="A571" s="165" t="s">
        <v>2605</v>
      </c>
      <c r="B571" s="159" t="s">
        <v>2606</v>
      </c>
      <c r="C571" s="154" t="s">
        <v>1853</v>
      </c>
      <c r="D571" s="167" t="s">
        <v>146</v>
      </c>
      <c r="E571" s="154">
        <v>2012</v>
      </c>
      <c r="F571" s="154">
        <v>2012</v>
      </c>
      <c r="G571" s="13">
        <f>1.476+0.228</f>
        <v>1.704</v>
      </c>
      <c r="H571" s="154"/>
      <c r="I571" s="13">
        <f>1.476+0.228</f>
        <v>1.704</v>
      </c>
      <c r="J571" s="154"/>
      <c r="K571" s="154"/>
      <c r="L571" s="154"/>
      <c r="M571" s="167"/>
      <c r="N571" s="13">
        <f>1.476+0.228</f>
        <v>1.704</v>
      </c>
      <c r="O571" s="160"/>
      <c r="P571" s="160"/>
      <c r="Q571" s="140">
        <f>1.476+0.228</f>
        <v>1.704</v>
      </c>
      <c r="R571" s="163"/>
    </row>
    <row r="572" spans="1:18" s="147" customFormat="1" x14ac:dyDescent="0.25">
      <c r="A572" s="165" t="s">
        <v>2607</v>
      </c>
      <c r="B572" s="159" t="s">
        <v>2608</v>
      </c>
      <c r="C572" s="154" t="s">
        <v>1853</v>
      </c>
      <c r="D572" s="167" t="s">
        <v>146</v>
      </c>
      <c r="E572" s="154">
        <v>2012</v>
      </c>
      <c r="F572" s="154">
        <v>2012</v>
      </c>
      <c r="G572" s="13">
        <v>1.0780000000000001</v>
      </c>
      <c r="H572" s="154"/>
      <c r="I572" s="13">
        <v>1.0780000000000001</v>
      </c>
      <c r="J572" s="154"/>
      <c r="K572" s="154"/>
      <c r="L572" s="154"/>
      <c r="M572" s="167"/>
      <c r="N572" s="13">
        <v>1.0780000000000001</v>
      </c>
      <c r="O572" s="160"/>
      <c r="P572" s="160"/>
      <c r="Q572" s="140">
        <v>1.0780000000000001</v>
      </c>
      <c r="R572" s="163"/>
    </row>
    <row r="573" spans="1:18" s="147" customFormat="1" x14ac:dyDescent="0.25">
      <c r="A573" s="165" t="s">
        <v>2609</v>
      </c>
      <c r="B573" s="159" t="s">
        <v>2610</v>
      </c>
      <c r="C573" s="154" t="s">
        <v>1853</v>
      </c>
      <c r="D573" s="167" t="s">
        <v>2611</v>
      </c>
      <c r="E573" s="154">
        <v>2012</v>
      </c>
      <c r="F573" s="154">
        <v>2012</v>
      </c>
      <c r="G573" s="13">
        <v>0.17475000000000002</v>
      </c>
      <c r="H573" s="154"/>
      <c r="I573" s="13">
        <v>0.17475000000000002</v>
      </c>
      <c r="J573" s="154"/>
      <c r="K573" s="154"/>
      <c r="L573" s="154"/>
      <c r="M573" s="167"/>
      <c r="N573" s="13">
        <v>0.17475000000000002</v>
      </c>
      <c r="O573" s="160"/>
      <c r="P573" s="160"/>
      <c r="Q573" s="140">
        <v>0.17475000000000002</v>
      </c>
      <c r="R573" s="163"/>
    </row>
    <row r="574" spans="1:18" s="147" customFormat="1" x14ac:dyDescent="0.25">
      <c r="A574" s="165" t="s">
        <v>2612</v>
      </c>
      <c r="B574" s="159" t="s">
        <v>2613</v>
      </c>
      <c r="C574" s="154" t="s">
        <v>1853</v>
      </c>
      <c r="D574" s="167" t="s">
        <v>2614</v>
      </c>
      <c r="E574" s="154">
        <v>2012</v>
      </c>
      <c r="F574" s="154">
        <v>2012</v>
      </c>
      <c r="G574" s="13">
        <v>0.82100000000000006</v>
      </c>
      <c r="H574" s="154"/>
      <c r="I574" s="13">
        <v>0.82100000000000006</v>
      </c>
      <c r="J574" s="154"/>
      <c r="K574" s="154"/>
      <c r="L574" s="154"/>
      <c r="M574" s="167"/>
      <c r="N574" s="13">
        <v>0.82100000000000006</v>
      </c>
      <c r="O574" s="160"/>
      <c r="P574" s="160"/>
      <c r="Q574" s="140">
        <v>0.82100000000000006</v>
      </c>
      <c r="R574" s="163"/>
    </row>
    <row r="575" spans="1:18" s="147" customFormat="1" x14ac:dyDescent="0.25">
      <c r="A575" s="165" t="s">
        <v>2615</v>
      </c>
      <c r="B575" s="159" t="s">
        <v>2616</v>
      </c>
      <c r="C575" s="154" t="s">
        <v>1853</v>
      </c>
      <c r="D575" s="167" t="s">
        <v>2617</v>
      </c>
      <c r="E575" s="154">
        <v>2012</v>
      </c>
      <c r="F575" s="154">
        <v>2012</v>
      </c>
      <c r="G575" s="13">
        <v>0.23880000000000001</v>
      </c>
      <c r="H575" s="154"/>
      <c r="I575" s="13">
        <v>0.23880000000000001</v>
      </c>
      <c r="J575" s="154"/>
      <c r="K575" s="154"/>
      <c r="L575" s="154"/>
      <c r="M575" s="167"/>
      <c r="N575" s="13">
        <v>0.23880000000000001</v>
      </c>
      <c r="O575" s="160"/>
      <c r="P575" s="160"/>
      <c r="Q575" s="140">
        <v>0.23880000000000001</v>
      </c>
      <c r="R575" s="163"/>
    </row>
    <row r="576" spans="1:18" s="147" customFormat="1" x14ac:dyDescent="0.25">
      <c r="A576" s="165" t="s">
        <v>2618</v>
      </c>
      <c r="B576" s="159" t="s">
        <v>2619</v>
      </c>
      <c r="C576" s="154" t="s">
        <v>1853</v>
      </c>
      <c r="D576" s="167" t="s">
        <v>146</v>
      </c>
      <c r="E576" s="154">
        <v>2012</v>
      </c>
      <c r="F576" s="154">
        <v>2012</v>
      </c>
      <c r="G576" s="13">
        <v>8.0534999999999995E-2</v>
      </c>
      <c r="H576" s="154"/>
      <c r="I576" s="13">
        <v>8.0534999999999995E-2</v>
      </c>
      <c r="J576" s="154"/>
      <c r="K576" s="154"/>
      <c r="L576" s="154"/>
      <c r="M576" s="167"/>
      <c r="N576" s="13">
        <v>8.0534999999999995E-2</v>
      </c>
      <c r="O576" s="160"/>
      <c r="P576" s="160"/>
      <c r="Q576" s="140">
        <v>8.0534999999999995E-2</v>
      </c>
      <c r="R576" s="163"/>
    </row>
    <row r="577" spans="1:18" s="147" customFormat="1" x14ac:dyDescent="0.25">
      <c r="A577" s="165" t="s">
        <v>2620</v>
      </c>
      <c r="B577" s="159" t="s">
        <v>2621</v>
      </c>
      <c r="C577" s="154" t="s">
        <v>1853</v>
      </c>
      <c r="D577" s="167" t="s">
        <v>146</v>
      </c>
      <c r="E577" s="154">
        <v>2012</v>
      </c>
      <c r="F577" s="154">
        <v>2012</v>
      </c>
      <c r="G577" s="13">
        <v>1.3779999999999999</v>
      </c>
      <c r="H577" s="154"/>
      <c r="I577" s="13">
        <v>1.3779999999999999</v>
      </c>
      <c r="J577" s="154"/>
      <c r="K577" s="154"/>
      <c r="L577" s="154"/>
      <c r="M577" s="167"/>
      <c r="N577" s="13">
        <v>1.3779999999999999</v>
      </c>
      <c r="O577" s="160"/>
      <c r="P577" s="160"/>
      <c r="Q577" s="140">
        <v>1.3779999999999999</v>
      </c>
      <c r="R577" s="163"/>
    </row>
    <row r="578" spans="1:18" s="147" customFormat="1" x14ac:dyDescent="0.25">
      <c r="A578" s="165" t="s">
        <v>2622</v>
      </c>
      <c r="B578" s="142" t="s">
        <v>2623</v>
      </c>
      <c r="C578" s="154" t="s">
        <v>1853</v>
      </c>
      <c r="D578" s="167" t="s">
        <v>146</v>
      </c>
      <c r="E578" s="154">
        <v>2012</v>
      </c>
      <c r="F578" s="154">
        <v>2012</v>
      </c>
      <c r="G578" s="13">
        <v>0.1043</v>
      </c>
      <c r="H578" s="154"/>
      <c r="I578" s="13">
        <v>0.1043</v>
      </c>
      <c r="J578" s="154"/>
      <c r="K578" s="154"/>
      <c r="L578" s="154"/>
      <c r="M578" s="167"/>
      <c r="N578" s="13">
        <v>0.1043</v>
      </c>
      <c r="O578" s="160"/>
      <c r="P578" s="160"/>
      <c r="Q578" s="140">
        <v>0.1043</v>
      </c>
      <c r="R578" s="163"/>
    </row>
    <row r="579" spans="1:18" s="147" customFormat="1" x14ac:dyDescent="0.25">
      <c r="A579" s="165" t="s">
        <v>2624</v>
      </c>
      <c r="B579" s="142" t="s">
        <v>2625</v>
      </c>
      <c r="C579" s="154" t="s">
        <v>1853</v>
      </c>
      <c r="D579" s="167" t="s">
        <v>146</v>
      </c>
      <c r="E579" s="154">
        <v>2012</v>
      </c>
      <c r="F579" s="154">
        <v>2012</v>
      </c>
      <c r="G579" s="13">
        <v>5.8400000000000001E-2</v>
      </c>
      <c r="H579" s="154"/>
      <c r="I579" s="13">
        <v>5.8400000000000001E-2</v>
      </c>
      <c r="J579" s="154"/>
      <c r="K579" s="154"/>
      <c r="L579" s="154"/>
      <c r="M579" s="167"/>
      <c r="N579" s="13">
        <v>5.8400000000000001E-2</v>
      </c>
      <c r="O579" s="160"/>
      <c r="P579" s="160"/>
      <c r="Q579" s="140">
        <v>5.8400000000000001E-2</v>
      </c>
      <c r="R579" s="163"/>
    </row>
    <row r="580" spans="1:18" s="147" customFormat="1" x14ac:dyDescent="0.25">
      <c r="A580" s="165" t="s">
        <v>2626</v>
      </c>
      <c r="B580" s="142" t="s">
        <v>2627</v>
      </c>
      <c r="C580" s="154" t="s">
        <v>1853</v>
      </c>
      <c r="D580" s="167" t="s">
        <v>146</v>
      </c>
      <c r="E580" s="154">
        <v>2012</v>
      </c>
      <c r="F580" s="154">
        <v>2012</v>
      </c>
      <c r="G580" s="13">
        <v>8.7116899999999997E-2</v>
      </c>
      <c r="H580" s="154"/>
      <c r="I580" s="13">
        <v>8.7116899999999997E-2</v>
      </c>
      <c r="J580" s="154"/>
      <c r="K580" s="154"/>
      <c r="L580" s="154"/>
      <c r="M580" s="167"/>
      <c r="N580" s="13">
        <v>8.7116899999999997E-2</v>
      </c>
      <c r="O580" s="160"/>
      <c r="P580" s="160"/>
      <c r="Q580" s="140">
        <v>8.7116899999999997E-2</v>
      </c>
      <c r="R580" s="163"/>
    </row>
    <row r="581" spans="1:18" s="147" customFormat="1" x14ac:dyDescent="0.25">
      <c r="A581" s="165" t="s">
        <v>2628</v>
      </c>
      <c r="B581" s="142" t="s">
        <v>2629</v>
      </c>
      <c r="C581" s="154" t="s">
        <v>1853</v>
      </c>
      <c r="D581" s="167" t="s">
        <v>146</v>
      </c>
      <c r="E581" s="154">
        <v>2012</v>
      </c>
      <c r="F581" s="154">
        <v>2012</v>
      </c>
      <c r="G581" s="13">
        <v>0</v>
      </c>
      <c r="H581" s="154"/>
      <c r="I581" s="13">
        <v>0</v>
      </c>
      <c r="J581" s="154"/>
      <c r="K581" s="154"/>
      <c r="L581" s="154"/>
      <c r="M581" s="167"/>
      <c r="N581" s="13">
        <v>0</v>
      </c>
      <c r="O581" s="160"/>
      <c r="P581" s="160"/>
      <c r="Q581" s="140">
        <v>0</v>
      </c>
      <c r="R581" s="163"/>
    </row>
    <row r="582" spans="1:18" s="147" customFormat="1" ht="31.5" x14ac:dyDescent="0.25">
      <c r="A582" s="165" t="s">
        <v>2630</v>
      </c>
      <c r="B582" s="142" t="s">
        <v>2631</v>
      </c>
      <c r="C582" s="154" t="s">
        <v>1853</v>
      </c>
      <c r="D582" s="167" t="s">
        <v>146</v>
      </c>
      <c r="E582" s="154">
        <v>2012</v>
      </c>
      <c r="F582" s="154">
        <v>2012</v>
      </c>
      <c r="G582" s="13">
        <v>4.7249999999999996</v>
      </c>
      <c r="H582" s="154"/>
      <c r="I582" s="13">
        <v>4.7249999999999996</v>
      </c>
      <c r="J582" s="154"/>
      <c r="K582" s="154"/>
      <c r="L582" s="154"/>
      <c r="M582" s="167"/>
      <c r="N582" s="13">
        <v>4.7249999999999996</v>
      </c>
      <c r="O582" s="160"/>
      <c r="P582" s="160"/>
      <c r="Q582" s="140">
        <v>4.7249999999999996</v>
      </c>
      <c r="R582" s="163"/>
    </row>
    <row r="583" spans="1:18" s="147" customFormat="1" x14ac:dyDescent="0.25">
      <c r="A583" s="165" t="s">
        <v>2632</v>
      </c>
      <c r="B583" s="174" t="s">
        <v>2633</v>
      </c>
      <c r="C583" s="154" t="s">
        <v>1853</v>
      </c>
      <c r="D583" s="167" t="s">
        <v>146</v>
      </c>
      <c r="E583" s="154">
        <v>2012</v>
      </c>
      <c r="F583" s="154">
        <v>2012</v>
      </c>
      <c r="G583" s="13">
        <v>8.7999999999999995E-2</v>
      </c>
      <c r="H583" s="154"/>
      <c r="I583" s="13">
        <v>8.7999999999999995E-2</v>
      </c>
      <c r="J583" s="154"/>
      <c r="K583" s="154"/>
      <c r="L583" s="154"/>
      <c r="M583" s="167"/>
      <c r="N583" s="13">
        <v>8.7999999999999995E-2</v>
      </c>
      <c r="O583" s="160"/>
      <c r="P583" s="160"/>
      <c r="Q583" s="140">
        <v>8.7999999999999995E-2</v>
      </c>
      <c r="R583" s="163"/>
    </row>
    <row r="584" spans="1:18" s="147" customFormat="1" x14ac:dyDescent="0.25">
      <c r="A584" s="165" t="s">
        <v>2634</v>
      </c>
      <c r="B584" s="174" t="s">
        <v>2635</v>
      </c>
      <c r="C584" s="154" t="s">
        <v>1853</v>
      </c>
      <c r="D584" s="167" t="s">
        <v>146</v>
      </c>
      <c r="E584" s="154">
        <v>2012</v>
      </c>
      <c r="F584" s="154">
        <v>2012</v>
      </c>
      <c r="G584" s="13">
        <v>9.6000000000000002E-2</v>
      </c>
      <c r="H584" s="154"/>
      <c r="I584" s="13">
        <v>9.6000000000000002E-2</v>
      </c>
      <c r="J584" s="154"/>
      <c r="K584" s="154"/>
      <c r="L584" s="154"/>
      <c r="M584" s="167"/>
      <c r="N584" s="13">
        <v>9.6000000000000002E-2</v>
      </c>
      <c r="O584" s="160"/>
      <c r="P584" s="160"/>
      <c r="Q584" s="140">
        <v>9.6000000000000002E-2</v>
      </c>
      <c r="R584" s="163"/>
    </row>
    <row r="585" spans="1:18" s="147" customFormat="1" x14ac:dyDescent="0.25">
      <c r="A585" s="165" t="s">
        <v>2636</v>
      </c>
      <c r="B585" s="174" t="s">
        <v>2637</v>
      </c>
      <c r="C585" s="154" t="s">
        <v>1853</v>
      </c>
      <c r="D585" s="167" t="s">
        <v>146</v>
      </c>
      <c r="E585" s="154">
        <v>2012</v>
      </c>
      <c r="F585" s="154">
        <v>2012</v>
      </c>
      <c r="G585" s="13">
        <f>0.069+0.023</f>
        <v>9.1999999999999998E-2</v>
      </c>
      <c r="H585" s="154"/>
      <c r="I585" s="13">
        <f>0.069+0.023</f>
        <v>9.1999999999999998E-2</v>
      </c>
      <c r="J585" s="154"/>
      <c r="K585" s="154"/>
      <c r="L585" s="154"/>
      <c r="M585" s="167"/>
      <c r="N585" s="13">
        <f>0.069+0.023</f>
        <v>9.1999999999999998E-2</v>
      </c>
      <c r="O585" s="160"/>
      <c r="P585" s="160"/>
      <c r="Q585" s="140">
        <f>0.069+0.023</f>
        <v>9.1999999999999998E-2</v>
      </c>
      <c r="R585" s="163"/>
    </row>
    <row r="586" spans="1:18" s="147" customFormat="1" x14ac:dyDescent="0.25">
      <c r="A586" s="165" t="s">
        <v>2638</v>
      </c>
      <c r="B586" s="174" t="s">
        <v>2639</v>
      </c>
      <c r="C586" s="154" t="s">
        <v>1853</v>
      </c>
      <c r="D586" s="167" t="s">
        <v>146</v>
      </c>
      <c r="E586" s="154">
        <v>2012</v>
      </c>
      <c r="F586" s="154">
        <v>2012</v>
      </c>
      <c r="G586" s="13">
        <v>2.2959999999999998</v>
      </c>
      <c r="H586" s="154"/>
      <c r="I586" s="13">
        <v>2.2959999999999998</v>
      </c>
      <c r="J586" s="154"/>
      <c r="K586" s="154"/>
      <c r="L586" s="154"/>
      <c r="M586" s="167"/>
      <c r="N586" s="13">
        <v>2.2959999999999998</v>
      </c>
      <c r="O586" s="160"/>
      <c r="P586" s="160"/>
      <c r="Q586" s="140">
        <v>2.2959999999999998</v>
      </c>
      <c r="R586" s="163"/>
    </row>
    <row r="587" spans="1:18" s="147" customFormat="1" x14ac:dyDescent="0.25">
      <c r="A587" s="165" t="s">
        <v>2640</v>
      </c>
      <c r="B587" s="174" t="s">
        <v>2641</v>
      </c>
      <c r="C587" s="154" t="s">
        <v>1853</v>
      </c>
      <c r="D587" s="167" t="s">
        <v>146</v>
      </c>
      <c r="E587" s="154">
        <v>2012</v>
      </c>
      <c r="F587" s="154">
        <v>2012</v>
      </c>
      <c r="G587" s="13">
        <v>0.155</v>
      </c>
      <c r="H587" s="154"/>
      <c r="I587" s="13">
        <v>0.155</v>
      </c>
      <c r="J587" s="154"/>
      <c r="K587" s="154"/>
      <c r="L587" s="154"/>
      <c r="M587" s="167"/>
      <c r="N587" s="13">
        <v>0.155</v>
      </c>
      <c r="O587" s="160"/>
      <c r="P587" s="160"/>
      <c r="Q587" s="140">
        <v>0.155</v>
      </c>
      <c r="R587" s="163"/>
    </row>
    <row r="588" spans="1:18" s="147" customFormat="1" x14ac:dyDescent="0.25">
      <c r="A588" s="165" t="s">
        <v>2642</v>
      </c>
      <c r="B588" s="174" t="s">
        <v>2643</v>
      </c>
      <c r="C588" s="154" t="s">
        <v>1853</v>
      </c>
      <c r="D588" s="167" t="s">
        <v>146</v>
      </c>
      <c r="E588" s="154">
        <v>2012</v>
      </c>
      <c r="F588" s="154">
        <v>2012</v>
      </c>
      <c r="G588" s="13">
        <v>2.9620000000000002</v>
      </c>
      <c r="H588" s="154"/>
      <c r="I588" s="13">
        <v>2.9620000000000002</v>
      </c>
      <c r="J588" s="154"/>
      <c r="K588" s="154"/>
      <c r="L588" s="154"/>
      <c r="M588" s="167"/>
      <c r="N588" s="13">
        <v>2.9620000000000002</v>
      </c>
      <c r="O588" s="160"/>
      <c r="P588" s="160"/>
      <c r="Q588" s="140">
        <v>2.9620000000000002</v>
      </c>
      <c r="R588" s="163"/>
    </row>
    <row r="589" spans="1:18" s="147" customFormat="1" x14ac:dyDescent="0.25">
      <c r="A589" s="165" t="s">
        <v>2644</v>
      </c>
      <c r="B589" s="174" t="s">
        <v>2645</v>
      </c>
      <c r="C589" s="154" t="s">
        <v>1853</v>
      </c>
      <c r="D589" s="167" t="s">
        <v>146</v>
      </c>
      <c r="E589" s="154">
        <v>2012</v>
      </c>
      <c r="F589" s="154">
        <v>2012</v>
      </c>
      <c r="G589" s="13">
        <v>7.9000000000000001E-2</v>
      </c>
      <c r="H589" s="154"/>
      <c r="I589" s="13">
        <v>7.9000000000000001E-2</v>
      </c>
      <c r="J589" s="154"/>
      <c r="K589" s="154"/>
      <c r="L589" s="154"/>
      <c r="M589" s="167"/>
      <c r="N589" s="13">
        <v>7.9000000000000001E-2</v>
      </c>
      <c r="O589" s="160"/>
      <c r="P589" s="160"/>
      <c r="Q589" s="140">
        <v>7.9000000000000001E-2</v>
      </c>
      <c r="R589" s="163"/>
    </row>
    <row r="590" spans="1:18" s="147" customFormat="1" x14ac:dyDescent="0.25">
      <c r="A590" s="165" t="s">
        <v>2646</v>
      </c>
      <c r="B590" s="174" t="s">
        <v>2647</v>
      </c>
      <c r="C590" s="154" t="s">
        <v>1853</v>
      </c>
      <c r="D590" s="167" t="s">
        <v>146</v>
      </c>
      <c r="E590" s="154">
        <v>2012</v>
      </c>
      <c r="F590" s="154">
        <v>2012</v>
      </c>
      <c r="G590" s="13">
        <v>7.9000000000000001E-2</v>
      </c>
      <c r="H590" s="154"/>
      <c r="I590" s="13">
        <v>7.9000000000000001E-2</v>
      </c>
      <c r="J590" s="154"/>
      <c r="K590" s="154"/>
      <c r="L590" s="154"/>
      <c r="M590" s="167"/>
      <c r="N590" s="13">
        <v>7.9000000000000001E-2</v>
      </c>
      <c r="O590" s="160"/>
      <c r="P590" s="160"/>
      <c r="Q590" s="140">
        <v>7.9000000000000001E-2</v>
      </c>
      <c r="R590" s="163"/>
    </row>
    <row r="591" spans="1:18" s="147" customFormat="1" x14ac:dyDescent="0.25">
      <c r="A591" s="165" t="s">
        <v>2648</v>
      </c>
      <c r="B591" s="242" t="s">
        <v>1859</v>
      </c>
      <c r="C591" s="154"/>
      <c r="D591" s="167"/>
      <c r="E591" s="154"/>
      <c r="F591" s="154"/>
      <c r="G591" s="160"/>
      <c r="H591" s="154"/>
      <c r="I591" s="160"/>
      <c r="J591" s="154"/>
      <c r="K591" s="154"/>
      <c r="L591" s="154"/>
      <c r="M591" s="167"/>
      <c r="N591" s="160"/>
      <c r="O591" s="160"/>
      <c r="P591" s="160"/>
      <c r="Q591" s="162"/>
      <c r="R591" s="163"/>
    </row>
    <row r="592" spans="1:18" s="147" customFormat="1" x14ac:dyDescent="0.25">
      <c r="A592" s="165" t="s">
        <v>2649</v>
      </c>
      <c r="B592" s="159" t="s">
        <v>1861</v>
      </c>
      <c r="C592" s="154" t="s">
        <v>1853</v>
      </c>
      <c r="D592" s="167" t="s">
        <v>146</v>
      </c>
      <c r="E592" s="154">
        <v>2012</v>
      </c>
      <c r="F592" s="154">
        <v>2012</v>
      </c>
      <c r="G592" s="13">
        <v>0.61399999999999999</v>
      </c>
      <c r="H592" s="154"/>
      <c r="I592" s="13">
        <v>0.61399999999999999</v>
      </c>
      <c r="J592" s="154"/>
      <c r="K592" s="154"/>
      <c r="L592" s="154"/>
      <c r="M592" s="167"/>
      <c r="N592" s="13">
        <v>0.61399999999999999</v>
      </c>
      <c r="O592" s="160"/>
      <c r="P592" s="160"/>
      <c r="Q592" s="140">
        <v>0.61399999999999999</v>
      </c>
      <c r="R592" s="163"/>
    </row>
    <row r="593" spans="1:18" s="147" customFormat="1" ht="31.5" x14ac:dyDescent="0.25">
      <c r="A593" s="165" t="s">
        <v>2650</v>
      </c>
      <c r="B593" s="142" t="s">
        <v>2651</v>
      </c>
      <c r="C593" s="154" t="s">
        <v>1853</v>
      </c>
      <c r="D593" s="167" t="s">
        <v>146</v>
      </c>
      <c r="E593" s="154">
        <v>2012</v>
      </c>
      <c r="F593" s="154">
        <v>2012</v>
      </c>
      <c r="G593" s="13">
        <v>8.5000000000000006E-2</v>
      </c>
      <c r="H593" s="154"/>
      <c r="I593" s="13">
        <v>8.5000000000000006E-2</v>
      </c>
      <c r="J593" s="154"/>
      <c r="K593" s="154"/>
      <c r="L593" s="154"/>
      <c r="M593" s="167"/>
      <c r="N593" s="13">
        <v>8.5000000000000006E-2</v>
      </c>
      <c r="O593" s="160"/>
      <c r="P593" s="160"/>
      <c r="Q593" s="140">
        <v>8.5000000000000006E-2</v>
      </c>
      <c r="R593" s="163"/>
    </row>
    <row r="594" spans="1:18" s="147" customFormat="1" x14ac:dyDescent="0.25">
      <c r="A594" s="165" t="s">
        <v>2652</v>
      </c>
      <c r="B594" s="242" t="s">
        <v>1876</v>
      </c>
      <c r="C594" s="154"/>
      <c r="D594" s="167"/>
      <c r="E594" s="154"/>
      <c r="F594" s="154"/>
      <c r="G594" s="13"/>
      <c r="H594" s="154"/>
      <c r="I594" s="13"/>
      <c r="J594" s="154"/>
      <c r="K594" s="154"/>
      <c r="L594" s="154"/>
      <c r="M594" s="167"/>
      <c r="N594" s="13"/>
      <c r="O594" s="160"/>
      <c r="P594" s="160"/>
      <c r="Q594" s="140"/>
      <c r="R594" s="163"/>
    </row>
    <row r="595" spans="1:18" s="147" customFormat="1" x14ac:dyDescent="0.25">
      <c r="A595" s="165" t="s">
        <v>2653</v>
      </c>
      <c r="B595" s="159" t="s">
        <v>87</v>
      </c>
      <c r="C595" s="154" t="s">
        <v>1853</v>
      </c>
      <c r="D595" s="167" t="s">
        <v>146</v>
      </c>
      <c r="E595" s="154">
        <v>2012</v>
      </c>
      <c r="F595" s="154">
        <v>2012</v>
      </c>
      <c r="G595" s="13">
        <v>0.26</v>
      </c>
      <c r="H595" s="154"/>
      <c r="I595" s="13">
        <v>0.26</v>
      </c>
      <c r="J595" s="154"/>
      <c r="K595" s="154"/>
      <c r="L595" s="154"/>
      <c r="M595" s="167"/>
      <c r="N595" s="13">
        <v>0.26</v>
      </c>
      <c r="O595" s="160"/>
      <c r="P595" s="160"/>
      <c r="Q595" s="140">
        <v>0.26</v>
      </c>
      <c r="R595" s="163"/>
    </row>
    <row r="596" spans="1:18" s="147" customFormat="1" x14ac:dyDescent="0.25">
      <c r="A596" s="165" t="s">
        <v>2654</v>
      </c>
      <c r="B596" s="242" t="s">
        <v>1867</v>
      </c>
      <c r="C596" s="154"/>
      <c r="D596" s="167"/>
      <c r="E596" s="154"/>
      <c r="F596" s="154"/>
      <c r="G596" s="13"/>
      <c r="H596" s="154"/>
      <c r="I596" s="13"/>
      <c r="J596" s="154"/>
      <c r="K596" s="154"/>
      <c r="L596" s="154"/>
      <c r="M596" s="167"/>
      <c r="N596" s="13"/>
      <c r="O596" s="160"/>
      <c r="P596" s="160"/>
      <c r="Q596" s="140"/>
      <c r="R596" s="163"/>
    </row>
    <row r="597" spans="1:18" s="147" customFormat="1" x14ac:dyDescent="0.25">
      <c r="A597" s="165" t="s">
        <v>2655</v>
      </c>
      <c r="B597" s="159" t="s">
        <v>2656</v>
      </c>
      <c r="C597" s="154"/>
      <c r="D597" s="167"/>
      <c r="E597" s="154"/>
      <c r="F597" s="154"/>
      <c r="G597" s="13">
        <v>0.50604499999999997</v>
      </c>
      <c r="H597" s="154"/>
      <c r="I597" s="13">
        <v>0.50604499999999997</v>
      </c>
      <c r="J597" s="154"/>
      <c r="K597" s="154"/>
      <c r="L597" s="154"/>
      <c r="M597" s="167"/>
      <c r="N597" s="13">
        <v>0.50604499999999997</v>
      </c>
      <c r="O597" s="160"/>
      <c r="P597" s="160"/>
      <c r="Q597" s="140">
        <v>0.50604499999999997</v>
      </c>
      <c r="R597" s="163"/>
    </row>
    <row r="598" spans="1:18" s="147" customFormat="1" x14ac:dyDescent="0.25">
      <c r="A598" s="165" t="s">
        <v>2657</v>
      </c>
      <c r="B598" s="242" t="s">
        <v>21</v>
      </c>
      <c r="C598" s="154"/>
      <c r="D598" s="167"/>
      <c r="E598" s="154"/>
      <c r="F598" s="154"/>
      <c r="G598" s="13"/>
      <c r="H598" s="154"/>
      <c r="I598" s="13"/>
      <c r="J598" s="154"/>
      <c r="K598" s="154"/>
      <c r="L598" s="154"/>
      <c r="M598" s="167"/>
      <c r="N598" s="13"/>
      <c r="O598" s="160"/>
      <c r="P598" s="160"/>
      <c r="Q598" s="140"/>
      <c r="R598" s="163"/>
    </row>
    <row r="599" spans="1:18" s="147" customFormat="1" ht="31.5" x14ac:dyDescent="0.25">
      <c r="A599" s="165" t="s">
        <v>2658</v>
      </c>
      <c r="B599" s="142" t="s">
        <v>2659</v>
      </c>
      <c r="C599" s="154" t="s">
        <v>1374</v>
      </c>
      <c r="D599" s="167" t="s">
        <v>146</v>
      </c>
      <c r="E599" s="154">
        <v>2012</v>
      </c>
      <c r="F599" s="154">
        <v>2012</v>
      </c>
      <c r="G599" s="13">
        <v>9.8109760000000001</v>
      </c>
      <c r="H599" s="154"/>
      <c r="I599" s="13">
        <v>9.8109760000000001</v>
      </c>
      <c r="J599" s="154"/>
      <c r="K599" s="154"/>
      <c r="L599" s="154"/>
      <c r="M599" s="167"/>
      <c r="N599" s="13">
        <v>9.8109760000000001</v>
      </c>
      <c r="O599" s="160"/>
      <c r="P599" s="160"/>
      <c r="Q599" s="140">
        <v>9.8109760000000001</v>
      </c>
      <c r="R599" s="163"/>
    </row>
    <row r="600" spans="1:18" s="147" customFormat="1" ht="31.5" x14ac:dyDescent="0.25">
      <c r="A600" s="165" t="s">
        <v>2660</v>
      </c>
      <c r="B600" s="36" t="s">
        <v>2661</v>
      </c>
      <c r="C600" s="154" t="s">
        <v>1374</v>
      </c>
      <c r="D600" s="167"/>
      <c r="E600" s="154">
        <v>2012</v>
      </c>
      <c r="F600" s="154">
        <v>2012</v>
      </c>
      <c r="G600" s="13"/>
      <c r="H600" s="154"/>
      <c r="I600" s="13"/>
      <c r="J600" s="154"/>
      <c r="K600" s="154"/>
      <c r="L600" s="154"/>
      <c r="M600" s="167"/>
      <c r="N600" s="13"/>
      <c r="O600" s="160"/>
      <c r="P600" s="160"/>
      <c r="Q600" s="140"/>
      <c r="R600" s="163"/>
    </row>
    <row r="601" spans="1:18" s="147" customFormat="1" x14ac:dyDescent="0.25">
      <c r="A601" s="165" t="s">
        <v>2662</v>
      </c>
      <c r="B601" s="164" t="s">
        <v>2663</v>
      </c>
      <c r="C601" s="154"/>
      <c r="D601" s="167"/>
      <c r="E601" s="154">
        <v>2012</v>
      </c>
      <c r="F601" s="154">
        <v>2012</v>
      </c>
      <c r="G601" s="13">
        <f>2.694+1.158</f>
        <v>3.8519999999999999</v>
      </c>
      <c r="H601" s="154"/>
      <c r="I601" s="13">
        <f>2.694+1.158</f>
        <v>3.8519999999999999</v>
      </c>
      <c r="J601" s="154"/>
      <c r="K601" s="154"/>
      <c r="L601" s="154"/>
      <c r="M601" s="167"/>
      <c r="N601" s="13">
        <f>2.694+1.158</f>
        <v>3.8519999999999999</v>
      </c>
      <c r="O601" s="160"/>
      <c r="P601" s="160"/>
      <c r="Q601" s="140">
        <f>2.694+1.158</f>
        <v>3.8519999999999999</v>
      </c>
      <c r="R601" s="163"/>
    </row>
    <row r="602" spans="1:18" s="147" customFormat="1" x14ac:dyDescent="0.25">
      <c r="A602" s="165" t="s">
        <v>2664</v>
      </c>
      <c r="B602" s="100" t="s">
        <v>2665</v>
      </c>
      <c r="C602" s="154"/>
      <c r="D602" s="167"/>
      <c r="E602" s="154">
        <v>2012</v>
      </c>
      <c r="F602" s="154">
        <v>2012</v>
      </c>
      <c r="G602" s="13">
        <v>0.86399999999999999</v>
      </c>
      <c r="H602" s="154"/>
      <c r="I602" s="13">
        <v>0.86399999999999999</v>
      </c>
      <c r="J602" s="154"/>
      <c r="K602" s="154"/>
      <c r="L602" s="154"/>
      <c r="M602" s="167"/>
      <c r="N602" s="13">
        <v>0.86399999999999999</v>
      </c>
      <c r="O602" s="160"/>
      <c r="P602" s="160"/>
      <c r="Q602" s="140">
        <v>0.86399999999999999</v>
      </c>
      <c r="R602" s="163"/>
    </row>
    <row r="603" spans="1:18" s="269" customFormat="1" x14ac:dyDescent="0.25">
      <c r="A603" s="276" t="s">
        <v>12</v>
      </c>
      <c r="B603" s="277" t="s">
        <v>13</v>
      </c>
      <c r="C603" s="266"/>
      <c r="D603" s="274"/>
      <c r="E603" s="266"/>
      <c r="F603" s="266"/>
      <c r="G603" s="278"/>
      <c r="H603" s="266"/>
      <c r="I603" s="278"/>
      <c r="J603" s="266"/>
      <c r="K603" s="266"/>
      <c r="L603" s="266"/>
      <c r="M603" s="274"/>
      <c r="N603" s="278"/>
      <c r="O603" s="265"/>
      <c r="P603" s="265"/>
      <c r="Q603" s="279"/>
      <c r="R603" s="268"/>
    </row>
    <row r="604" spans="1:18" s="147" customFormat="1" x14ac:dyDescent="0.25">
      <c r="A604" s="9" t="s">
        <v>39</v>
      </c>
      <c r="B604" s="25" t="s">
        <v>29</v>
      </c>
      <c r="C604" s="155"/>
      <c r="D604" s="173"/>
      <c r="E604" s="155"/>
      <c r="F604" s="155"/>
      <c r="G604" s="31"/>
      <c r="H604" s="31"/>
      <c r="I604" s="31"/>
      <c r="J604" s="155"/>
      <c r="K604" s="155"/>
      <c r="L604" s="155"/>
      <c r="M604" s="173"/>
      <c r="N604" s="10"/>
      <c r="O604" s="31"/>
      <c r="P604" s="161"/>
      <c r="Q604" s="84"/>
      <c r="R604" s="163"/>
    </row>
    <row r="605" spans="1:18" s="147" customFormat="1" x14ac:dyDescent="0.25">
      <c r="A605" s="9" t="s">
        <v>42</v>
      </c>
      <c r="B605" s="25" t="s">
        <v>43</v>
      </c>
      <c r="C605" s="155"/>
      <c r="D605" s="173"/>
      <c r="E605" s="155"/>
      <c r="F605" s="155"/>
      <c r="G605" s="31"/>
      <c r="H605" s="31"/>
      <c r="I605" s="31"/>
      <c r="J605" s="155"/>
      <c r="K605" s="155"/>
      <c r="L605" s="155"/>
      <c r="M605" s="173"/>
      <c r="N605" s="10"/>
      <c r="O605" s="31"/>
      <c r="P605" s="161"/>
      <c r="Q605" s="84"/>
      <c r="R605" s="163"/>
    </row>
    <row r="606" spans="1:18" s="147" customFormat="1" x14ac:dyDescent="0.25">
      <c r="A606" s="58" t="s">
        <v>1528</v>
      </c>
      <c r="B606" s="45" t="s">
        <v>2666</v>
      </c>
      <c r="C606" s="155" t="s">
        <v>1409</v>
      </c>
      <c r="D606" s="175" t="s">
        <v>19</v>
      </c>
      <c r="E606" s="155">
        <v>2013</v>
      </c>
      <c r="F606" s="155">
        <v>2013</v>
      </c>
      <c r="G606" s="31">
        <v>0.4239</v>
      </c>
      <c r="H606" s="31">
        <v>0.4239</v>
      </c>
      <c r="I606" s="31">
        <v>0.4239</v>
      </c>
      <c r="J606" s="161"/>
      <c r="K606" s="176" t="s">
        <v>19</v>
      </c>
      <c r="L606" s="161"/>
      <c r="M606" s="161"/>
      <c r="N606" s="10"/>
      <c r="O606" s="31">
        <v>0.4239</v>
      </c>
      <c r="P606" s="161"/>
      <c r="Q606" s="84">
        <v>0.4239</v>
      </c>
      <c r="R606" s="163"/>
    </row>
    <row r="607" spans="1:18" s="147" customFormat="1" x14ac:dyDescent="0.25">
      <c r="A607" s="58" t="s">
        <v>1529</v>
      </c>
      <c r="B607" s="45" t="s">
        <v>2667</v>
      </c>
      <c r="C607" s="155" t="s">
        <v>1409</v>
      </c>
      <c r="D607" s="175" t="s">
        <v>352</v>
      </c>
      <c r="E607" s="155">
        <v>2013</v>
      </c>
      <c r="F607" s="155">
        <v>2013</v>
      </c>
      <c r="G607" s="31">
        <v>0.98350000000000004</v>
      </c>
      <c r="H607" s="31">
        <v>0.98350000000000004</v>
      </c>
      <c r="I607" s="31">
        <v>0.98350000000000004</v>
      </c>
      <c r="J607" s="161"/>
      <c r="K607" s="176" t="s">
        <v>352</v>
      </c>
      <c r="L607" s="161"/>
      <c r="M607" s="161"/>
      <c r="N607" s="10"/>
      <c r="O607" s="31">
        <v>0.98350000000000004</v>
      </c>
      <c r="P607" s="161"/>
      <c r="Q607" s="84">
        <v>0.98350000000000004</v>
      </c>
      <c r="R607" s="163"/>
    </row>
    <row r="608" spans="1:18" s="147" customFormat="1" x14ac:dyDescent="0.25">
      <c r="A608" s="58" t="s">
        <v>1530</v>
      </c>
      <c r="B608" s="45" t="s">
        <v>2668</v>
      </c>
      <c r="C608" s="155" t="s">
        <v>1409</v>
      </c>
      <c r="D608" s="50" t="s">
        <v>499</v>
      </c>
      <c r="E608" s="155">
        <v>2013</v>
      </c>
      <c r="F608" s="155">
        <v>2013</v>
      </c>
      <c r="G608" s="31">
        <v>7.2</v>
      </c>
      <c r="H608" s="31">
        <v>7.2</v>
      </c>
      <c r="I608" s="31">
        <v>7.2</v>
      </c>
      <c r="J608" s="161"/>
      <c r="K608" s="12"/>
      <c r="L608" s="161"/>
      <c r="M608" s="161"/>
      <c r="N608" s="10"/>
      <c r="O608" s="31">
        <v>7.2</v>
      </c>
      <c r="P608" s="161"/>
      <c r="Q608" s="84">
        <v>7.2</v>
      </c>
      <c r="R608" s="163"/>
    </row>
    <row r="609" spans="1:18" s="147" customFormat="1" x14ac:dyDescent="0.25">
      <c r="A609" s="58" t="s">
        <v>1531</v>
      </c>
      <c r="B609" s="45" t="s">
        <v>2669</v>
      </c>
      <c r="C609" s="155" t="s">
        <v>1409</v>
      </c>
      <c r="D609" s="175" t="s">
        <v>352</v>
      </c>
      <c r="E609" s="155">
        <v>2013</v>
      </c>
      <c r="F609" s="155">
        <v>2013</v>
      </c>
      <c r="G609" s="31">
        <v>0.59171600000000002</v>
      </c>
      <c r="H609" s="31">
        <v>0.59171600000000002</v>
      </c>
      <c r="I609" s="31">
        <v>0.59171600000000002</v>
      </c>
      <c r="J609" s="161"/>
      <c r="K609" s="176" t="s">
        <v>352</v>
      </c>
      <c r="L609" s="161"/>
      <c r="M609" s="161"/>
      <c r="N609" s="10"/>
      <c r="O609" s="31">
        <v>0.59171600000000002</v>
      </c>
      <c r="P609" s="161"/>
      <c r="Q609" s="84">
        <v>0.59171600000000002</v>
      </c>
      <c r="R609" s="163"/>
    </row>
    <row r="610" spans="1:18" s="147" customFormat="1" x14ac:dyDescent="0.25">
      <c r="A610" s="9" t="s">
        <v>27</v>
      </c>
      <c r="B610" s="25" t="s">
        <v>28</v>
      </c>
      <c r="C610" s="155"/>
      <c r="D610" s="173"/>
      <c r="E610" s="155"/>
      <c r="F610" s="155"/>
      <c r="G610" s="31"/>
      <c r="H610" s="31"/>
      <c r="I610" s="31"/>
      <c r="J610" s="161"/>
      <c r="K610" s="161"/>
      <c r="L610" s="161"/>
      <c r="M610" s="161"/>
      <c r="N610" s="10"/>
      <c r="O610" s="31"/>
      <c r="P610" s="161"/>
      <c r="Q610" s="84"/>
      <c r="R610" s="163"/>
    </row>
    <row r="611" spans="1:18" s="147" customFormat="1" x14ac:dyDescent="0.25">
      <c r="A611" s="90" t="s">
        <v>416</v>
      </c>
      <c r="B611" s="45" t="s">
        <v>2670</v>
      </c>
      <c r="C611" s="155" t="s">
        <v>1376</v>
      </c>
      <c r="D611" s="173" t="s">
        <v>146</v>
      </c>
      <c r="E611" s="155">
        <v>2013</v>
      </c>
      <c r="F611" s="155">
        <v>2013</v>
      </c>
      <c r="G611" s="31">
        <v>0.16687399999999999</v>
      </c>
      <c r="H611" s="31">
        <v>0.16687399999999999</v>
      </c>
      <c r="I611" s="31">
        <v>0.16687399999999999</v>
      </c>
      <c r="J611" s="161"/>
      <c r="K611" s="161"/>
      <c r="L611" s="161"/>
      <c r="M611" s="161"/>
      <c r="N611" s="10"/>
      <c r="O611" s="31">
        <v>0.16687399999999999</v>
      </c>
      <c r="P611" s="161"/>
      <c r="Q611" s="84">
        <v>0.16687399999999999</v>
      </c>
      <c r="R611" s="163"/>
    </row>
    <row r="612" spans="1:18" s="147" customFormat="1" x14ac:dyDescent="0.25">
      <c r="A612" s="90" t="s">
        <v>418</v>
      </c>
      <c r="B612" s="45" t="s">
        <v>2671</v>
      </c>
      <c r="C612" s="155" t="s">
        <v>1376</v>
      </c>
      <c r="D612" s="173" t="s">
        <v>146</v>
      </c>
      <c r="E612" s="155">
        <v>2013</v>
      </c>
      <c r="F612" s="155">
        <v>2013</v>
      </c>
      <c r="G612" s="31">
        <v>6.7862000000000006E-2</v>
      </c>
      <c r="H612" s="31">
        <v>6.7862000000000006E-2</v>
      </c>
      <c r="I612" s="31">
        <v>6.7862000000000006E-2</v>
      </c>
      <c r="J612" s="161"/>
      <c r="K612" s="161"/>
      <c r="L612" s="161"/>
      <c r="M612" s="161"/>
      <c r="N612" s="10"/>
      <c r="O612" s="31">
        <v>6.7862000000000006E-2</v>
      </c>
      <c r="P612" s="161"/>
      <c r="Q612" s="84">
        <v>6.7862000000000006E-2</v>
      </c>
      <c r="R612" s="163"/>
    </row>
    <row r="613" spans="1:18" s="147" customFormat="1" x14ac:dyDescent="0.25">
      <c r="A613" s="90" t="s">
        <v>420</v>
      </c>
      <c r="B613" s="45" t="s">
        <v>408</v>
      </c>
      <c r="C613" s="155" t="s">
        <v>1376</v>
      </c>
      <c r="D613" s="173" t="s">
        <v>146</v>
      </c>
      <c r="E613" s="155">
        <v>2013</v>
      </c>
      <c r="F613" s="155">
        <v>2013</v>
      </c>
      <c r="G613" s="31">
        <v>9.9886000000000003E-2</v>
      </c>
      <c r="H613" s="31">
        <v>9.9886000000000003E-2</v>
      </c>
      <c r="I613" s="31">
        <v>9.9886000000000003E-2</v>
      </c>
      <c r="J613" s="161"/>
      <c r="K613" s="161"/>
      <c r="L613" s="161"/>
      <c r="M613" s="161"/>
      <c r="N613" s="10"/>
      <c r="O613" s="31">
        <v>9.9886000000000003E-2</v>
      </c>
      <c r="P613" s="161"/>
      <c r="Q613" s="84">
        <v>9.9886000000000003E-2</v>
      </c>
      <c r="R613" s="163"/>
    </row>
    <row r="614" spans="1:18" s="147" customFormat="1" x14ac:dyDescent="0.25">
      <c r="A614" s="90" t="s">
        <v>421</v>
      </c>
      <c r="B614" s="169" t="s">
        <v>2672</v>
      </c>
      <c r="C614" s="155" t="s">
        <v>1376</v>
      </c>
      <c r="D614" s="173" t="s">
        <v>146</v>
      </c>
      <c r="E614" s="155">
        <v>2013</v>
      </c>
      <c r="F614" s="155">
        <v>2013</v>
      </c>
      <c r="G614" s="31">
        <v>0.16216849999999999</v>
      </c>
      <c r="H614" s="31">
        <v>0.16216849999999999</v>
      </c>
      <c r="I614" s="31">
        <v>0.16216849999999999</v>
      </c>
      <c r="J614" s="161"/>
      <c r="K614" s="161"/>
      <c r="L614" s="161"/>
      <c r="M614" s="161"/>
      <c r="N614" s="10"/>
      <c r="O614" s="31">
        <v>0.16216849999999999</v>
      </c>
      <c r="P614" s="161"/>
      <c r="Q614" s="84">
        <v>0.16216849999999999</v>
      </c>
      <c r="R614" s="163"/>
    </row>
    <row r="615" spans="1:18" s="147" customFormat="1" x14ac:dyDescent="0.25">
      <c r="A615" s="90" t="s">
        <v>422</v>
      </c>
      <c r="B615" s="169" t="s">
        <v>2673</v>
      </c>
      <c r="C615" s="155" t="s">
        <v>1376</v>
      </c>
      <c r="D615" s="173" t="s">
        <v>146</v>
      </c>
      <c r="E615" s="155">
        <v>2013</v>
      </c>
      <c r="F615" s="155">
        <v>2013</v>
      </c>
      <c r="G615" s="31">
        <v>0.16216849999999999</v>
      </c>
      <c r="H615" s="31">
        <v>0.16216849999999999</v>
      </c>
      <c r="I615" s="31">
        <v>0.16216849999999999</v>
      </c>
      <c r="J615" s="161"/>
      <c r="K615" s="161"/>
      <c r="L615" s="161"/>
      <c r="M615" s="161"/>
      <c r="N615" s="10"/>
      <c r="O615" s="31">
        <v>0.16216849999999999</v>
      </c>
      <c r="P615" s="161"/>
      <c r="Q615" s="84">
        <v>0.16216849999999999</v>
      </c>
      <c r="R615" s="163"/>
    </row>
    <row r="616" spans="1:18" s="147" customFormat="1" hidden="1" x14ac:dyDescent="0.25">
      <c r="A616" s="9" t="s">
        <v>44</v>
      </c>
      <c r="B616" s="25" t="s">
        <v>31</v>
      </c>
      <c r="C616" s="155"/>
      <c r="D616" s="173"/>
      <c r="E616" s="155"/>
      <c r="F616" s="155"/>
      <c r="G616" s="31"/>
      <c r="H616" s="31"/>
      <c r="I616" s="31"/>
      <c r="J616" s="161"/>
      <c r="K616" s="161"/>
      <c r="L616" s="161"/>
      <c r="M616" s="161"/>
      <c r="N616" s="10"/>
      <c r="O616" s="31"/>
      <c r="P616" s="161"/>
      <c r="Q616" s="84"/>
      <c r="R616" s="163"/>
    </row>
    <row r="617" spans="1:18" s="147" customFormat="1" x14ac:dyDescent="0.25">
      <c r="A617" s="4" t="s">
        <v>45</v>
      </c>
      <c r="B617" s="25" t="s">
        <v>20</v>
      </c>
      <c r="C617" s="155"/>
      <c r="D617" s="173"/>
      <c r="E617" s="155"/>
      <c r="F617" s="155"/>
      <c r="G617" s="31"/>
      <c r="H617" s="31"/>
      <c r="I617" s="31"/>
      <c r="J617" s="161"/>
      <c r="K617" s="161"/>
      <c r="L617" s="161"/>
      <c r="M617" s="161"/>
      <c r="N617" s="10"/>
      <c r="O617" s="31"/>
      <c r="P617" s="161"/>
      <c r="Q617" s="84"/>
      <c r="R617" s="163"/>
    </row>
    <row r="618" spans="1:18" s="147" customFormat="1" x14ac:dyDescent="0.25">
      <c r="A618" s="58" t="s">
        <v>468</v>
      </c>
      <c r="B618" s="45" t="s">
        <v>2674</v>
      </c>
      <c r="C618" s="155" t="s">
        <v>1853</v>
      </c>
      <c r="D618" s="173" t="s">
        <v>146</v>
      </c>
      <c r="E618" s="155">
        <v>2013</v>
      </c>
      <c r="F618" s="155">
        <v>2013</v>
      </c>
      <c r="G618" s="31">
        <v>0.51</v>
      </c>
      <c r="H618" s="31">
        <v>0.51</v>
      </c>
      <c r="I618" s="31">
        <v>0.51</v>
      </c>
      <c r="J618" s="161"/>
      <c r="K618" s="161"/>
      <c r="L618" s="161"/>
      <c r="M618" s="161"/>
      <c r="N618" s="10"/>
      <c r="O618" s="31">
        <v>0.51</v>
      </c>
      <c r="P618" s="161"/>
      <c r="Q618" s="84">
        <v>0.51</v>
      </c>
      <c r="R618" s="163"/>
    </row>
    <row r="619" spans="1:18" s="147" customFormat="1" ht="31.5" x14ac:dyDescent="0.25">
      <c r="A619" s="58" t="s">
        <v>469</v>
      </c>
      <c r="B619" s="45" t="s">
        <v>2675</v>
      </c>
      <c r="C619" s="155" t="s">
        <v>1853</v>
      </c>
      <c r="D619" s="173" t="s">
        <v>146</v>
      </c>
      <c r="E619" s="155">
        <v>2013</v>
      </c>
      <c r="F619" s="155">
        <v>2013</v>
      </c>
      <c r="G619" s="31">
        <v>2.6457329999999999</v>
      </c>
      <c r="H619" s="31">
        <v>2.6457329999999999</v>
      </c>
      <c r="I619" s="31">
        <v>2.6457329999999999</v>
      </c>
      <c r="J619" s="161"/>
      <c r="K619" s="161"/>
      <c r="L619" s="161"/>
      <c r="M619" s="161"/>
      <c r="N619" s="10"/>
      <c r="O619" s="31">
        <v>2.6457329999999999</v>
      </c>
      <c r="P619" s="161"/>
      <c r="Q619" s="84">
        <v>2.6457329999999999</v>
      </c>
      <c r="R619" s="163"/>
    </row>
    <row r="620" spans="1:18" s="147" customFormat="1" x14ac:dyDescent="0.25">
      <c r="A620" s="58" t="s">
        <v>471</v>
      </c>
      <c r="B620" s="45" t="s">
        <v>2676</v>
      </c>
      <c r="C620" s="155" t="s">
        <v>1853</v>
      </c>
      <c r="D620" s="173" t="s">
        <v>146</v>
      </c>
      <c r="E620" s="155">
        <v>2013</v>
      </c>
      <c r="F620" s="155">
        <v>2013</v>
      </c>
      <c r="G620" s="31">
        <v>0.4965</v>
      </c>
      <c r="H620" s="31">
        <v>0.4965</v>
      </c>
      <c r="I620" s="31">
        <v>0.4965</v>
      </c>
      <c r="J620" s="161"/>
      <c r="K620" s="161"/>
      <c r="L620" s="161"/>
      <c r="M620" s="161"/>
      <c r="N620" s="10"/>
      <c r="O620" s="31">
        <v>0.4965</v>
      </c>
      <c r="P620" s="161"/>
      <c r="Q620" s="84">
        <v>0.4965</v>
      </c>
      <c r="R620" s="163"/>
    </row>
    <row r="621" spans="1:18" s="147" customFormat="1" x14ac:dyDescent="0.25">
      <c r="A621" s="58" t="s">
        <v>472</v>
      </c>
      <c r="B621" s="45" t="s">
        <v>2677</v>
      </c>
      <c r="C621" s="155" t="s">
        <v>1853</v>
      </c>
      <c r="D621" s="173" t="s">
        <v>146</v>
      </c>
      <c r="E621" s="155">
        <v>2013</v>
      </c>
      <c r="F621" s="155">
        <v>2013</v>
      </c>
      <c r="G621" s="31">
        <v>6.2237000000000001E-2</v>
      </c>
      <c r="H621" s="31">
        <v>6.2237000000000001E-2</v>
      </c>
      <c r="I621" s="31">
        <v>6.2237000000000001E-2</v>
      </c>
      <c r="J621" s="161"/>
      <c r="K621" s="161"/>
      <c r="L621" s="161"/>
      <c r="M621" s="161"/>
      <c r="N621" s="10"/>
      <c r="O621" s="31">
        <v>6.2237000000000001E-2</v>
      </c>
      <c r="P621" s="161"/>
      <c r="Q621" s="84">
        <v>6.2237000000000001E-2</v>
      </c>
      <c r="R621" s="163"/>
    </row>
    <row r="622" spans="1:18" s="147" customFormat="1" x14ac:dyDescent="0.25">
      <c r="A622" s="58" t="s">
        <v>474</v>
      </c>
      <c r="B622" s="45" t="s">
        <v>2678</v>
      </c>
      <c r="C622" s="155" t="s">
        <v>1853</v>
      </c>
      <c r="D622" s="173" t="s">
        <v>146</v>
      </c>
      <c r="E622" s="155">
        <v>2013</v>
      </c>
      <c r="F622" s="155">
        <v>2013</v>
      </c>
      <c r="G622" s="31">
        <v>4.5499997600000004</v>
      </c>
      <c r="H622" s="31">
        <v>4.5499997600000004</v>
      </c>
      <c r="I622" s="31">
        <v>4.5499997600000004</v>
      </c>
      <c r="J622" s="161"/>
      <c r="K622" s="161"/>
      <c r="L622" s="161"/>
      <c r="M622" s="161"/>
      <c r="N622" s="10"/>
      <c r="O622" s="31">
        <v>4.5499997600000004</v>
      </c>
      <c r="P622" s="161"/>
      <c r="Q622" s="84">
        <v>4.5499997600000004</v>
      </c>
      <c r="R622" s="163"/>
    </row>
    <row r="623" spans="1:18" s="147" customFormat="1" x14ac:dyDescent="0.25">
      <c r="A623" s="4" t="s">
        <v>46</v>
      </c>
      <c r="B623" s="25" t="s">
        <v>21</v>
      </c>
      <c r="C623" s="155"/>
      <c r="D623" s="173"/>
      <c r="E623" s="155">
        <v>2013</v>
      </c>
      <c r="F623" s="155">
        <v>2013</v>
      </c>
      <c r="G623" s="31"/>
      <c r="H623" s="31"/>
      <c r="I623" s="31"/>
      <c r="J623" s="161"/>
      <c r="K623" s="161"/>
      <c r="L623" s="161"/>
      <c r="M623" s="161"/>
      <c r="N623" s="10"/>
      <c r="O623" s="31"/>
      <c r="P623" s="161"/>
      <c r="Q623" s="84"/>
      <c r="R623" s="163"/>
    </row>
    <row r="624" spans="1:18" s="147" customFormat="1" x14ac:dyDescent="0.25">
      <c r="A624" s="58" t="s">
        <v>2679</v>
      </c>
      <c r="B624" s="49" t="s">
        <v>2680</v>
      </c>
      <c r="C624" s="155" t="s">
        <v>1374</v>
      </c>
      <c r="D624" s="173" t="s">
        <v>146</v>
      </c>
      <c r="E624" s="155">
        <v>2013</v>
      </c>
      <c r="F624" s="155">
        <v>2013</v>
      </c>
      <c r="G624" s="31">
        <v>5.3400000000000003E-2</v>
      </c>
      <c r="H624" s="31">
        <v>5.3400000000000003E-2</v>
      </c>
      <c r="I624" s="31">
        <v>5.3400000000000003E-2</v>
      </c>
      <c r="J624" s="161"/>
      <c r="K624" s="161"/>
      <c r="L624" s="161"/>
      <c r="M624" s="161"/>
      <c r="N624" s="10"/>
      <c r="O624" s="31">
        <v>5.3400000000000003E-2</v>
      </c>
      <c r="P624" s="161"/>
      <c r="Q624" s="84">
        <v>5.3400000000000003E-2</v>
      </c>
      <c r="R624" s="163"/>
    </row>
    <row r="625" spans="1:18" s="147" customFormat="1" hidden="1" x14ac:dyDescent="0.25">
      <c r="A625" s="4" t="s">
        <v>48</v>
      </c>
      <c r="B625" s="25" t="s">
        <v>22</v>
      </c>
      <c r="C625" s="155"/>
      <c r="D625" s="173"/>
      <c r="E625" s="155">
        <v>2013</v>
      </c>
      <c r="F625" s="155">
        <v>2013</v>
      </c>
      <c r="G625" s="31"/>
      <c r="H625" s="31"/>
      <c r="I625" s="31"/>
      <c r="J625" s="161"/>
      <c r="K625" s="161"/>
      <c r="L625" s="161"/>
      <c r="M625" s="161"/>
      <c r="N625" s="10"/>
      <c r="O625" s="31"/>
      <c r="P625" s="161"/>
      <c r="Q625" s="84"/>
      <c r="R625" s="163"/>
    </row>
    <row r="626" spans="1:18" s="147" customFormat="1" x14ac:dyDescent="0.25">
      <c r="A626" s="4" t="s">
        <v>50</v>
      </c>
      <c r="B626" s="25" t="s">
        <v>23</v>
      </c>
      <c r="C626" s="155"/>
      <c r="D626" s="173"/>
      <c r="E626" s="155">
        <v>2013</v>
      </c>
      <c r="F626" s="155">
        <v>2013</v>
      </c>
      <c r="G626" s="31"/>
      <c r="H626" s="31"/>
      <c r="I626" s="31"/>
      <c r="J626" s="161"/>
      <c r="K626" s="161"/>
      <c r="L626" s="161"/>
      <c r="M626" s="161"/>
      <c r="N626" s="10"/>
      <c r="O626" s="31"/>
      <c r="P626" s="161"/>
      <c r="Q626" s="84"/>
      <c r="R626" s="163"/>
    </row>
    <row r="627" spans="1:18" s="147" customFormat="1" ht="31.5" x14ac:dyDescent="0.25">
      <c r="A627" s="38" t="s">
        <v>2681</v>
      </c>
      <c r="B627" s="36" t="s">
        <v>2682</v>
      </c>
      <c r="C627" s="155" t="s">
        <v>1409</v>
      </c>
      <c r="D627" s="173"/>
      <c r="E627" s="155">
        <v>2013</v>
      </c>
      <c r="F627" s="155">
        <v>2013</v>
      </c>
      <c r="G627" s="31">
        <v>0.05</v>
      </c>
      <c r="H627" s="31">
        <v>0.05</v>
      </c>
      <c r="I627" s="31">
        <v>0.05</v>
      </c>
      <c r="J627" s="161"/>
      <c r="K627" s="161"/>
      <c r="L627" s="161"/>
      <c r="M627" s="161"/>
      <c r="N627" s="10"/>
      <c r="O627" s="31">
        <v>0.05</v>
      </c>
      <c r="P627" s="161"/>
      <c r="Q627" s="84">
        <v>0.05</v>
      </c>
      <c r="R627" s="163"/>
    </row>
    <row r="628" spans="1:18" s="147" customFormat="1" x14ac:dyDescent="0.25">
      <c r="A628" s="4" t="s">
        <v>51</v>
      </c>
      <c r="B628" s="25" t="s">
        <v>17</v>
      </c>
      <c r="C628" s="155"/>
      <c r="D628" s="173"/>
      <c r="E628" s="155"/>
      <c r="F628" s="155"/>
      <c r="G628" s="31"/>
      <c r="H628" s="31"/>
      <c r="I628" s="31"/>
      <c r="J628" s="161"/>
      <c r="K628" s="161"/>
      <c r="L628" s="161"/>
      <c r="M628" s="161"/>
      <c r="N628" s="10"/>
      <c r="O628" s="31"/>
      <c r="P628" s="161"/>
      <c r="Q628" s="84"/>
      <c r="R628" s="163"/>
    </row>
    <row r="629" spans="1:18" s="147" customFormat="1" x14ac:dyDescent="0.25">
      <c r="A629" s="38" t="s">
        <v>2683</v>
      </c>
      <c r="B629" s="49" t="s">
        <v>17</v>
      </c>
      <c r="C629" s="155" t="s">
        <v>1409</v>
      </c>
      <c r="D629" s="173"/>
      <c r="E629" s="155">
        <v>2013</v>
      </c>
      <c r="F629" s="155">
        <v>2013</v>
      </c>
      <c r="G629" s="31">
        <v>6.9140930000000003</v>
      </c>
      <c r="H629" s="31">
        <v>6.9140930000000003</v>
      </c>
      <c r="I629" s="31">
        <v>6.9140930000000003</v>
      </c>
      <c r="J629" s="161"/>
      <c r="K629" s="161"/>
      <c r="L629" s="161"/>
      <c r="M629" s="161"/>
      <c r="N629" s="10"/>
      <c r="O629" s="31">
        <v>6.9140930000000003</v>
      </c>
      <c r="P629" s="161"/>
      <c r="Q629" s="84">
        <v>6.9140930000000003</v>
      </c>
      <c r="R629" s="163"/>
    </row>
    <row r="630" spans="1:18" s="147" customFormat="1" ht="31.5" x14ac:dyDescent="0.25">
      <c r="A630" s="4" t="s">
        <v>476</v>
      </c>
      <c r="B630" s="25" t="s">
        <v>1541</v>
      </c>
      <c r="C630" s="155"/>
      <c r="D630" s="173"/>
      <c r="E630" s="155"/>
      <c r="F630" s="155"/>
      <c r="G630" s="31"/>
      <c r="H630" s="31"/>
      <c r="I630" s="31"/>
      <c r="J630" s="161"/>
      <c r="K630" s="161"/>
      <c r="L630" s="161"/>
      <c r="M630" s="161"/>
      <c r="N630" s="10"/>
      <c r="O630" s="31"/>
      <c r="P630" s="161"/>
      <c r="Q630" s="84"/>
      <c r="R630" s="163"/>
    </row>
    <row r="631" spans="1:18" s="147" customFormat="1" ht="47.25" x14ac:dyDescent="0.25">
      <c r="A631" s="38" t="s">
        <v>2684</v>
      </c>
      <c r="B631" s="169" t="s">
        <v>2685</v>
      </c>
      <c r="C631" s="155" t="s">
        <v>1409</v>
      </c>
      <c r="D631" s="173"/>
      <c r="E631" s="155">
        <v>2013</v>
      </c>
      <c r="F631" s="155">
        <v>2013</v>
      </c>
      <c r="G631" s="31">
        <v>0.09</v>
      </c>
      <c r="H631" s="31">
        <v>0.09</v>
      </c>
      <c r="I631" s="31">
        <v>0.09</v>
      </c>
      <c r="J631" s="161"/>
      <c r="K631" s="161"/>
      <c r="L631" s="161"/>
      <c r="M631" s="161"/>
      <c r="N631" s="10"/>
      <c r="O631" s="31">
        <v>0.09</v>
      </c>
      <c r="P631" s="161"/>
      <c r="Q631" s="84">
        <v>0.09</v>
      </c>
      <c r="R631" s="163"/>
    </row>
    <row r="632" spans="1:18" s="147" customFormat="1" x14ac:dyDescent="0.25">
      <c r="A632" s="4" t="s">
        <v>52</v>
      </c>
      <c r="B632" s="25" t="s">
        <v>24</v>
      </c>
      <c r="C632" s="155"/>
      <c r="D632" s="173"/>
      <c r="E632" s="155"/>
      <c r="F632" s="155"/>
      <c r="G632" s="31"/>
      <c r="H632" s="31"/>
      <c r="I632" s="31"/>
      <c r="J632" s="161"/>
      <c r="K632" s="161"/>
      <c r="L632" s="161"/>
      <c r="M632" s="161"/>
      <c r="N632" s="10"/>
      <c r="O632" s="31"/>
      <c r="P632" s="161"/>
      <c r="Q632" s="84"/>
      <c r="R632" s="163"/>
    </row>
    <row r="633" spans="1:18" s="147" customFormat="1" x14ac:dyDescent="0.25">
      <c r="A633" s="4" t="s">
        <v>54</v>
      </c>
      <c r="B633" s="25" t="s">
        <v>25</v>
      </c>
      <c r="C633" s="155"/>
      <c r="D633" s="173"/>
      <c r="E633" s="155"/>
      <c r="F633" s="155"/>
      <c r="G633" s="31"/>
      <c r="H633" s="31"/>
      <c r="I633" s="31"/>
      <c r="J633" s="161"/>
      <c r="K633" s="161"/>
      <c r="L633" s="161"/>
      <c r="M633" s="161"/>
      <c r="N633" s="10"/>
      <c r="O633" s="31"/>
      <c r="P633" s="161"/>
      <c r="Q633" s="84"/>
      <c r="R633" s="163"/>
    </row>
    <row r="634" spans="1:18" s="147" customFormat="1" x14ac:dyDescent="0.25">
      <c r="A634" s="58" t="s">
        <v>482</v>
      </c>
      <c r="B634" s="45" t="s">
        <v>2686</v>
      </c>
      <c r="C634" s="155" t="s">
        <v>1853</v>
      </c>
      <c r="D634" s="173" t="s">
        <v>146</v>
      </c>
      <c r="E634" s="155">
        <v>2013</v>
      </c>
      <c r="F634" s="155">
        <v>2013</v>
      </c>
      <c r="G634" s="31">
        <v>0.35</v>
      </c>
      <c r="H634" s="31">
        <v>0.35</v>
      </c>
      <c r="I634" s="31">
        <v>0.35</v>
      </c>
      <c r="J634" s="161"/>
      <c r="K634" s="161"/>
      <c r="L634" s="161"/>
      <c r="M634" s="161"/>
      <c r="N634" s="10"/>
      <c r="O634" s="31">
        <v>0.35</v>
      </c>
      <c r="P634" s="161"/>
      <c r="Q634" s="84">
        <v>0.35</v>
      </c>
      <c r="R634" s="163"/>
    </row>
    <row r="635" spans="1:18" s="147" customFormat="1" x14ac:dyDescent="0.25">
      <c r="A635" s="58" t="s">
        <v>2687</v>
      </c>
      <c r="B635" s="45" t="s">
        <v>2688</v>
      </c>
      <c r="C635" s="155" t="s">
        <v>1853</v>
      </c>
      <c r="D635" s="173" t="s">
        <v>146</v>
      </c>
      <c r="E635" s="155">
        <v>2013</v>
      </c>
      <c r="F635" s="155">
        <v>2013</v>
      </c>
      <c r="G635" s="31">
        <v>0.11</v>
      </c>
      <c r="H635" s="31">
        <v>0.11</v>
      </c>
      <c r="I635" s="31">
        <v>0.11</v>
      </c>
      <c r="J635" s="161"/>
      <c r="K635" s="161"/>
      <c r="L635" s="161"/>
      <c r="M635" s="161"/>
      <c r="N635" s="10"/>
      <c r="O635" s="31">
        <v>0.11</v>
      </c>
      <c r="P635" s="161"/>
      <c r="Q635" s="84">
        <v>0.11</v>
      </c>
      <c r="R635" s="163"/>
    </row>
    <row r="636" spans="1:18" s="147" customFormat="1" x14ac:dyDescent="0.25">
      <c r="A636" s="58" t="s">
        <v>2689</v>
      </c>
      <c r="B636" s="45" t="s">
        <v>2690</v>
      </c>
      <c r="C636" s="155" t="s">
        <v>1853</v>
      </c>
      <c r="D636" s="173" t="s">
        <v>146</v>
      </c>
      <c r="E636" s="155">
        <v>2013</v>
      </c>
      <c r="F636" s="155">
        <v>2013</v>
      </c>
      <c r="G636" s="31">
        <v>7.4999999999999997E-2</v>
      </c>
      <c r="H636" s="31">
        <v>7.4999999999999997E-2</v>
      </c>
      <c r="I636" s="31">
        <v>7.4999999999999997E-2</v>
      </c>
      <c r="J636" s="161"/>
      <c r="K636" s="161"/>
      <c r="L636" s="161"/>
      <c r="M636" s="161"/>
      <c r="N636" s="10"/>
      <c r="O636" s="31">
        <v>7.4999999999999997E-2</v>
      </c>
      <c r="P636" s="161"/>
      <c r="Q636" s="84">
        <v>7.4999999999999997E-2</v>
      </c>
      <c r="R636" s="163"/>
    </row>
    <row r="637" spans="1:18" s="147" customFormat="1" x14ac:dyDescent="0.25">
      <c r="A637" s="58" t="s">
        <v>2691</v>
      </c>
      <c r="B637" s="45" t="s">
        <v>2692</v>
      </c>
      <c r="C637" s="155" t="s">
        <v>1853</v>
      </c>
      <c r="D637" s="173" t="s">
        <v>146</v>
      </c>
      <c r="E637" s="155">
        <v>2013</v>
      </c>
      <c r="F637" s="155">
        <v>2013</v>
      </c>
      <c r="G637" s="31">
        <v>4.8000000000000001E-2</v>
      </c>
      <c r="H637" s="31">
        <v>4.8000000000000001E-2</v>
      </c>
      <c r="I637" s="31">
        <v>4.8000000000000001E-2</v>
      </c>
      <c r="J637" s="161"/>
      <c r="K637" s="161"/>
      <c r="L637" s="161"/>
      <c r="M637" s="161"/>
      <c r="N637" s="10"/>
      <c r="O637" s="31">
        <v>4.8000000000000001E-2</v>
      </c>
      <c r="P637" s="161"/>
      <c r="Q637" s="84">
        <v>4.8000000000000001E-2</v>
      </c>
      <c r="R637" s="163"/>
    </row>
    <row r="638" spans="1:18" s="147" customFormat="1" x14ac:dyDescent="0.25">
      <c r="A638" s="58" t="s">
        <v>2693</v>
      </c>
      <c r="B638" s="45" t="s">
        <v>2694</v>
      </c>
      <c r="C638" s="155" t="s">
        <v>1853</v>
      </c>
      <c r="D638" s="173" t="s">
        <v>146</v>
      </c>
      <c r="E638" s="155">
        <v>2013</v>
      </c>
      <c r="F638" s="155">
        <v>2013</v>
      </c>
      <c r="G638" s="31">
        <v>0.13950000000000001</v>
      </c>
      <c r="H638" s="31">
        <v>0.13950000000000001</v>
      </c>
      <c r="I638" s="31">
        <v>0.13950000000000001</v>
      </c>
      <c r="J638" s="161"/>
      <c r="K638" s="161"/>
      <c r="L638" s="161"/>
      <c r="M638" s="161"/>
      <c r="N638" s="10"/>
      <c r="O638" s="31">
        <v>0.13950000000000001</v>
      </c>
      <c r="P638" s="161"/>
      <c r="Q638" s="84">
        <v>0.13950000000000001</v>
      </c>
      <c r="R638" s="163"/>
    </row>
    <row r="639" spans="1:18" s="147" customFormat="1" x14ac:dyDescent="0.25">
      <c r="A639" s="58" t="s">
        <v>2695</v>
      </c>
      <c r="B639" s="169" t="s">
        <v>2696</v>
      </c>
      <c r="C639" s="155" t="s">
        <v>1853</v>
      </c>
      <c r="D639" s="173" t="s">
        <v>146</v>
      </c>
      <c r="E639" s="155">
        <v>2013</v>
      </c>
      <c r="F639" s="155">
        <v>2013</v>
      </c>
      <c r="G639" s="31">
        <v>0.14099999999999999</v>
      </c>
      <c r="H639" s="31">
        <v>0.14099999999999999</v>
      </c>
      <c r="I639" s="31">
        <v>0.14099999999999999</v>
      </c>
      <c r="J639" s="161"/>
      <c r="K639" s="161"/>
      <c r="L639" s="161"/>
      <c r="M639" s="161"/>
      <c r="N639" s="10"/>
      <c r="O639" s="31">
        <v>0.14099999999999999</v>
      </c>
      <c r="P639" s="161"/>
      <c r="Q639" s="84">
        <v>0.14099999999999999</v>
      </c>
      <c r="R639" s="163"/>
    </row>
    <row r="640" spans="1:18" s="147" customFormat="1" x14ac:dyDescent="0.25">
      <c r="A640" s="58" t="s">
        <v>2697</v>
      </c>
      <c r="B640" s="169" t="s">
        <v>2698</v>
      </c>
      <c r="C640" s="155" t="s">
        <v>1853</v>
      </c>
      <c r="D640" s="173" t="s">
        <v>146</v>
      </c>
      <c r="E640" s="155">
        <v>2013</v>
      </c>
      <c r="F640" s="155">
        <v>2013</v>
      </c>
      <c r="G640" s="31">
        <v>0.26700000000000002</v>
      </c>
      <c r="H640" s="31">
        <v>0.26700000000000002</v>
      </c>
      <c r="I640" s="31">
        <v>0.26700000000000002</v>
      </c>
      <c r="J640" s="161"/>
      <c r="K640" s="161"/>
      <c r="L640" s="161"/>
      <c r="M640" s="161"/>
      <c r="N640" s="10"/>
      <c r="O640" s="31">
        <v>0.26700000000000002</v>
      </c>
      <c r="P640" s="161"/>
      <c r="Q640" s="84">
        <v>0.26700000000000002</v>
      </c>
      <c r="R640" s="163"/>
    </row>
    <row r="641" spans="1:18" s="147" customFormat="1" x14ac:dyDescent="0.25">
      <c r="A641" s="58" t="s">
        <v>2699</v>
      </c>
      <c r="B641" s="169" t="s">
        <v>2700</v>
      </c>
      <c r="C641" s="155" t="s">
        <v>1853</v>
      </c>
      <c r="D641" s="173" t="s">
        <v>146</v>
      </c>
      <c r="E641" s="155">
        <v>2013</v>
      </c>
      <c r="F641" s="155">
        <v>2013</v>
      </c>
      <c r="G641" s="31">
        <v>1.17</v>
      </c>
      <c r="H641" s="31">
        <v>1.17</v>
      </c>
      <c r="I641" s="31">
        <v>1.17</v>
      </c>
      <c r="J641" s="161"/>
      <c r="K641" s="161"/>
      <c r="L641" s="161"/>
      <c r="M641" s="161"/>
      <c r="N641" s="10"/>
      <c r="O641" s="31">
        <v>1.17</v>
      </c>
      <c r="P641" s="161"/>
      <c r="Q641" s="84">
        <v>1.17</v>
      </c>
      <c r="R641" s="163"/>
    </row>
    <row r="642" spans="1:18" s="147" customFormat="1" x14ac:dyDescent="0.25">
      <c r="A642" s="4" t="s">
        <v>55</v>
      </c>
      <c r="B642" s="25" t="s">
        <v>26</v>
      </c>
      <c r="C642" s="155"/>
      <c r="D642" s="173"/>
      <c r="E642" s="155"/>
      <c r="F642" s="155"/>
      <c r="G642" s="31"/>
      <c r="H642" s="31"/>
      <c r="I642" s="31"/>
      <c r="J642" s="155"/>
      <c r="K642" s="155"/>
      <c r="L642" s="155"/>
      <c r="M642" s="173"/>
      <c r="N642" s="10"/>
      <c r="O642" s="31"/>
      <c r="P642" s="161"/>
      <c r="Q642" s="84"/>
      <c r="R642" s="163"/>
    </row>
    <row r="643" spans="1:18" s="269" customFormat="1" x14ac:dyDescent="0.25">
      <c r="A643" s="276" t="s">
        <v>137</v>
      </c>
      <c r="B643" s="277" t="s">
        <v>138</v>
      </c>
      <c r="C643" s="266"/>
      <c r="D643" s="280"/>
      <c r="E643" s="266"/>
      <c r="F643" s="266"/>
      <c r="G643" s="281"/>
      <c r="H643" s="281"/>
      <c r="I643" s="281"/>
      <c r="J643" s="266"/>
      <c r="K643" s="280"/>
      <c r="L643" s="266"/>
      <c r="M643" s="274"/>
      <c r="N643" s="278"/>
      <c r="O643" s="281"/>
      <c r="P643" s="265"/>
      <c r="Q643" s="282"/>
      <c r="R643" s="268"/>
    </row>
    <row r="644" spans="1:18" s="147" customFormat="1" x14ac:dyDescent="0.25">
      <c r="A644" s="9" t="s">
        <v>39</v>
      </c>
      <c r="B644" s="25" t="s">
        <v>29</v>
      </c>
      <c r="C644" s="155"/>
      <c r="D644" s="12"/>
      <c r="E644" s="155"/>
      <c r="F644" s="155"/>
      <c r="G644" s="31"/>
      <c r="H644" s="31"/>
      <c r="I644" s="31"/>
      <c r="J644" s="155"/>
      <c r="K644" s="12"/>
      <c r="L644" s="155"/>
      <c r="M644" s="173"/>
      <c r="N644" s="10"/>
      <c r="O644" s="31"/>
      <c r="P644" s="161"/>
      <c r="Q644" s="84"/>
      <c r="R644" s="163"/>
    </row>
    <row r="645" spans="1:18" s="147" customFormat="1" ht="31.5" x14ac:dyDescent="0.25">
      <c r="A645" s="58" t="s">
        <v>2701</v>
      </c>
      <c r="B645" s="45" t="s">
        <v>2702</v>
      </c>
      <c r="C645" s="155" t="s">
        <v>1374</v>
      </c>
      <c r="D645" s="12" t="s">
        <v>2703</v>
      </c>
      <c r="E645" s="155">
        <v>2013</v>
      </c>
      <c r="F645" s="155">
        <v>2013</v>
      </c>
      <c r="G645" s="31">
        <v>0.17029216</v>
      </c>
      <c r="H645" s="31">
        <v>0.17029216</v>
      </c>
      <c r="I645" s="31">
        <v>0.17029216</v>
      </c>
      <c r="J645" s="154"/>
      <c r="K645" s="12" t="s">
        <v>2703</v>
      </c>
      <c r="L645" s="154"/>
      <c r="M645" s="167"/>
      <c r="N645" s="10"/>
      <c r="O645" s="31">
        <v>0.17029216</v>
      </c>
      <c r="P645" s="160"/>
      <c r="Q645" s="84">
        <v>0.17029216</v>
      </c>
      <c r="R645" s="163"/>
    </row>
    <row r="646" spans="1:18" s="147" customFormat="1" ht="31.5" x14ac:dyDescent="0.25">
      <c r="A646" s="58" t="s">
        <v>2704</v>
      </c>
      <c r="B646" s="45" t="s">
        <v>2705</v>
      </c>
      <c r="C646" s="155" t="s">
        <v>1374</v>
      </c>
      <c r="D646" s="12" t="s">
        <v>849</v>
      </c>
      <c r="E646" s="155">
        <v>2013</v>
      </c>
      <c r="F646" s="155">
        <v>2013</v>
      </c>
      <c r="G646" s="31">
        <v>0.318691</v>
      </c>
      <c r="H646" s="31">
        <v>0.318691</v>
      </c>
      <c r="I646" s="31">
        <v>0.318691</v>
      </c>
      <c r="J646" s="154"/>
      <c r="K646" s="12" t="s">
        <v>849</v>
      </c>
      <c r="L646" s="154"/>
      <c r="M646" s="167"/>
      <c r="N646" s="10"/>
      <c r="O646" s="31">
        <v>0.318691</v>
      </c>
      <c r="P646" s="160"/>
      <c r="Q646" s="84">
        <v>0.318691</v>
      </c>
      <c r="R646" s="163"/>
    </row>
    <row r="647" spans="1:18" s="147" customFormat="1" ht="63" x14ac:dyDescent="0.25">
      <c r="A647" s="58" t="s">
        <v>2706</v>
      </c>
      <c r="B647" s="45" t="s">
        <v>2707</v>
      </c>
      <c r="C647" s="155" t="s">
        <v>1374</v>
      </c>
      <c r="D647" s="12" t="s">
        <v>327</v>
      </c>
      <c r="E647" s="155">
        <v>2013</v>
      </c>
      <c r="F647" s="155">
        <v>2013</v>
      </c>
      <c r="G647" s="31">
        <v>0.29899999999999999</v>
      </c>
      <c r="H647" s="31">
        <v>0.29899999999999999</v>
      </c>
      <c r="I647" s="31">
        <v>0.29899999999999999</v>
      </c>
      <c r="J647" s="154"/>
      <c r="K647" s="12" t="s">
        <v>327</v>
      </c>
      <c r="L647" s="154"/>
      <c r="M647" s="167"/>
      <c r="N647" s="10"/>
      <c r="O647" s="31">
        <v>0.29899999999999999</v>
      </c>
      <c r="P647" s="160"/>
      <c r="Q647" s="84">
        <v>0.29899999999999999</v>
      </c>
      <c r="R647" s="163"/>
    </row>
    <row r="648" spans="1:18" s="147" customFormat="1" ht="47.25" x14ac:dyDescent="0.25">
      <c r="A648" s="58" t="s">
        <v>2708</v>
      </c>
      <c r="B648" s="172" t="s">
        <v>2709</v>
      </c>
      <c r="C648" s="155" t="s">
        <v>1374</v>
      </c>
      <c r="D648" s="12" t="s">
        <v>711</v>
      </c>
      <c r="E648" s="155">
        <v>2013</v>
      </c>
      <c r="F648" s="155">
        <v>2013</v>
      </c>
      <c r="G648" s="31">
        <v>0.65800000000000003</v>
      </c>
      <c r="H648" s="31">
        <v>0.65800000000000003</v>
      </c>
      <c r="I648" s="31">
        <v>0.65800000000000003</v>
      </c>
      <c r="J648" s="154"/>
      <c r="K648" s="12" t="s">
        <v>711</v>
      </c>
      <c r="L648" s="154"/>
      <c r="M648" s="167"/>
      <c r="N648" s="10"/>
      <c r="O648" s="31">
        <v>0.65800000000000003</v>
      </c>
      <c r="P648" s="160"/>
      <c r="Q648" s="84">
        <v>0.65800000000000003</v>
      </c>
      <c r="R648" s="163"/>
    </row>
    <row r="649" spans="1:18" s="147" customFormat="1" x14ac:dyDescent="0.25">
      <c r="A649" s="9" t="s">
        <v>42</v>
      </c>
      <c r="B649" s="25" t="s">
        <v>43</v>
      </c>
      <c r="C649" s="155"/>
      <c r="D649" s="12"/>
      <c r="E649" s="155"/>
      <c r="F649" s="155"/>
      <c r="G649" s="31"/>
      <c r="H649" s="31"/>
      <c r="I649" s="31"/>
      <c r="J649" s="154"/>
      <c r="K649" s="12"/>
      <c r="L649" s="154"/>
      <c r="M649" s="167"/>
      <c r="N649" s="10"/>
      <c r="O649" s="31"/>
      <c r="P649" s="160"/>
      <c r="Q649" s="84"/>
      <c r="R649" s="163"/>
    </row>
    <row r="650" spans="1:18" s="147" customFormat="1" ht="31.5" x14ac:dyDescent="0.25">
      <c r="A650" s="58" t="s">
        <v>2710</v>
      </c>
      <c r="B650" s="45" t="s">
        <v>2711</v>
      </c>
      <c r="C650" s="155" t="s">
        <v>1409</v>
      </c>
      <c r="D650" s="12" t="s">
        <v>352</v>
      </c>
      <c r="E650" s="155">
        <v>2013</v>
      </c>
      <c r="F650" s="155">
        <v>2013</v>
      </c>
      <c r="G650" s="31">
        <v>0.43467600000000001</v>
      </c>
      <c r="H650" s="31">
        <v>0.43467600000000001</v>
      </c>
      <c r="I650" s="31">
        <v>0.43467600000000001</v>
      </c>
      <c r="J650" s="154"/>
      <c r="K650" s="12" t="s">
        <v>352</v>
      </c>
      <c r="L650" s="154"/>
      <c r="M650" s="167"/>
      <c r="N650" s="10"/>
      <c r="O650" s="31">
        <v>0.43467600000000001</v>
      </c>
      <c r="P650" s="160"/>
      <c r="Q650" s="84">
        <v>0.43467600000000001</v>
      </c>
      <c r="R650" s="163"/>
    </row>
    <row r="651" spans="1:18" s="147" customFormat="1" ht="47.25" x14ac:dyDescent="0.25">
      <c r="A651" s="58" t="s">
        <v>2712</v>
      </c>
      <c r="B651" s="45" t="s">
        <v>2713</v>
      </c>
      <c r="C651" s="155" t="s">
        <v>1409</v>
      </c>
      <c r="D651" s="12" t="s">
        <v>352</v>
      </c>
      <c r="E651" s="155">
        <v>2013</v>
      </c>
      <c r="F651" s="155">
        <v>2013</v>
      </c>
      <c r="G651" s="31">
        <v>0.18600900000000001</v>
      </c>
      <c r="H651" s="31">
        <v>0.18600900000000001</v>
      </c>
      <c r="I651" s="31">
        <v>0.18600900000000001</v>
      </c>
      <c r="J651" s="154"/>
      <c r="K651" s="12" t="s">
        <v>352</v>
      </c>
      <c r="L651" s="154"/>
      <c r="M651" s="167"/>
      <c r="N651" s="10"/>
      <c r="O651" s="31">
        <v>0.18600900000000001</v>
      </c>
      <c r="P651" s="160"/>
      <c r="Q651" s="84">
        <v>0.18600900000000001</v>
      </c>
      <c r="R651" s="163"/>
    </row>
    <row r="652" spans="1:18" s="147" customFormat="1" ht="31.5" x14ac:dyDescent="0.25">
      <c r="A652" s="58" t="s">
        <v>2714</v>
      </c>
      <c r="B652" s="45" t="s">
        <v>2715</v>
      </c>
      <c r="C652" s="155" t="s">
        <v>1409</v>
      </c>
      <c r="D652" s="12" t="s">
        <v>352</v>
      </c>
      <c r="E652" s="155">
        <v>2013</v>
      </c>
      <c r="F652" s="155">
        <v>2013</v>
      </c>
      <c r="G652" s="31">
        <v>0.185</v>
      </c>
      <c r="H652" s="31">
        <v>0.185</v>
      </c>
      <c r="I652" s="31">
        <v>0.185</v>
      </c>
      <c r="J652" s="154"/>
      <c r="K652" s="12" t="s">
        <v>352</v>
      </c>
      <c r="L652" s="154"/>
      <c r="M652" s="167"/>
      <c r="N652" s="10"/>
      <c r="O652" s="31">
        <v>0.185</v>
      </c>
      <c r="P652" s="160"/>
      <c r="Q652" s="84">
        <v>0.185</v>
      </c>
      <c r="R652" s="163"/>
    </row>
    <row r="653" spans="1:18" s="147" customFormat="1" ht="47.25" x14ac:dyDescent="0.25">
      <c r="A653" s="58" t="s">
        <v>2716</v>
      </c>
      <c r="B653" s="45" t="s">
        <v>2717</v>
      </c>
      <c r="C653" s="155" t="s">
        <v>1409</v>
      </c>
      <c r="D653" s="12"/>
      <c r="E653" s="155">
        <v>2013</v>
      </c>
      <c r="F653" s="155">
        <v>2013</v>
      </c>
      <c r="G653" s="31">
        <v>7.8259999999999996</v>
      </c>
      <c r="H653" s="31">
        <v>7.8259999999999996</v>
      </c>
      <c r="I653" s="31">
        <v>7.8259999999999996</v>
      </c>
      <c r="J653" s="154"/>
      <c r="K653" s="12"/>
      <c r="L653" s="154"/>
      <c r="M653" s="167"/>
      <c r="N653" s="10"/>
      <c r="O653" s="31">
        <v>7.8259999999999996</v>
      </c>
      <c r="P653" s="160"/>
      <c r="Q653" s="84">
        <v>7.8259999999999996</v>
      </c>
      <c r="R653" s="163"/>
    </row>
    <row r="654" spans="1:18" s="147" customFormat="1" ht="47.25" x14ac:dyDescent="0.25">
      <c r="A654" s="58" t="s">
        <v>2718</v>
      </c>
      <c r="B654" s="35" t="s">
        <v>2719</v>
      </c>
      <c r="C654" s="155" t="s">
        <v>1409</v>
      </c>
      <c r="D654" s="12" t="s">
        <v>2720</v>
      </c>
      <c r="E654" s="155">
        <v>2013</v>
      </c>
      <c r="F654" s="155">
        <v>2013</v>
      </c>
      <c r="G654" s="31">
        <v>7.2506669999999995E-2</v>
      </c>
      <c r="H654" s="31">
        <v>7.2506669999999995E-2</v>
      </c>
      <c r="I654" s="31">
        <v>7.2506669999999995E-2</v>
      </c>
      <c r="J654" s="154"/>
      <c r="K654" s="12" t="s">
        <v>2720</v>
      </c>
      <c r="L654" s="154"/>
      <c r="M654" s="167"/>
      <c r="N654" s="10"/>
      <c r="O654" s="31">
        <v>7.2506669999999995E-2</v>
      </c>
      <c r="P654" s="160"/>
      <c r="Q654" s="84">
        <v>7.2506669999999995E-2</v>
      </c>
      <c r="R654" s="163"/>
    </row>
    <row r="655" spans="1:18" s="147" customFormat="1" ht="31.5" x14ac:dyDescent="0.25">
      <c r="A655" s="58" t="s">
        <v>2721</v>
      </c>
      <c r="B655" s="35" t="s">
        <v>2722</v>
      </c>
      <c r="C655" s="155" t="s">
        <v>1409</v>
      </c>
      <c r="D655" s="12" t="s">
        <v>1743</v>
      </c>
      <c r="E655" s="155">
        <v>2013</v>
      </c>
      <c r="F655" s="155">
        <v>2013</v>
      </c>
      <c r="G655" s="31">
        <v>0.75195529999999999</v>
      </c>
      <c r="H655" s="31">
        <v>0.75195529999999999</v>
      </c>
      <c r="I655" s="31">
        <v>0.75195529999999999</v>
      </c>
      <c r="J655" s="154"/>
      <c r="K655" s="12" t="s">
        <v>1743</v>
      </c>
      <c r="L655" s="154"/>
      <c r="M655" s="167"/>
      <c r="N655" s="10"/>
      <c r="O655" s="31">
        <v>0.75195529999999999</v>
      </c>
      <c r="P655" s="160"/>
      <c r="Q655" s="84">
        <v>0.75195529999999999</v>
      </c>
      <c r="R655" s="163"/>
    </row>
    <row r="656" spans="1:18" s="147" customFormat="1" ht="31.5" x14ac:dyDescent="0.25">
      <c r="A656" s="58" t="s">
        <v>2723</v>
      </c>
      <c r="B656" s="35" t="s">
        <v>2724</v>
      </c>
      <c r="C656" s="155" t="s">
        <v>1409</v>
      </c>
      <c r="D656" s="12" t="s">
        <v>849</v>
      </c>
      <c r="E656" s="155">
        <v>2013</v>
      </c>
      <c r="F656" s="155">
        <v>2013</v>
      </c>
      <c r="G656" s="31">
        <v>0.20300000000000001</v>
      </c>
      <c r="H656" s="31">
        <v>0.20300000000000001</v>
      </c>
      <c r="I656" s="31">
        <v>0.20300000000000001</v>
      </c>
      <c r="J656" s="154"/>
      <c r="K656" s="12" t="s">
        <v>849</v>
      </c>
      <c r="L656" s="154"/>
      <c r="M656" s="167"/>
      <c r="N656" s="10"/>
      <c r="O656" s="31">
        <v>0.20300000000000001</v>
      </c>
      <c r="P656" s="160"/>
      <c r="Q656" s="84">
        <v>0.20300000000000001</v>
      </c>
      <c r="R656" s="163"/>
    </row>
    <row r="657" spans="1:18" s="147" customFormat="1" x14ac:dyDescent="0.25">
      <c r="A657" s="58" t="s">
        <v>2725</v>
      </c>
      <c r="B657" s="35" t="s">
        <v>2726</v>
      </c>
      <c r="C657" s="155" t="s">
        <v>1409</v>
      </c>
      <c r="D657" s="12" t="s">
        <v>352</v>
      </c>
      <c r="E657" s="155">
        <v>2013</v>
      </c>
      <c r="F657" s="155">
        <v>2013</v>
      </c>
      <c r="G657" s="31">
        <v>0.51200000000000001</v>
      </c>
      <c r="H657" s="31">
        <v>0.51200000000000001</v>
      </c>
      <c r="I657" s="31">
        <v>0.51200000000000001</v>
      </c>
      <c r="J657" s="154"/>
      <c r="K657" s="12" t="s">
        <v>352</v>
      </c>
      <c r="L657" s="154"/>
      <c r="M657" s="167"/>
      <c r="N657" s="10"/>
      <c r="O657" s="31">
        <v>0.51200000000000001</v>
      </c>
      <c r="P657" s="160"/>
      <c r="Q657" s="84">
        <v>0.51200000000000001</v>
      </c>
      <c r="R657" s="163"/>
    </row>
    <row r="658" spans="1:18" s="147" customFormat="1" x14ac:dyDescent="0.25">
      <c r="A658" s="58" t="s">
        <v>2727</v>
      </c>
      <c r="B658" s="35" t="s">
        <v>2728</v>
      </c>
      <c r="C658" s="155" t="s">
        <v>1409</v>
      </c>
      <c r="D658" s="12" t="s">
        <v>352</v>
      </c>
      <c r="E658" s="155">
        <v>2013</v>
      </c>
      <c r="F658" s="155">
        <v>2013</v>
      </c>
      <c r="G658" s="31">
        <v>0.51200000000000001</v>
      </c>
      <c r="H658" s="31">
        <v>0.51200000000000001</v>
      </c>
      <c r="I658" s="31">
        <v>0.51200000000000001</v>
      </c>
      <c r="J658" s="154"/>
      <c r="K658" s="12" t="s">
        <v>352</v>
      </c>
      <c r="L658" s="154"/>
      <c r="M658" s="167"/>
      <c r="N658" s="10"/>
      <c r="O658" s="31">
        <v>0.51200000000000001</v>
      </c>
      <c r="P658" s="160"/>
      <c r="Q658" s="84">
        <v>0.51200000000000001</v>
      </c>
      <c r="R658" s="163"/>
    </row>
    <row r="659" spans="1:18" s="147" customFormat="1" x14ac:dyDescent="0.25">
      <c r="A659" s="58" t="s">
        <v>2729</v>
      </c>
      <c r="B659" s="35" t="s">
        <v>2730</v>
      </c>
      <c r="C659" s="155" t="s">
        <v>1409</v>
      </c>
      <c r="D659" s="50" t="s">
        <v>1739</v>
      </c>
      <c r="E659" s="155">
        <v>2013</v>
      </c>
      <c r="F659" s="155">
        <v>2013</v>
      </c>
      <c r="G659" s="31">
        <v>1.2999999999999999E-2</v>
      </c>
      <c r="H659" s="31">
        <v>1.2999999999999999E-2</v>
      </c>
      <c r="I659" s="31">
        <v>1.2999999999999999E-2</v>
      </c>
      <c r="J659" s="154"/>
      <c r="K659" s="50" t="s">
        <v>1739</v>
      </c>
      <c r="L659" s="154"/>
      <c r="M659" s="167"/>
      <c r="N659" s="10"/>
      <c r="O659" s="31">
        <v>1.2999999999999999E-2</v>
      </c>
      <c r="P659" s="160"/>
      <c r="Q659" s="84">
        <v>1.2999999999999999E-2</v>
      </c>
      <c r="R659" s="163"/>
    </row>
    <row r="660" spans="1:18" s="147" customFormat="1" ht="31.5" x14ac:dyDescent="0.25">
      <c r="A660" s="58" t="s">
        <v>2731</v>
      </c>
      <c r="B660" s="35" t="s">
        <v>2732</v>
      </c>
      <c r="C660" s="155" t="s">
        <v>1409</v>
      </c>
      <c r="D660" s="50" t="s">
        <v>352</v>
      </c>
      <c r="E660" s="155">
        <v>2013</v>
      </c>
      <c r="F660" s="155">
        <v>2013</v>
      </c>
      <c r="G660" s="31">
        <v>0.186</v>
      </c>
      <c r="H660" s="31">
        <v>0.186</v>
      </c>
      <c r="I660" s="31">
        <v>0.186</v>
      </c>
      <c r="J660" s="154"/>
      <c r="K660" s="50" t="s">
        <v>352</v>
      </c>
      <c r="L660" s="154"/>
      <c r="M660" s="167"/>
      <c r="N660" s="10"/>
      <c r="O660" s="31">
        <v>0.186</v>
      </c>
      <c r="P660" s="160"/>
      <c r="Q660" s="84">
        <v>0.186</v>
      </c>
      <c r="R660" s="163"/>
    </row>
    <row r="661" spans="1:18" s="147" customFormat="1" ht="31.5" x14ac:dyDescent="0.25">
      <c r="A661" s="58" t="s">
        <v>2733</v>
      </c>
      <c r="B661" s="35" t="s">
        <v>2734</v>
      </c>
      <c r="C661" s="155" t="s">
        <v>1409</v>
      </c>
      <c r="D661" s="12" t="s">
        <v>2735</v>
      </c>
      <c r="E661" s="155">
        <v>2013</v>
      </c>
      <c r="F661" s="155">
        <v>2013</v>
      </c>
      <c r="G661" s="31">
        <v>4.1000000000000002E-2</v>
      </c>
      <c r="H661" s="31">
        <v>4.1000000000000002E-2</v>
      </c>
      <c r="I661" s="31">
        <v>4.1000000000000002E-2</v>
      </c>
      <c r="J661" s="154"/>
      <c r="K661" s="12" t="s">
        <v>2735</v>
      </c>
      <c r="L661" s="154"/>
      <c r="M661" s="167"/>
      <c r="N661" s="10"/>
      <c r="O661" s="31">
        <v>4.1000000000000002E-2</v>
      </c>
      <c r="P661" s="160"/>
      <c r="Q661" s="84">
        <v>4.1000000000000002E-2</v>
      </c>
      <c r="R661" s="163"/>
    </row>
    <row r="662" spans="1:18" s="147" customFormat="1" ht="47.25" x14ac:dyDescent="0.25">
      <c r="A662" s="58" t="s">
        <v>2736</v>
      </c>
      <c r="B662" s="35" t="s">
        <v>2737</v>
      </c>
      <c r="C662" s="155" t="s">
        <v>1409</v>
      </c>
      <c r="D662" s="12" t="s">
        <v>303</v>
      </c>
      <c r="E662" s="155">
        <v>2013</v>
      </c>
      <c r="F662" s="155">
        <v>2013</v>
      </c>
      <c r="G662" s="31">
        <v>0.78</v>
      </c>
      <c r="H662" s="31">
        <v>0.78</v>
      </c>
      <c r="I662" s="31">
        <v>0.78</v>
      </c>
      <c r="J662" s="154"/>
      <c r="K662" s="12" t="s">
        <v>303</v>
      </c>
      <c r="L662" s="154"/>
      <c r="M662" s="167"/>
      <c r="N662" s="10"/>
      <c r="O662" s="31">
        <v>0.78</v>
      </c>
      <c r="P662" s="160"/>
      <c r="Q662" s="84">
        <v>0.78</v>
      </c>
      <c r="R662" s="163"/>
    </row>
    <row r="663" spans="1:18" s="147" customFormat="1" ht="31.5" x14ac:dyDescent="0.25">
      <c r="A663" s="58" t="s">
        <v>2738</v>
      </c>
      <c r="B663" s="172" t="s">
        <v>2739</v>
      </c>
      <c r="C663" s="155" t="s">
        <v>1409</v>
      </c>
      <c r="D663" s="12" t="s">
        <v>352</v>
      </c>
      <c r="E663" s="155">
        <v>2013</v>
      </c>
      <c r="F663" s="155">
        <v>2013</v>
      </c>
      <c r="G663" s="31">
        <v>0.53700000000000003</v>
      </c>
      <c r="H663" s="31">
        <v>0.53700000000000003</v>
      </c>
      <c r="I663" s="31">
        <v>0.53700000000000003</v>
      </c>
      <c r="J663" s="154"/>
      <c r="K663" s="12" t="s">
        <v>352</v>
      </c>
      <c r="L663" s="154"/>
      <c r="M663" s="167"/>
      <c r="N663" s="10"/>
      <c r="O663" s="31">
        <v>0.53700000000000003</v>
      </c>
      <c r="P663" s="160"/>
      <c r="Q663" s="84">
        <v>0.53700000000000003</v>
      </c>
      <c r="R663" s="163"/>
    </row>
    <row r="664" spans="1:18" s="147" customFormat="1" ht="47.25" x14ac:dyDescent="0.25">
      <c r="A664" s="58" t="s">
        <v>2740</v>
      </c>
      <c r="B664" s="172" t="s">
        <v>2741</v>
      </c>
      <c r="C664" s="155" t="s">
        <v>1409</v>
      </c>
      <c r="D664" s="12" t="s">
        <v>378</v>
      </c>
      <c r="E664" s="155">
        <v>2013</v>
      </c>
      <c r="F664" s="155">
        <v>2013</v>
      </c>
      <c r="G664" s="31">
        <v>2.12</v>
      </c>
      <c r="H664" s="31">
        <v>2.12</v>
      </c>
      <c r="I664" s="31">
        <v>2.12</v>
      </c>
      <c r="J664" s="154"/>
      <c r="K664" s="12" t="s">
        <v>378</v>
      </c>
      <c r="L664" s="154"/>
      <c r="M664" s="167"/>
      <c r="N664" s="10"/>
      <c r="O664" s="31">
        <v>2.12</v>
      </c>
      <c r="P664" s="160"/>
      <c r="Q664" s="84">
        <v>2.12</v>
      </c>
      <c r="R664" s="163"/>
    </row>
    <row r="665" spans="1:18" s="147" customFormat="1" ht="47.25" x14ac:dyDescent="0.25">
      <c r="A665" s="58" t="s">
        <v>2742</v>
      </c>
      <c r="B665" s="172" t="s">
        <v>2743</v>
      </c>
      <c r="C665" s="155" t="s">
        <v>1409</v>
      </c>
      <c r="D665" s="12" t="s">
        <v>352</v>
      </c>
      <c r="E665" s="155">
        <v>2013</v>
      </c>
      <c r="F665" s="155">
        <v>2013</v>
      </c>
      <c r="G665" s="31">
        <v>0.63800000000000001</v>
      </c>
      <c r="H665" s="31">
        <v>0.63800000000000001</v>
      </c>
      <c r="I665" s="31">
        <v>0.63800000000000001</v>
      </c>
      <c r="J665" s="154"/>
      <c r="K665" s="12" t="s">
        <v>352</v>
      </c>
      <c r="L665" s="154"/>
      <c r="M665" s="167"/>
      <c r="N665" s="10"/>
      <c r="O665" s="31">
        <v>0.63800000000000001</v>
      </c>
      <c r="P665" s="160"/>
      <c r="Q665" s="84">
        <v>0.63800000000000001</v>
      </c>
      <c r="R665" s="163"/>
    </row>
    <row r="666" spans="1:18" s="147" customFormat="1" ht="47.25" x14ac:dyDescent="0.25">
      <c r="A666" s="58" t="s">
        <v>2744</v>
      </c>
      <c r="B666" s="172" t="s">
        <v>2745</v>
      </c>
      <c r="C666" s="155" t="s">
        <v>1409</v>
      </c>
      <c r="D666" s="12" t="s">
        <v>19</v>
      </c>
      <c r="E666" s="155">
        <v>2013</v>
      </c>
      <c r="F666" s="155">
        <v>2013</v>
      </c>
      <c r="G666" s="31">
        <v>0.81799999999999995</v>
      </c>
      <c r="H666" s="31">
        <v>0.81799999999999995</v>
      </c>
      <c r="I666" s="31">
        <v>0.81799999999999995</v>
      </c>
      <c r="J666" s="154"/>
      <c r="K666" s="12" t="s">
        <v>19</v>
      </c>
      <c r="L666" s="154"/>
      <c r="M666" s="167"/>
      <c r="N666" s="10"/>
      <c r="O666" s="31">
        <v>0.81799999999999995</v>
      </c>
      <c r="P666" s="160"/>
      <c r="Q666" s="84">
        <v>0.81799999999999995</v>
      </c>
      <c r="R666" s="163"/>
    </row>
    <row r="667" spans="1:18" s="147" customFormat="1" x14ac:dyDescent="0.25">
      <c r="A667" s="9" t="s">
        <v>27</v>
      </c>
      <c r="B667" s="25" t="s">
        <v>28</v>
      </c>
      <c r="C667" s="155"/>
      <c r="D667" s="12"/>
      <c r="E667" s="155"/>
      <c r="F667" s="155"/>
      <c r="G667" s="31"/>
      <c r="H667" s="31"/>
      <c r="I667" s="31"/>
      <c r="J667" s="154"/>
      <c r="K667" s="12"/>
      <c r="L667" s="154"/>
      <c r="M667" s="167"/>
      <c r="N667" s="10"/>
      <c r="O667" s="31"/>
      <c r="P667" s="160"/>
      <c r="Q667" s="84"/>
      <c r="R667" s="163"/>
    </row>
    <row r="668" spans="1:18" s="147" customFormat="1" ht="63" x14ac:dyDescent="0.25">
      <c r="A668" s="41" t="s">
        <v>574</v>
      </c>
      <c r="B668" s="22" t="s">
        <v>2746</v>
      </c>
      <c r="C668" s="155" t="s">
        <v>1376</v>
      </c>
      <c r="D668" s="50" t="s">
        <v>146</v>
      </c>
      <c r="E668" s="155">
        <v>2013</v>
      </c>
      <c r="F668" s="155">
        <v>2013</v>
      </c>
      <c r="G668" s="31">
        <v>0.63941999999999999</v>
      </c>
      <c r="H668" s="31">
        <v>0.63941999999999999</v>
      </c>
      <c r="I668" s="31">
        <v>0.63941999999999999</v>
      </c>
      <c r="J668" s="154"/>
      <c r="K668" s="12"/>
      <c r="L668" s="154"/>
      <c r="M668" s="167"/>
      <c r="N668" s="10"/>
      <c r="O668" s="31">
        <v>0.63941999999999999</v>
      </c>
      <c r="P668" s="160"/>
      <c r="Q668" s="84">
        <v>0.63941999999999999</v>
      </c>
      <c r="R668" s="163"/>
    </row>
    <row r="669" spans="1:18" s="147" customFormat="1" ht="47.25" x14ac:dyDescent="0.25">
      <c r="A669" s="41" t="s">
        <v>575</v>
      </c>
      <c r="B669" s="22" t="s">
        <v>2747</v>
      </c>
      <c r="C669" s="155" t="s">
        <v>1376</v>
      </c>
      <c r="D669" s="50" t="s">
        <v>146</v>
      </c>
      <c r="E669" s="155">
        <v>2013</v>
      </c>
      <c r="F669" s="155">
        <v>2013</v>
      </c>
      <c r="G669" s="31">
        <v>8.5621000000000003E-2</v>
      </c>
      <c r="H669" s="31">
        <v>8.5621000000000003E-2</v>
      </c>
      <c r="I669" s="31">
        <v>8.5621000000000003E-2</v>
      </c>
      <c r="J669" s="154"/>
      <c r="K669" s="12"/>
      <c r="L669" s="154"/>
      <c r="M669" s="167"/>
      <c r="N669" s="10"/>
      <c r="O669" s="31">
        <v>8.5621000000000003E-2</v>
      </c>
      <c r="P669" s="160"/>
      <c r="Q669" s="84">
        <v>8.5621000000000003E-2</v>
      </c>
      <c r="R669" s="163"/>
    </row>
    <row r="670" spans="1:18" s="147" customFormat="1" ht="47.25" x14ac:dyDescent="0.25">
      <c r="A670" s="41" t="s">
        <v>576</v>
      </c>
      <c r="B670" s="22" t="s">
        <v>2748</v>
      </c>
      <c r="C670" s="155" t="s">
        <v>1376</v>
      </c>
      <c r="D670" s="50" t="s">
        <v>146</v>
      </c>
      <c r="E670" s="155">
        <v>2013</v>
      </c>
      <c r="F670" s="155">
        <v>2013</v>
      </c>
      <c r="G670" s="31">
        <v>9.0745199999999998E-2</v>
      </c>
      <c r="H670" s="31">
        <v>9.0745199999999998E-2</v>
      </c>
      <c r="I670" s="31">
        <v>9.0745199999999998E-2</v>
      </c>
      <c r="J670" s="154"/>
      <c r="K670" s="12"/>
      <c r="L670" s="154"/>
      <c r="M670" s="167"/>
      <c r="N670" s="10"/>
      <c r="O670" s="31">
        <v>9.0745199999999998E-2</v>
      </c>
      <c r="P670" s="160"/>
      <c r="Q670" s="84">
        <v>9.0745199999999998E-2</v>
      </c>
      <c r="R670" s="163"/>
    </row>
    <row r="671" spans="1:18" s="147" customFormat="1" ht="47.25" x14ac:dyDescent="0.25">
      <c r="A671" s="41" t="s">
        <v>577</v>
      </c>
      <c r="B671" s="22" t="s">
        <v>2749</v>
      </c>
      <c r="C671" s="155" t="s">
        <v>1376</v>
      </c>
      <c r="D671" s="50" t="s">
        <v>146</v>
      </c>
      <c r="E671" s="155">
        <v>2013</v>
      </c>
      <c r="F671" s="155">
        <v>2013</v>
      </c>
      <c r="G671" s="31">
        <v>9.2700000000000005E-2</v>
      </c>
      <c r="H671" s="31">
        <v>9.2700000000000005E-2</v>
      </c>
      <c r="I671" s="31">
        <v>9.2700000000000005E-2</v>
      </c>
      <c r="J671" s="154"/>
      <c r="K671" s="12"/>
      <c r="L671" s="154"/>
      <c r="M671" s="167"/>
      <c r="N671" s="10"/>
      <c r="O671" s="31">
        <v>9.2700000000000005E-2</v>
      </c>
      <c r="P671" s="160"/>
      <c r="Q671" s="84">
        <v>9.2700000000000005E-2</v>
      </c>
      <c r="R671" s="163"/>
    </row>
    <row r="672" spans="1:18" s="147" customFormat="1" ht="47.25" x14ac:dyDescent="0.25">
      <c r="A672" s="41" t="s">
        <v>578</v>
      </c>
      <c r="B672" s="22" t="s">
        <v>2750</v>
      </c>
      <c r="C672" s="155" t="s">
        <v>1376</v>
      </c>
      <c r="D672" s="50" t="s">
        <v>146</v>
      </c>
      <c r="E672" s="155">
        <v>2013</v>
      </c>
      <c r="F672" s="155">
        <v>2013</v>
      </c>
      <c r="G672" s="31">
        <v>0.53100000000000003</v>
      </c>
      <c r="H672" s="31">
        <v>0.53100000000000003</v>
      </c>
      <c r="I672" s="31">
        <v>0.53100000000000003</v>
      </c>
      <c r="J672" s="154"/>
      <c r="K672" s="12"/>
      <c r="L672" s="154"/>
      <c r="M672" s="167"/>
      <c r="N672" s="10"/>
      <c r="O672" s="31">
        <v>0.53100000000000003</v>
      </c>
      <c r="P672" s="160"/>
      <c r="Q672" s="84">
        <v>0.53100000000000003</v>
      </c>
      <c r="R672" s="163"/>
    </row>
    <row r="673" spans="1:18" s="147" customFormat="1" ht="47.25" x14ac:dyDescent="0.25">
      <c r="A673" s="41" t="s">
        <v>579</v>
      </c>
      <c r="B673" s="22" t="s">
        <v>2751</v>
      </c>
      <c r="C673" s="155" t="s">
        <v>1376</v>
      </c>
      <c r="D673" s="50" t="s">
        <v>146</v>
      </c>
      <c r="E673" s="155">
        <v>2013</v>
      </c>
      <c r="F673" s="155">
        <v>2013</v>
      </c>
      <c r="G673" s="31">
        <v>0.289663</v>
      </c>
      <c r="H673" s="31">
        <v>0.289663</v>
      </c>
      <c r="I673" s="31">
        <v>0.289663</v>
      </c>
      <c r="J673" s="154"/>
      <c r="K673" s="12"/>
      <c r="L673" s="154"/>
      <c r="M673" s="167"/>
      <c r="N673" s="10"/>
      <c r="O673" s="31">
        <v>0.289663</v>
      </c>
      <c r="P673" s="160"/>
      <c r="Q673" s="84">
        <v>0.289663</v>
      </c>
      <c r="R673" s="163"/>
    </row>
    <row r="674" spans="1:18" s="147" customFormat="1" ht="47.25" x14ac:dyDescent="0.25">
      <c r="A674" s="41" t="s">
        <v>580</v>
      </c>
      <c r="B674" s="22" t="s">
        <v>2752</v>
      </c>
      <c r="C674" s="155" t="s">
        <v>1376</v>
      </c>
      <c r="D674" s="50" t="s">
        <v>146</v>
      </c>
      <c r="E674" s="155">
        <v>2013</v>
      </c>
      <c r="F674" s="155">
        <v>2013</v>
      </c>
      <c r="G674" s="31">
        <v>0.31451499999999999</v>
      </c>
      <c r="H674" s="31">
        <v>0.31451499999999999</v>
      </c>
      <c r="I674" s="31">
        <v>0.31451499999999999</v>
      </c>
      <c r="J674" s="154"/>
      <c r="K674" s="12"/>
      <c r="L674" s="154"/>
      <c r="M674" s="167"/>
      <c r="N674" s="10"/>
      <c r="O674" s="31">
        <v>0.31451499999999999</v>
      </c>
      <c r="P674" s="160"/>
      <c r="Q674" s="84">
        <v>0.31451499999999999</v>
      </c>
      <c r="R674" s="163"/>
    </row>
    <row r="675" spans="1:18" s="147" customFormat="1" hidden="1" x14ac:dyDescent="0.25">
      <c r="A675" s="9" t="s">
        <v>44</v>
      </c>
      <c r="B675" s="25" t="s">
        <v>31</v>
      </c>
      <c r="C675" s="155"/>
      <c r="D675" s="50"/>
      <c r="E675" s="155"/>
      <c r="F675" s="155"/>
      <c r="G675" s="31"/>
      <c r="H675" s="31"/>
      <c r="I675" s="31"/>
      <c r="J675" s="154"/>
      <c r="K675" s="12"/>
      <c r="L675" s="154"/>
      <c r="M675" s="167"/>
      <c r="N675" s="10"/>
      <c r="O675" s="31"/>
      <c r="P675" s="160"/>
      <c r="Q675" s="84"/>
      <c r="R675" s="163"/>
    </row>
    <row r="676" spans="1:18" s="147" customFormat="1" x14ac:dyDescent="0.25">
      <c r="A676" s="4" t="s">
        <v>45</v>
      </c>
      <c r="B676" s="25" t="s">
        <v>20</v>
      </c>
      <c r="C676" s="155"/>
      <c r="D676" s="12"/>
      <c r="E676" s="155"/>
      <c r="F676" s="155"/>
      <c r="G676" s="31"/>
      <c r="H676" s="31"/>
      <c r="I676" s="31"/>
      <c r="J676" s="154"/>
      <c r="K676" s="12"/>
      <c r="L676" s="154"/>
      <c r="M676" s="167"/>
      <c r="N676" s="10"/>
      <c r="O676" s="31"/>
      <c r="P676" s="160"/>
      <c r="Q676" s="84"/>
      <c r="R676" s="163"/>
    </row>
    <row r="677" spans="1:18" s="147" customFormat="1" x14ac:dyDescent="0.25">
      <c r="A677" s="58" t="s">
        <v>2753</v>
      </c>
      <c r="B677" s="45" t="s">
        <v>2754</v>
      </c>
      <c r="C677" s="155" t="s">
        <v>1853</v>
      </c>
      <c r="D677" s="50" t="s">
        <v>146</v>
      </c>
      <c r="E677" s="155">
        <v>2013</v>
      </c>
      <c r="F677" s="155">
        <v>2013</v>
      </c>
      <c r="G677" s="31">
        <v>0.51</v>
      </c>
      <c r="H677" s="31">
        <v>0.51</v>
      </c>
      <c r="I677" s="31">
        <v>0.51</v>
      </c>
      <c r="J677" s="154"/>
      <c r="K677" s="12"/>
      <c r="L677" s="154"/>
      <c r="M677" s="167"/>
      <c r="N677" s="10"/>
      <c r="O677" s="31">
        <v>0.51</v>
      </c>
      <c r="P677" s="160"/>
      <c r="Q677" s="84">
        <v>0.51</v>
      </c>
      <c r="R677" s="163"/>
    </row>
    <row r="678" spans="1:18" s="147" customFormat="1" hidden="1" x14ac:dyDescent="0.25">
      <c r="A678" s="4" t="s">
        <v>46</v>
      </c>
      <c r="B678" s="25" t="s">
        <v>21</v>
      </c>
      <c r="C678" s="155"/>
      <c r="D678" s="12"/>
      <c r="E678" s="155"/>
      <c r="F678" s="155"/>
      <c r="G678" s="31"/>
      <c r="H678" s="31"/>
      <c r="I678" s="31"/>
      <c r="J678" s="154"/>
      <c r="K678" s="12"/>
      <c r="L678" s="154"/>
      <c r="M678" s="167"/>
      <c r="N678" s="10"/>
      <c r="O678" s="31"/>
      <c r="P678" s="160"/>
      <c r="Q678" s="84"/>
      <c r="R678" s="163"/>
    </row>
    <row r="679" spans="1:18" s="147" customFormat="1" hidden="1" x14ac:dyDescent="0.25">
      <c r="A679" s="4" t="s">
        <v>48</v>
      </c>
      <c r="B679" s="25" t="s">
        <v>22</v>
      </c>
      <c r="C679" s="155"/>
      <c r="D679" s="12"/>
      <c r="E679" s="155"/>
      <c r="F679" s="155"/>
      <c r="G679" s="31"/>
      <c r="H679" s="31"/>
      <c r="I679" s="31"/>
      <c r="J679" s="154"/>
      <c r="K679" s="12"/>
      <c r="L679" s="154"/>
      <c r="M679" s="167"/>
      <c r="N679" s="10"/>
      <c r="O679" s="31"/>
      <c r="P679" s="160"/>
      <c r="Q679" s="84"/>
      <c r="R679" s="163"/>
    </row>
    <row r="680" spans="1:18" s="147" customFormat="1" hidden="1" x14ac:dyDescent="0.25">
      <c r="A680" s="4" t="s">
        <v>50</v>
      </c>
      <c r="B680" s="25" t="s">
        <v>23</v>
      </c>
      <c r="C680" s="155"/>
      <c r="D680" s="12"/>
      <c r="E680" s="155"/>
      <c r="F680" s="155"/>
      <c r="G680" s="31"/>
      <c r="H680" s="31"/>
      <c r="I680" s="31"/>
      <c r="J680" s="154"/>
      <c r="K680" s="12"/>
      <c r="L680" s="154"/>
      <c r="M680" s="167"/>
      <c r="N680" s="10"/>
      <c r="O680" s="31"/>
      <c r="P680" s="160"/>
      <c r="Q680" s="84"/>
      <c r="R680" s="163"/>
    </row>
    <row r="681" spans="1:18" s="147" customFormat="1" x14ac:dyDescent="0.25">
      <c r="A681" s="4" t="s">
        <v>51</v>
      </c>
      <c r="B681" s="25" t="s">
        <v>17</v>
      </c>
      <c r="C681" s="155"/>
      <c r="D681" s="12"/>
      <c r="E681" s="155"/>
      <c r="F681" s="155"/>
      <c r="G681" s="31"/>
      <c r="H681" s="31"/>
      <c r="I681" s="31"/>
      <c r="J681" s="154"/>
      <c r="K681" s="12"/>
      <c r="L681" s="154"/>
      <c r="M681" s="167"/>
      <c r="N681" s="10"/>
      <c r="O681" s="31"/>
      <c r="P681" s="160"/>
      <c r="Q681" s="84"/>
      <c r="R681" s="163"/>
    </row>
    <row r="682" spans="1:18" s="147" customFormat="1" x14ac:dyDescent="0.25">
      <c r="A682" s="58" t="s">
        <v>590</v>
      </c>
      <c r="B682" s="45" t="s">
        <v>17</v>
      </c>
      <c r="C682" s="155" t="s">
        <v>1409</v>
      </c>
      <c r="D682" s="50" t="s">
        <v>146</v>
      </c>
      <c r="E682" s="155">
        <v>2013</v>
      </c>
      <c r="F682" s="155">
        <v>2013</v>
      </c>
      <c r="G682" s="31">
        <v>17.096109000000002</v>
      </c>
      <c r="H682" s="31">
        <v>17.096109000000002</v>
      </c>
      <c r="I682" s="31">
        <v>17.096109000000002</v>
      </c>
      <c r="J682" s="154"/>
      <c r="K682" s="12"/>
      <c r="L682" s="154"/>
      <c r="M682" s="167"/>
      <c r="N682" s="10"/>
      <c r="O682" s="31">
        <v>17.096109000000002</v>
      </c>
      <c r="P682" s="160"/>
      <c r="Q682" s="84">
        <v>17.096109000000002</v>
      </c>
      <c r="R682" s="163"/>
    </row>
    <row r="683" spans="1:18" s="147" customFormat="1" ht="31.5" hidden="1" x14ac:dyDescent="0.25">
      <c r="A683" s="4" t="s">
        <v>476</v>
      </c>
      <c r="B683" s="25" t="s">
        <v>1541</v>
      </c>
      <c r="C683" s="155"/>
      <c r="D683" s="12"/>
      <c r="E683" s="155"/>
      <c r="F683" s="155"/>
      <c r="G683" s="31"/>
      <c r="H683" s="31"/>
      <c r="I683" s="31"/>
      <c r="J683" s="154"/>
      <c r="K683" s="12"/>
      <c r="L683" s="154"/>
      <c r="M683" s="167"/>
      <c r="N683" s="10"/>
      <c r="O683" s="31"/>
      <c r="P683" s="160"/>
      <c r="Q683" s="84"/>
      <c r="R683" s="163"/>
    </row>
    <row r="684" spans="1:18" s="147" customFormat="1" hidden="1" x14ac:dyDescent="0.25">
      <c r="A684" s="4" t="s">
        <v>52</v>
      </c>
      <c r="B684" s="25" t="s">
        <v>24</v>
      </c>
      <c r="C684" s="155"/>
      <c r="D684" s="12"/>
      <c r="E684" s="155"/>
      <c r="F684" s="155"/>
      <c r="G684" s="31"/>
      <c r="H684" s="31"/>
      <c r="I684" s="31"/>
      <c r="J684" s="154"/>
      <c r="K684" s="12"/>
      <c r="L684" s="154"/>
      <c r="M684" s="167"/>
      <c r="N684" s="10"/>
      <c r="O684" s="31"/>
      <c r="P684" s="160"/>
      <c r="Q684" s="84"/>
      <c r="R684" s="163"/>
    </row>
    <row r="685" spans="1:18" s="147" customFormat="1" hidden="1" x14ac:dyDescent="0.25">
      <c r="A685" s="4" t="s">
        <v>54</v>
      </c>
      <c r="B685" s="25" t="s">
        <v>25</v>
      </c>
      <c r="C685" s="155"/>
      <c r="D685" s="12"/>
      <c r="E685" s="155"/>
      <c r="F685" s="155"/>
      <c r="G685" s="31"/>
      <c r="H685" s="31"/>
      <c r="I685" s="31"/>
      <c r="J685" s="154"/>
      <c r="K685" s="12"/>
      <c r="L685" s="154"/>
      <c r="M685" s="167"/>
      <c r="N685" s="10"/>
      <c r="O685" s="31"/>
      <c r="P685" s="160"/>
      <c r="Q685" s="84"/>
      <c r="R685" s="163"/>
    </row>
    <row r="686" spans="1:18" s="147" customFormat="1" x14ac:dyDescent="0.25">
      <c r="A686" s="4" t="s">
        <v>55</v>
      </c>
      <c r="B686" s="25" t="s">
        <v>26</v>
      </c>
      <c r="C686" s="155"/>
      <c r="D686" s="12"/>
      <c r="E686" s="155"/>
      <c r="F686" s="155"/>
      <c r="G686" s="31"/>
      <c r="H686" s="31"/>
      <c r="I686" s="31"/>
      <c r="J686" s="154"/>
      <c r="K686" s="12"/>
      <c r="L686" s="154"/>
      <c r="M686" s="167"/>
      <c r="N686" s="10"/>
      <c r="O686" s="31"/>
      <c r="P686" s="160"/>
      <c r="Q686" s="84"/>
      <c r="R686" s="163"/>
    </row>
    <row r="687" spans="1:18" s="147" customFormat="1" x14ac:dyDescent="0.25">
      <c r="A687" s="58" t="s">
        <v>1487</v>
      </c>
      <c r="B687" s="45" t="s">
        <v>2755</v>
      </c>
      <c r="C687" s="155" t="s">
        <v>1853</v>
      </c>
      <c r="D687" s="50" t="s">
        <v>146</v>
      </c>
      <c r="E687" s="155">
        <v>2013</v>
      </c>
      <c r="F687" s="155">
        <v>2013</v>
      </c>
      <c r="G687" s="31">
        <v>6.7000000000000004E-2</v>
      </c>
      <c r="H687" s="31">
        <v>6.7000000000000004E-2</v>
      </c>
      <c r="I687" s="31">
        <v>6.7000000000000004E-2</v>
      </c>
      <c r="J687" s="154"/>
      <c r="K687" s="12"/>
      <c r="L687" s="154"/>
      <c r="M687" s="167"/>
      <c r="N687" s="10"/>
      <c r="O687" s="31">
        <v>6.7000000000000004E-2</v>
      </c>
      <c r="P687" s="160"/>
      <c r="Q687" s="84">
        <v>6.7000000000000004E-2</v>
      </c>
      <c r="R687" s="163"/>
    </row>
    <row r="688" spans="1:18" s="147" customFormat="1" x14ac:dyDescent="0.25">
      <c r="A688" s="58" t="s">
        <v>2756</v>
      </c>
      <c r="B688" s="45" t="s">
        <v>2757</v>
      </c>
      <c r="C688" s="155" t="s">
        <v>1853</v>
      </c>
      <c r="D688" s="50" t="s">
        <v>146</v>
      </c>
      <c r="E688" s="155">
        <v>2013</v>
      </c>
      <c r="F688" s="155">
        <v>2013</v>
      </c>
      <c r="G688" s="31">
        <v>6.8000000000000005E-2</v>
      </c>
      <c r="H688" s="31">
        <v>6.8000000000000005E-2</v>
      </c>
      <c r="I688" s="31">
        <v>6.8000000000000005E-2</v>
      </c>
      <c r="J688" s="154"/>
      <c r="K688" s="12"/>
      <c r="L688" s="154"/>
      <c r="M688" s="167"/>
      <c r="N688" s="10"/>
      <c r="O688" s="31">
        <v>6.8000000000000005E-2</v>
      </c>
      <c r="P688" s="160"/>
      <c r="Q688" s="84">
        <v>6.8000000000000005E-2</v>
      </c>
      <c r="R688" s="163"/>
    </row>
    <row r="689" spans="1:18" s="269" customFormat="1" x14ac:dyDescent="0.25">
      <c r="A689" s="276" t="s">
        <v>32</v>
      </c>
      <c r="B689" s="277" t="s">
        <v>1542</v>
      </c>
      <c r="C689" s="266"/>
      <c r="D689" s="283"/>
      <c r="E689" s="266"/>
      <c r="F689" s="266"/>
      <c r="G689" s="281"/>
      <c r="H689" s="281"/>
      <c r="I689" s="281"/>
      <c r="J689" s="266"/>
      <c r="K689" s="283"/>
      <c r="L689" s="266"/>
      <c r="M689" s="274"/>
      <c r="N689" s="278"/>
      <c r="O689" s="281"/>
      <c r="P689" s="265"/>
      <c r="Q689" s="282"/>
      <c r="R689" s="268"/>
    </row>
    <row r="690" spans="1:18" s="147" customFormat="1" x14ac:dyDescent="0.25">
      <c r="A690" s="9" t="s">
        <v>39</v>
      </c>
      <c r="B690" s="25" t="s">
        <v>29</v>
      </c>
      <c r="C690" s="155"/>
      <c r="D690" s="12"/>
      <c r="E690" s="155"/>
      <c r="F690" s="155"/>
      <c r="G690" s="31"/>
      <c r="H690" s="31"/>
      <c r="I690" s="31"/>
      <c r="J690" s="155"/>
      <c r="K690" s="12"/>
      <c r="L690" s="155"/>
      <c r="M690" s="173"/>
      <c r="N690" s="10"/>
      <c r="O690" s="31"/>
      <c r="P690" s="161"/>
      <c r="Q690" s="84"/>
      <c r="R690" s="163"/>
    </row>
    <row r="691" spans="1:18" s="147" customFormat="1" x14ac:dyDescent="0.25">
      <c r="A691" s="58" t="s">
        <v>1543</v>
      </c>
      <c r="B691" s="45" t="s">
        <v>2758</v>
      </c>
      <c r="C691" s="155" t="s">
        <v>1374</v>
      </c>
      <c r="D691" s="60" t="s">
        <v>1797</v>
      </c>
      <c r="E691" s="155">
        <v>2013</v>
      </c>
      <c r="F691" s="155">
        <v>2013</v>
      </c>
      <c r="G691" s="31">
        <v>0.39591940000000003</v>
      </c>
      <c r="H691" s="31">
        <v>0.39591940000000003</v>
      </c>
      <c r="I691" s="31">
        <v>0.39591940000000003</v>
      </c>
      <c r="J691" s="161"/>
      <c r="K691" s="12">
        <v>0.255</v>
      </c>
      <c r="L691" s="161"/>
      <c r="M691" s="161"/>
      <c r="N691" s="10"/>
      <c r="O691" s="31">
        <v>0.39591940000000003</v>
      </c>
      <c r="P691" s="161"/>
      <c r="Q691" s="84">
        <v>0.39591940000000003</v>
      </c>
      <c r="R691" s="163"/>
    </row>
    <row r="692" spans="1:18" s="147" customFormat="1" x14ac:dyDescent="0.25">
      <c r="A692" s="9" t="s">
        <v>42</v>
      </c>
      <c r="B692" s="25" t="s">
        <v>43</v>
      </c>
      <c r="C692" s="155"/>
      <c r="D692" s="55"/>
      <c r="E692" s="155"/>
      <c r="F692" s="155"/>
      <c r="G692" s="31"/>
      <c r="H692" s="31"/>
      <c r="I692" s="31"/>
      <c r="J692" s="161"/>
      <c r="K692" s="12"/>
      <c r="L692" s="161"/>
      <c r="M692" s="161"/>
      <c r="N692" s="10"/>
      <c r="O692" s="31"/>
      <c r="P692" s="161"/>
      <c r="Q692" s="84"/>
      <c r="R692" s="163"/>
    </row>
    <row r="693" spans="1:18" s="147" customFormat="1" ht="31.5" x14ac:dyDescent="0.25">
      <c r="A693" s="58" t="s">
        <v>2759</v>
      </c>
      <c r="B693" s="45" t="s">
        <v>2760</v>
      </c>
      <c r="C693" s="155" t="s">
        <v>1409</v>
      </c>
      <c r="D693" s="50" t="s">
        <v>1104</v>
      </c>
      <c r="E693" s="155">
        <v>2013</v>
      </c>
      <c r="F693" s="155">
        <v>2013</v>
      </c>
      <c r="G693" s="31">
        <v>9.4479324000000003E-2</v>
      </c>
      <c r="H693" s="31">
        <v>9.4479324000000003E-2</v>
      </c>
      <c r="I693" s="31">
        <v>9.4479324000000003E-2</v>
      </c>
      <c r="J693" s="161"/>
      <c r="K693" s="12">
        <v>0.16</v>
      </c>
      <c r="L693" s="161"/>
      <c r="M693" s="161"/>
      <c r="N693" s="10"/>
      <c r="O693" s="31">
        <v>9.4479324000000003E-2</v>
      </c>
      <c r="P693" s="161"/>
      <c r="Q693" s="84">
        <v>9.4479324000000003E-2</v>
      </c>
      <c r="R693" s="163"/>
    </row>
    <row r="694" spans="1:18" s="147" customFormat="1" ht="31.5" x14ac:dyDescent="0.25">
      <c r="A694" s="58" t="s">
        <v>2761</v>
      </c>
      <c r="B694" s="45" t="s">
        <v>2762</v>
      </c>
      <c r="C694" s="155" t="s">
        <v>1409</v>
      </c>
      <c r="D694" s="50" t="s">
        <v>2763</v>
      </c>
      <c r="E694" s="155">
        <v>2013</v>
      </c>
      <c r="F694" s="155">
        <v>2013</v>
      </c>
      <c r="G694" s="31">
        <v>9.1461029999999999E-2</v>
      </c>
      <c r="H694" s="31">
        <v>9.1461029999999999E-2</v>
      </c>
      <c r="I694" s="31">
        <v>9.1461029999999999E-2</v>
      </c>
      <c r="J694" s="161"/>
      <c r="K694" s="12">
        <v>0.105</v>
      </c>
      <c r="L694" s="161"/>
      <c r="M694" s="161"/>
      <c r="N694" s="10"/>
      <c r="O694" s="31">
        <v>9.1461029999999999E-2</v>
      </c>
      <c r="P694" s="161"/>
      <c r="Q694" s="84">
        <v>9.1461029999999999E-2</v>
      </c>
      <c r="R694" s="163"/>
    </row>
    <row r="695" spans="1:18" s="147" customFormat="1" ht="31.5" x14ac:dyDescent="0.25">
      <c r="A695" s="58" t="s">
        <v>2764</v>
      </c>
      <c r="B695" s="45" t="s">
        <v>2765</v>
      </c>
      <c r="C695" s="155" t="s">
        <v>1409</v>
      </c>
      <c r="D695" s="50" t="s">
        <v>2766</v>
      </c>
      <c r="E695" s="155">
        <v>2013</v>
      </c>
      <c r="F695" s="155">
        <v>2013</v>
      </c>
      <c r="G695" s="31">
        <v>0.1691726596</v>
      </c>
      <c r="H695" s="31">
        <v>0.1691726596</v>
      </c>
      <c r="I695" s="31">
        <v>0.1691726596</v>
      </c>
      <c r="J695" s="161"/>
      <c r="K695" s="12">
        <v>0.22</v>
      </c>
      <c r="L695" s="161"/>
      <c r="M695" s="161"/>
      <c r="N695" s="10"/>
      <c r="O695" s="31">
        <v>0.1691726596</v>
      </c>
      <c r="P695" s="161"/>
      <c r="Q695" s="84">
        <v>0.1691726596</v>
      </c>
      <c r="R695" s="163"/>
    </row>
    <row r="696" spans="1:18" s="147" customFormat="1" hidden="1" x14ac:dyDescent="0.25">
      <c r="A696" s="9" t="s">
        <v>27</v>
      </c>
      <c r="B696" s="25" t="s">
        <v>28</v>
      </c>
      <c r="C696" s="155"/>
      <c r="D696" s="12"/>
      <c r="E696" s="155"/>
      <c r="F696" s="155"/>
      <c r="G696" s="31"/>
      <c r="H696" s="31"/>
      <c r="I696" s="31"/>
      <c r="J696" s="161"/>
      <c r="K696" s="12"/>
      <c r="L696" s="161"/>
      <c r="M696" s="161"/>
      <c r="N696" s="10"/>
      <c r="O696" s="31"/>
      <c r="P696" s="161"/>
      <c r="Q696" s="84"/>
      <c r="R696" s="163"/>
    </row>
    <row r="697" spans="1:18" s="147" customFormat="1" hidden="1" x14ac:dyDescent="0.25">
      <c r="A697" s="9" t="s">
        <v>44</v>
      </c>
      <c r="B697" s="25" t="s">
        <v>31</v>
      </c>
      <c r="C697" s="155"/>
      <c r="D697" s="12"/>
      <c r="E697" s="155"/>
      <c r="F697" s="155"/>
      <c r="G697" s="31"/>
      <c r="H697" s="31"/>
      <c r="I697" s="31"/>
      <c r="J697" s="155"/>
      <c r="K697" s="12"/>
      <c r="L697" s="155"/>
      <c r="M697" s="173"/>
      <c r="N697" s="10"/>
      <c r="O697" s="31"/>
      <c r="P697" s="161"/>
      <c r="Q697" s="84"/>
      <c r="R697" s="163"/>
    </row>
    <row r="698" spans="1:18" s="147" customFormat="1" hidden="1" x14ac:dyDescent="0.25">
      <c r="A698" s="4" t="s">
        <v>45</v>
      </c>
      <c r="B698" s="25" t="s">
        <v>20</v>
      </c>
      <c r="C698" s="155"/>
      <c r="D698" s="12"/>
      <c r="E698" s="155"/>
      <c r="F698" s="155"/>
      <c r="G698" s="31"/>
      <c r="H698" s="31"/>
      <c r="I698" s="31"/>
      <c r="J698" s="155"/>
      <c r="K698" s="12"/>
      <c r="L698" s="155"/>
      <c r="M698" s="173"/>
      <c r="N698" s="10"/>
      <c r="O698" s="31"/>
      <c r="P698" s="161"/>
      <c r="Q698" s="84"/>
      <c r="R698" s="163"/>
    </row>
    <row r="699" spans="1:18" s="147" customFormat="1" x14ac:dyDescent="0.25">
      <c r="A699" s="4" t="s">
        <v>46</v>
      </c>
      <c r="B699" s="25" t="s">
        <v>21</v>
      </c>
      <c r="C699" s="155"/>
      <c r="D699" s="12"/>
      <c r="E699" s="155"/>
      <c r="F699" s="155"/>
      <c r="G699" s="31"/>
      <c r="H699" s="31"/>
      <c r="I699" s="31"/>
      <c r="J699" s="155"/>
      <c r="K699" s="12"/>
      <c r="L699" s="155"/>
      <c r="M699" s="173"/>
      <c r="N699" s="10"/>
      <c r="O699" s="31"/>
      <c r="P699" s="161"/>
      <c r="Q699" s="84"/>
      <c r="R699" s="163"/>
    </row>
    <row r="700" spans="1:18" s="147" customFormat="1" x14ac:dyDescent="0.25">
      <c r="A700" s="58" t="s">
        <v>2767</v>
      </c>
      <c r="B700" s="45" t="s">
        <v>2680</v>
      </c>
      <c r="C700" s="155" t="s">
        <v>1374</v>
      </c>
      <c r="D700" s="50" t="s">
        <v>146</v>
      </c>
      <c r="E700" s="155">
        <v>2013</v>
      </c>
      <c r="F700" s="155">
        <v>2013</v>
      </c>
      <c r="G700" s="31">
        <v>5.0046599999999997E-2</v>
      </c>
      <c r="H700" s="31">
        <v>5.0046599999999997E-2</v>
      </c>
      <c r="I700" s="31">
        <v>5.0046599999999997E-2</v>
      </c>
      <c r="J700" s="155"/>
      <c r="K700" s="12"/>
      <c r="L700" s="155"/>
      <c r="M700" s="173"/>
      <c r="N700" s="10"/>
      <c r="O700" s="31">
        <v>5.0046599999999997E-2</v>
      </c>
      <c r="P700" s="161"/>
      <c r="Q700" s="84">
        <v>5.0046599999999997E-2</v>
      </c>
      <c r="R700" s="163"/>
    </row>
    <row r="701" spans="1:18" s="147" customFormat="1" ht="15.75" hidden="1" customHeight="1" x14ac:dyDescent="0.25">
      <c r="A701" s="4" t="s">
        <v>48</v>
      </c>
      <c r="B701" s="25" t="s">
        <v>22</v>
      </c>
      <c r="C701" s="155"/>
      <c r="D701" s="12"/>
      <c r="E701" s="155"/>
      <c r="F701" s="155"/>
      <c r="G701" s="31"/>
      <c r="H701" s="31"/>
      <c r="I701" s="31"/>
      <c r="J701" s="155"/>
      <c r="K701" s="12"/>
      <c r="L701" s="155"/>
      <c r="M701" s="173"/>
      <c r="N701" s="10"/>
      <c r="O701" s="31"/>
      <c r="P701" s="161"/>
      <c r="Q701" s="84"/>
      <c r="R701" s="163"/>
    </row>
    <row r="702" spans="1:18" s="147" customFormat="1" ht="15.75" hidden="1" customHeight="1" x14ac:dyDescent="0.25">
      <c r="A702" s="4" t="s">
        <v>50</v>
      </c>
      <c r="B702" s="25" t="s">
        <v>23</v>
      </c>
      <c r="C702" s="155"/>
      <c r="D702" s="12"/>
      <c r="E702" s="155"/>
      <c r="F702" s="155"/>
      <c r="G702" s="31"/>
      <c r="H702" s="31"/>
      <c r="I702" s="31"/>
      <c r="J702" s="155"/>
      <c r="K702" s="12"/>
      <c r="L702" s="155"/>
      <c r="M702" s="173"/>
      <c r="N702" s="10"/>
      <c r="O702" s="31"/>
      <c r="P702" s="161"/>
      <c r="Q702" s="84"/>
      <c r="R702" s="163"/>
    </row>
    <row r="703" spans="1:18" s="147" customFormat="1" ht="15.75" hidden="1" customHeight="1" x14ac:dyDescent="0.25">
      <c r="A703" s="4" t="s">
        <v>51</v>
      </c>
      <c r="B703" s="25" t="s">
        <v>17</v>
      </c>
      <c r="C703" s="155"/>
      <c r="D703" s="12"/>
      <c r="E703" s="155"/>
      <c r="F703" s="155"/>
      <c r="G703" s="31"/>
      <c r="H703" s="31"/>
      <c r="I703" s="31"/>
      <c r="J703" s="155"/>
      <c r="K703" s="12"/>
      <c r="L703" s="155"/>
      <c r="M703" s="173"/>
      <c r="N703" s="10"/>
      <c r="O703" s="31"/>
      <c r="P703" s="161"/>
      <c r="Q703" s="84"/>
      <c r="R703" s="163"/>
    </row>
    <row r="704" spans="1:18" s="147" customFormat="1" ht="31.5" hidden="1" customHeight="1" x14ac:dyDescent="0.25">
      <c r="A704" s="4" t="s">
        <v>476</v>
      </c>
      <c r="B704" s="25" t="s">
        <v>1541</v>
      </c>
      <c r="C704" s="155"/>
      <c r="D704" s="12"/>
      <c r="E704" s="155"/>
      <c r="F704" s="155"/>
      <c r="G704" s="31"/>
      <c r="H704" s="31"/>
      <c r="I704" s="31"/>
      <c r="J704" s="155"/>
      <c r="K704" s="12"/>
      <c r="L704" s="155"/>
      <c r="M704" s="173"/>
      <c r="N704" s="10"/>
      <c r="O704" s="31"/>
      <c r="P704" s="161"/>
      <c r="Q704" s="84"/>
      <c r="R704" s="163"/>
    </row>
    <row r="705" spans="1:18" s="147" customFormat="1" ht="15.75" hidden="1" customHeight="1" x14ac:dyDescent="0.25">
      <c r="A705" s="4" t="s">
        <v>52</v>
      </c>
      <c r="B705" s="25" t="s">
        <v>24</v>
      </c>
      <c r="C705" s="155"/>
      <c r="D705" s="12"/>
      <c r="E705" s="155"/>
      <c r="F705" s="155"/>
      <c r="G705" s="31"/>
      <c r="H705" s="31"/>
      <c r="I705" s="31"/>
      <c r="J705" s="155"/>
      <c r="K705" s="12"/>
      <c r="L705" s="155"/>
      <c r="M705" s="173"/>
      <c r="N705" s="10"/>
      <c r="O705" s="31"/>
      <c r="P705" s="161"/>
      <c r="Q705" s="84"/>
      <c r="R705" s="163"/>
    </row>
    <row r="706" spans="1:18" s="147" customFormat="1" ht="15.75" hidden="1" customHeight="1" x14ac:dyDescent="0.25">
      <c r="A706" s="4" t="s">
        <v>54</v>
      </c>
      <c r="B706" s="25" t="s">
        <v>25</v>
      </c>
      <c r="C706" s="155"/>
      <c r="D706" s="12"/>
      <c r="E706" s="155"/>
      <c r="F706" s="155"/>
      <c r="G706" s="31"/>
      <c r="H706" s="31"/>
      <c r="I706" s="31"/>
      <c r="J706" s="155"/>
      <c r="K706" s="12"/>
      <c r="L706" s="155"/>
      <c r="M706" s="173"/>
      <c r="N706" s="10"/>
      <c r="O706" s="31"/>
      <c r="P706" s="161"/>
      <c r="Q706" s="84"/>
      <c r="R706" s="163"/>
    </row>
    <row r="707" spans="1:18" s="147" customFormat="1" ht="15.75" hidden="1" customHeight="1" x14ac:dyDescent="0.25">
      <c r="A707" s="4" t="s">
        <v>55</v>
      </c>
      <c r="B707" s="25" t="s">
        <v>26</v>
      </c>
      <c r="C707" s="155"/>
      <c r="D707" s="12"/>
      <c r="E707" s="155"/>
      <c r="F707" s="155"/>
      <c r="G707" s="31"/>
      <c r="H707" s="31"/>
      <c r="I707" s="31"/>
      <c r="J707" s="155"/>
      <c r="K707" s="12"/>
      <c r="L707" s="155"/>
      <c r="M707" s="173"/>
      <c r="N707" s="10"/>
      <c r="O707" s="31"/>
      <c r="P707" s="161"/>
      <c r="Q707" s="84"/>
      <c r="R707" s="163"/>
    </row>
    <row r="708" spans="1:18" s="269" customFormat="1" x14ac:dyDescent="0.25">
      <c r="A708" s="276" t="s">
        <v>33</v>
      </c>
      <c r="B708" s="277" t="s">
        <v>34</v>
      </c>
      <c r="C708" s="266"/>
      <c r="D708" s="280"/>
      <c r="E708" s="266"/>
      <c r="F708" s="266"/>
      <c r="G708" s="281"/>
      <c r="H708" s="281"/>
      <c r="I708" s="281"/>
      <c r="J708" s="266"/>
      <c r="K708" s="280"/>
      <c r="L708" s="266"/>
      <c r="M708" s="274"/>
      <c r="N708" s="278"/>
      <c r="O708" s="281"/>
      <c r="P708" s="265"/>
      <c r="Q708" s="282"/>
      <c r="R708" s="268"/>
    </row>
    <row r="709" spans="1:18" s="147" customFormat="1" x14ac:dyDescent="0.25">
      <c r="A709" s="9" t="s">
        <v>39</v>
      </c>
      <c r="B709" s="25" t="s">
        <v>29</v>
      </c>
      <c r="C709" s="155"/>
      <c r="D709" s="12"/>
      <c r="E709" s="155"/>
      <c r="F709" s="155"/>
      <c r="G709" s="31"/>
      <c r="H709" s="31"/>
      <c r="I709" s="31"/>
      <c r="J709" s="155"/>
      <c r="K709" s="12"/>
      <c r="L709" s="155"/>
      <c r="M709" s="173"/>
      <c r="N709" s="10"/>
      <c r="O709" s="31"/>
      <c r="P709" s="161"/>
      <c r="Q709" s="84"/>
      <c r="R709" s="163"/>
    </row>
    <row r="710" spans="1:18" s="147" customFormat="1" x14ac:dyDescent="0.25">
      <c r="A710" s="58" t="s">
        <v>2768</v>
      </c>
      <c r="B710" s="45" t="s">
        <v>2769</v>
      </c>
      <c r="C710" s="155" t="s">
        <v>1374</v>
      </c>
      <c r="D710" s="33" t="s">
        <v>391</v>
      </c>
      <c r="E710" s="155">
        <v>2013</v>
      </c>
      <c r="F710" s="155">
        <v>2013</v>
      </c>
      <c r="G710" s="31">
        <v>0.97899999999999998</v>
      </c>
      <c r="H710" s="31">
        <v>0.97899999999999998</v>
      </c>
      <c r="I710" s="31">
        <v>0.97899999999999998</v>
      </c>
      <c r="J710" s="154"/>
      <c r="K710" s="33" t="s">
        <v>391</v>
      </c>
      <c r="L710" s="154"/>
      <c r="M710" s="167"/>
      <c r="N710" s="10"/>
      <c r="O710" s="31">
        <v>0.97899999999999998</v>
      </c>
      <c r="P710" s="160"/>
      <c r="Q710" s="84">
        <v>0.97899999999999998</v>
      </c>
      <c r="R710" s="163"/>
    </row>
    <row r="711" spans="1:18" s="147" customFormat="1" ht="31.5" x14ac:dyDescent="0.25">
      <c r="A711" s="58" t="s">
        <v>2770</v>
      </c>
      <c r="B711" s="45" t="s">
        <v>2771</v>
      </c>
      <c r="C711" s="155" t="s">
        <v>1374</v>
      </c>
      <c r="D711" s="69" t="s">
        <v>2772</v>
      </c>
      <c r="E711" s="155">
        <v>2013</v>
      </c>
      <c r="F711" s="155">
        <v>2013</v>
      </c>
      <c r="G711" s="31">
        <v>0.51423399999999997</v>
      </c>
      <c r="H711" s="31">
        <v>0.51423399999999997</v>
      </c>
      <c r="I711" s="31">
        <v>0.51423399999999997</v>
      </c>
      <c r="J711" s="154"/>
      <c r="K711" s="69" t="s">
        <v>2772</v>
      </c>
      <c r="L711" s="154"/>
      <c r="M711" s="167"/>
      <c r="N711" s="10"/>
      <c r="O711" s="31">
        <v>0.51423399999999997</v>
      </c>
      <c r="P711" s="160"/>
      <c r="Q711" s="84">
        <v>0.51423399999999997</v>
      </c>
      <c r="R711" s="163"/>
    </row>
    <row r="712" spans="1:18" s="147" customFormat="1" ht="31.5" x14ac:dyDescent="0.25">
      <c r="A712" s="58" t="s">
        <v>2773</v>
      </c>
      <c r="B712" s="45" t="s">
        <v>2774</v>
      </c>
      <c r="C712" s="155" t="s">
        <v>1374</v>
      </c>
      <c r="D712" s="69" t="s">
        <v>363</v>
      </c>
      <c r="E712" s="155">
        <v>2013</v>
      </c>
      <c r="F712" s="155">
        <v>2013</v>
      </c>
      <c r="G712" s="31">
        <v>0.69642488999999996</v>
      </c>
      <c r="H712" s="31">
        <v>0.69642489000000007</v>
      </c>
      <c r="I712" s="31">
        <v>0.69642489000000007</v>
      </c>
      <c r="J712" s="154"/>
      <c r="K712" s="69" t="s">
        <v>363</v>
      </c>
      <c r="L712" s="154"/>
      <c r="M712" s="167"/>
      <c r="N712" s="10"/>
      <c r="O712" s="31">
        <v>0.69642489000000007</v>
      </c>
      <c r="P712" s="160"/>
      <c r="Q712" s="84">
        <v>0.69642489000000007</v>
      </c>
      <c r="R712" s="163"/>
    </row>
    <row r="713" spans="1:18" s="147" customFormat="1" ht="31.5" x14ac:dyDescent="0.25">
      <c r="A713" s="58" t="s">
        <v>2775</v>
      </c>
      <c r="B713" s="45" t="s">
        <v>2776</v>
      </c>
      <c r="C713" s="155" t="s">
        <v>1374</v>
      </c>
      <c r="D713" s="69" t="s">
        <v>2772</v>
      </c>
      <c r="E713" s="155">
        <v>2013</v>
      </c>
      <c r="F713" s="155">
        <v>2013</v>
      </c>
      <c r="G713" s="31">
        <v>0.408582</v>
      </c>
      <c r="H713" s="31">
        <v>0.408582</v>
      </c>
      <c r="I713" s="31">
        <v>0.408582</v>
      </c>
      <c r="J713" s="154"/>
      <c r="K713" s="69" t="s">
        <v>2772</v>
      </c>
      <c r="L713" s="154"/>
      <c r="M713" s="167"/>
      <c r="N713" s="10"/>
      <c r="O713" s="31">
        <v>0.408582</v>
      </c>
      <c r="P713" s="160"/>
      <c r="Q713" s="84">
        <v>0.408582</v>
      </c>
      <c r="R713" s="163"/>
    </row>
    <row r="714" spans="1:18" s="147" customFormat="1" ht="31.5" x14ac:dyDescent="0.25">
      <c r="A714" s="58" t="s">
        <v>2777</v>
      </c>
      <c r="B714" s="45" t="s">
        <v>2778</v>
      </c>
      <c r="C714" s="155" t="s">
        <v>1374</v>
      </c>
      <c r="D714" s="33" t="s">
        <v>2779</v>
      </c>
      <c r="E714" s="155">
        <v>2013</v>
      </c>
      <c r="F714" s="155">
        <v>2013</v>
      </c>
      <c r="G714" s="31">
        <v>0.45274107000000002</v>
      </c>
      <c r="H714" s="31">
        <v>0.45274107000000002</v>
      </c>
      <c r="I714" s="31">
        <v>0.45274107000000002</v>
      </c>
      <c r="J714" s="154"/>
      <c r="K714" s="33" t="s">
        <v>2779</v>
      </c>
      <c r="L714" s="154"/>
      <c r="M714" s="167"/>
      <c r="N714" s="10"/>
      <c r="O714" s="31">
        <v>0.45274107000000002</v>
      </c>
      <c r="P714" s="160"/>
      <c r="Q714" s="84">
        <v>0.45274107000000002</v>
      </c>
      <c r="R714" s="163"/>
    </row>
    <row r="715" spans="1:18" s="147" customFormat="1" x14ac:dyDescent="0.25">
      <c r="A715" s="58" t="s">
        <v>2780</v>
      </c>
      <c r="B715" s="45" t="s">
        <v>2781</v>
      </c>
      <c r="C715" s="155" t="s">
        <v>1374</v>
      </c>
      <c r="D715" s="50" t="s">
        <v>146</v>
      </c>
      <c r="E715" s="155">
        <v>2013</v>
      </c>
      <c r="F715" s="155">
        <v>2013</v>
      </c>
      <c r="G715" s="31">
        <v>0.6879324</v>
      </c>
      <c r="H715" s="31">
        <v>0.6879324</v>
      </c>
      <c r="I715" s="31">
        <v>0.6879324</v>
      </c>
      <c r="J715" s="154"/>
      <c r="K715" s="69"/>
      <c r="L715" s="154"/>
      <c r="M715" s="167"/>
      <c r="N715" s="10"/>
      <c r="O715" s="31">
        <v>0.6879324</v>
      </c>
      <c r="P715" s="160"/>
      <c r="Q715" s="84">
        <v>0.6879324</v>
      </c>
      <c r="R715" s="163"/>
    </row>
    <row r="716" spans="1:18" s="147" customFormat="1" x14ac:dyDescent="0.25">
      <c r="A716" s="9" t="s">
        <v>42</v>
      </c>
      <c r="B716" s="25" t="s">
        <v>43</v>
      </c>
      <c r="C716" s="155"/>
      <c r="D716" s="69"/>
      <c r="E716" s="155"/>
      <c r="F716" s="155"/>
      <c r="G716" s="31"/>
      <c r="H716" s="31"/>
      <c r="I716" s="31"/>
      <c r="J716" s="154"/>
      <c r="K716" s="69"/>
      <c r="L716" s="154"/>
      <c r="M716" s="167"/>
      <c r="N716" s="10"/>
      <c r="O716" s="31"/>
      <c r="P716" s="160"/>
      <c r="Q716" s="84"/>
      <c r="R716" s="163"/>
    </row>
    <row r="717" spans="1:18" s="147" customFormat="1" ht="31.5" x14ac:dyDescent="0.25">
      <c r="A717" s="58" t="s">
        <v>2782</v>
      </c>
      <c r="B717" s="45" t="s">
        <v>2783</v>
      </c>
      <c r="C717" s="155" t="s">
        <v>1409</v>
      </c>
      <c r="D717" s="33" t="s">
        <v>286</v>
      </c>
      <c r="E717" s="155">
        <v>2013</v>
      </c>
      <c r="F717" s="155">
        <v>2013</v>
      </c>
      <c r="G717" s="31">
        <v>0.51613355999999999</v>
      </c>
      <c r="H717" s="31">
        <v>0.51613355999999999</v>
      </c>
      <c r="I717" s="31">
        <v>0.51613355999999999</v>
      </c>
      <c r="J717" s="154"/>
      <c r="K717" s="33" t="s">
        <v>286</v>
      </c>
      <c r="L717" s="154"/>
      <c r="M717" s="167"/>
      <c r="N717" s="10"/>
      <c r="O717" s="31">
        <v>0.51613355999999999</v>
      </c>
      <c r="P717" s="160"/>
      <c r="Q717" s="84">
        <v>0.51613355999999999</v>
      </c>
      <c r="R717" s="163"/>
    </row>
    <row r="718" spans="1:18" s="147" customFormat="1" ht="31.5" x14ac:dyDescent="0.25">
      <c r="A718" s="58" t="s">
        <v>2784</v>
      </c>
      <c r="B718" s="45" t="s">
        <v>2785</v>
      </c>
      <c r="C718" s="155" t="s">
        <v>1409</v>
      </c>
      <c r="D718" s="12"/>
      <c r="E718" s="155">
        <v>2013</v>
      </c>
      <c r="F718" s="155">
        <v>2013</v>
      </c>
      <c r="G718" s="31">
        <v>0.10100000000000001</v>
      </c>
      <c r="H718" s="31">
        <v>0.10100000000000001</v>
      </c>
      <c r="I718" s="31">
        <v>0.10100000000000001</v>
      </c>
      <c r="J718" s="154"/>
      <c r="K718" s="12"/>
      <c r="L718" s="154"/>
      <c r="M718" s="167"/>
      <c r="N718" s="10"/>
      <c r="O718" s="31">
        <v>0.10100000000000001</v>
      </c>
      <c r="P718" s="160"/>
      <c r="Q718" s="84">
        <v>0.10100000000000001</v>
      </c>
      <c r="R718" s="163"/>
    </row>
    <row r="719" spans="1:18" s="147" customFormat="1" x14ac:dyDescent="0.25">
      <c r="A719" s="9" t="s">
        <v>27</v>
      </c>
      <c r="B719" s="25" t="s">
        <v>28</v>
      </c>
      <c r="C719" s="155"/>
      <c r="D719" s="12"/>
      <c r="E719" s="155"/>
      <c r="F719" s="155"/>
      <c r="G719" s="31"/>
      <c r="H719" s="31"/>
      <c r="I719" s="31"/>
      <c r="J719" s="154"/>
      <c r="K719" s="12"/>
      <c r="L719" s="154"/>
      <c r="M719" s="167"/>
      <c r="N719" s="10"/>
      <c r="O719" s="31"/>
      <c r="P719" s="160"/>
      <c r="Q719" s="84"/>
      <c r="R719" s="163"/>
    </row>
    <row r="720" spans="1:18" s="147" customFormat="1" x14ac:dyDescent="0.25">
      <c r="A720" s="58" t="s">
        <v>535</v>
      </c>
      <c r="B720" s="45" t="s">
        <v>2786</v>
      </c>
      <c r="C720" s="155" t="s">
        <v>1376</v>
      </c>
      <c r="D720" s="50" t="s">
        <v>146</v>
      </c>
      <c r="E720" s="155">
        <v>2013</v>
      </c>
      <c r="F720" s="155">
        <v>2013</v>
      </c>
      <c r="G720" s="31">
        <v>0.36</v>
      </c>
      <c r="H720" s="31">
        <v>0.36</v>
      </c>
      <c r="I720" s="31">
        <v>0.36</v>
      </c>
      <c r="J720" s="154"/>
      <c r="K720" s="12"/>
      <c r="L720" s="154"/>
      <c r="M720" s="167"/>
      <c r="N720" s="10"/>
      <c r="O720" s="31">
        <v>0.36</v>
      </c>
      <c r="P720" s="160"/>
      <c r="Q720" s="84">
        <v>0.36</v>
      </c>
      <c r="R720" s="163"/>
    </row>
    <row r="721" spans="1:18" s="147" customFormat="1" hidden="1" x14ac:dyDescent="0.25">
      <c r="A721" s="9" t="s">
        <v>44</v>
      </c>
      <c r="B721" s="25" t="s">
        <v>31</v>
      </c>
      <c r="C721" s="155"/>
      <c r="D721" s="12"/>
      <c r="E721" s="155"/>
      <c r="F721" s="155"/>
      <c r="G721" s="31"/>
      <c r="H721" s="31"/>
      <c r="I721" s="31"/>
      <c r="J721" s="154"/>
      <c r="K721" s="12"/>
      <c r="L721" s="154"/>
      <c r="M721" s="167"/>
      <c r="N721" s="10"/>
      <c r="O721" s="31"/>
      <c r="P721" s="160"/>
      <c r="Q721" s="84"/>
      <c r="R721" s="163"/>
    </row>
    <row r="722" spans="1:18" s="147" customFormat="1" x14ac:dyDescent="0.25">
      <c r="A722" s="4" t="s">
        <v>45</v>
      </c>
      <c r="B722" s="25" t="s">
        <v>20</v>
      </c>
      <c r="C722" s="155"/>
      <c r="D722" s="12"/>
      <c r="E722" s="155"/>
      <c r="F722" s="155"/>
      <c r="G722" s="31"/>
      <c r="H722" s="31"/>
      <c r="I722" s="31"/>
      <c r="J722" s="154"/>
      <c r="K722" s="12"/>
      <c r="L722" s="154"/>
      <c r="M722" s="167"/>
      <c r="N722" s="10"/>
      <c r="O722" s="31"/>
      <c r="P722" s="160"/>
      <c r="Q722" s="84"/>
      <c r="R722" s="163"/>
    </row>
    <row r="723" spans="1:18" s="147" customFormat="1" x14ac:dyDescent="0.25">
      <c r="A723" s="38" t="s">
        <v>1500</v>
      </c>
      <c r="B723" s="39" t="s">
        <v>2787</v>
      </c>
      <c r="C723" s="155" t="s">
        <v>1853</v>
      </c>
      <c r="D723" s="12"/>
      <c r="E723" s="155">
        <v>2013</v>
      </c>
      <c r="F723" s="155">
        <v>2013</v>
      </c>
      <c r="G723" s="31">
        <v>0.502</v>
      </c>
      <c r="H723" s="31">
        <v>0.502</v>
      </c>
      <c r="I723" s="31">
        <v>0.502</v>
      </c>
      <c r="J723" s="154"/>
      <c r="K723" s="12"/>
      <c r="L723" s="154"/>
      <c r="M723" s="167"/>
      <c r="N723" s="10"/>
      <c r="O723" s="31">
        <v>0.502</v>
      </c>
      <c r="P723" s="160"/>
      <c r="Q723" s="84">
        <v>0.502</v>
      </c>
      <c r="R723" s="163"/>
    </row>
    <row r="724" spans="1:18" s="147" customFormat="1" x14ac:dyDescent="0.25">
      <c r="A724" s="4" t="s">
        <v>46</v>
      </c>
      <c r="B724" s="25" t="s">
        <v>21</v>
      </c>
      <c r="C724" s="155"/>
      <c r="D724" s="12"/>
      <c r="E724" s="155"/>
      <c r="F724" s="155"/>
      <c r="G724" s="31"/>
      <c r="H724" s="31"/>
      <c r="I724" s="31"/>
      <c r="J724" s="154"/>
      <c r="K724" s="12"/>
      <c r="L724" s="154"/>
      <c r="M724" s="167"/>
      <c r="N724" s="10"/>
      <c r="O724" s="31"/>
      <c r="P724" s="160"/>
      <c r="Q724" s="84"/>
      <c r="R724" s="163"/>
    </row>
    <row r="725" spans="1:18" s="147" customFormat="1" x14ac:dyDescent="0.25">
      <c r="A725" s="58" t="s">
        <v>2788</v>
      </c>
      <c r="B725" s="45" t="s">
        <v>2680</v>
      </c>
      <c r="C725" s="155" t="s">
        <v>1374</v>
      </c>
      <c r="D725" s="50" t="s">
        <v>146</v>
      </c>
      <c r="E725" s="155">
        <v>2013</v>
      </c>
      <c r="F725" s="155">
        <v>2013</v>
      </c>
      <c r="G725" s="31">
        <v>5.5E-2</v>
      </c>
      <c r="H725" s="31">
        <v>5.5E-2</v>
      </c>
      <c r="I725" s="31">
        <v>5.5E-2</v>
      </c>
      <c r="J725" s="154"/>
      <c r="K725" s="12"/>
      <c r="L725" s="154"/>
      <c r="M725" s="167"/>
      <c r="N725" s="10"/>
      <c r="O725" s="31">
        <v>5.5E-2</v>
      </c>
      <c r="P725" s="160"/>
      <c r="Q725" s="84">
        <v>5.5E-2</v>
      </c>
      <c r="R725" s="163"/>
    </row>
    <row r="726" spans="1:18" s="147" customFormat="1" hidden="1" x14ac:dyDescent="0.25">
      <c r="A726" s="4" t="s">
        <v>48</v>
      </c>
      <c r="B726" s="25" t="s">
        <v>22</v>
      </c>
      <c r="C726" s="155"/>
      <c r="D726" s="12"/>
      <c r="E726" s="155"/>
      <c r="F726" s="155"/>
      <c r="G726" s="31"/>
      <c r="H726" s="31"/>
      <c r="I726" s="31"/>
      <c r="J726" s="155"/>
      <c r="K726" s="12"/>
      <c r="L726" s="155"/>
      <c r="M726" s="173"/>
      <c r="N726" s="10"/>
      <c r="O726" s="31"/>
      <c r="P726" s="161"/>
      <c r="Q726" s="84"/>
      <c r="R726" s="163"/>
    </row>
    <row r="727" spans="1:18" s="147" customFormat="1" hidden="1" x14ac:dyDescent="0.25">
      <c r="A727" s="4" t="s">
        <v>50</v>
      </c>
      <c r="B727" s="25" t="s">
        <v>23</v>
      </c>
      <c r="C727" s="155"/>
      <c r="D727" s="12"/>
      <c r="E727" s="155"/>
      <c r="F727" s="155"/>
      <c r="G727" s="31"/>
      <c r="H727" s="31"/>
      <c r="I727" s="31"/>
      <c r="J727" s="155"/>
      <c r="K727" s="12"/>
      <c r="L727" s="155"/>
      <c r="M727" s="173"/>
      <c r="N727" s="10"/>
      <c r="O727" s="31"/>
      <c r="P727" s="161"/>
      <c r="Q727" s="84"/>
      <c r="R727" s="163"/>
    </row>
    <row r="728" spans="1:18" s="147" customFormat="1" x14ac:dyDescent="0.25">
      <c r="A728" s="4" t="s">
        <v>51</v>
      </c>
      <c r="B728" s="25" t="s">
        <v>17</v>
      </c>
      <c r="C728" s="155"/>
      <c r="D728" s="12"/>
      <c r="E728" s="155"/>
      <c r="F728" s="155"/>
      <c r="G728" s="31"/>
      <c r="H728" s="31"/>
      <c r="I728" s="31"/>
      <c r="J728" s="155"/>
      <c r="K728" s="12"/>
      <c r="L728" s="155"/>
      <c r="M728" s="173"/>
      <c r="N728" s="10"/>
      <c r="O728" s="31"/>
      <c r="P728" s="161"/>
      <c r="Q728" s="84"/>
      <c r="R728" s="163"/>
    </row>
    <row r="729" spans="1:18" s="147" customFormat="1" x14ac:dyDescent="0.25">
      <c r="A729" s="58" t="s">
        <v>539</v>
      </c>
      <c r="B729" s="45" t="s">
        <v>17</v>
      </c>
      <c r="C729" s="155" t="s">
        <v>1409</v>
      </c>
      <c r="D729" s="12"/>
      <c r="E729" s="155">
        <v>2013</v>
      </c>
      <c r="F729" s="155">
        <v>2013</v>
      </c>
      <c r="G729" s="31">
        <v>0.82200000000000006</v>
      </c>
      <c r="H729" s="31">
        <v>0.82200000000000006</v>
      </c>
      <c r="I729" s="31">
        <v>0.82200000000000006</v>
      </c>
      <c r="J729" s="155"/>
      <c r="K729" s="12"/>
      <c r="L729" s="155"/>
      <c r="M729" s="173"/>
      <c r="N729" s="10"/>
      <c r="O729" s="31">
        <v>0.82200000000000006</v>
      </c>
      <c r="P729" s="161"/>
      <c r="Q729" s="84">
        <v>0.82200000000000006</v>
      </c>
      <c r="R729" s="163"/>
    </row>
    <row r="730" spans="1:18" s="147" customFormat="1" ht="31.5" hidden="1" x14ac:dyDescent="0.25">
      <c r="A730" s="4" t="s">
        <v>476</v>
      </c>
      <c r="B730" s="25" t="s">
        <v>1541</v>
      </c>
      <c r="C730" s="155"/>
      <c r="D730" s="12"/>
      <c r="E730" s="155"/>
      <c r="F730" s="155"/>
      <c r="G730" s="31"/>
      <c r="H730" s="31"/>
      <c r="I730" s="31"/>
      <c r="J730" s="155"/>
      <c r="K730" s="12"/>
      <c r="L730" s="155"/>
      <c r="M730" s="173"/>
      <c r="N730" s="10"/>
      <c r="O730" s="31"/>
      <c r="P730" s="161"/>
      <c r="Q730" s="84"/>
      <c r="R730" s="163"/>
    </row>
    <row r="731" spans="1:18" s="147" customFormat="1" hidden="1" x14ac:dyDescent="0.25">
      <c r="A731" s="4" t="s">
        <v>52</v>
      </c>
      <c r="B731" s="25" t="s">
        <v>24</v>
      </c>
      <c r="C731" s="155"/>
      <c r="D731" s="12"/>
      <c r="E731" s="155"/>
      <c r="F731" s="155"/>
      <c r="G731" s="31"/>
      <c r="H731" s="31"/>
      <c r="I731" s="31"/>
      <c r="J731" s="155"/>
      <c r="K731" s="12"/>
      <c r="L731" s="155"/>
      <c r="M731" s="173"/>
      <c r="N731" s="10"/>
      <c r="O731" s="31"/>
      <c r="P731" s="161"/>
      <c r="Q731" s="84"/>
      <c r="R731" s="163"/>
    </row>
    <row r="732" spans="1:18" s="147" customFormat="1" x14ac:dyDescent="0.25">
      <c r="A732" s="4" t="s">
        <v>54</v>
      </c>
      <c r="B732" s="25" t="s">
        <v>25</v>
      </c>
      <c r="C732" s="155"/>
      <c r="D732" s="12"/>
      <c r="E732" s="155"/>
      <c r="F732" s="155"/>
      <c r="G732" s="31"/>
      <c r="H732" s="31"/>
      <c r="I732" s="31"/>
      <c r="J732" s="155"/>
      <c r="K732" s="12"/>
      <c r="L732" s="155"/>
      <c r="M732" s="173"/>
      <c r="N732" s="10"/>
      <c r="O732" s="31"/>
      <c r="P732" s="161"/>
      <c r="Q732" s="84"/>
      <c r="R732" s="163"/>
    </row>
    <row r="733" spans="1:18" s="147" customFormat="1" x14ac:dyDescent="0.25">
      <c r="A733" s="58" t="s">
        <v>2789</v>
      </c>
      <c r="B733" s="45" t="s">
        <v>2790</v>
      </c>
      <c r="C733" s="155" t="s">
        <v>1853</v>
      </c>
      <c r="D733" s="50" t="s">
        <v>146</v>
      </c>
      <c r="E733" s="155">
        <v>2013</v>
      </c>
      <c r="F733" s="155">
        <v>2013</v>
      </c>
      <c r="G733" s="31">
        <v>8.1000000000000003E-2</v>
      </c>
      <c r="H733" s="31">
        <v>8.1000000000000003E-2</v>
      </c>
      <c r="I733" s="31">
        <v>8.1000000000000003E-2</v>
      </c>
      <c r="J733" s="155"/>
      <c r="K733" s="12"/>
      <c r="L733" s="155"/>
      <c r="M733" s="173"/>
      <c r="N733" s="10"/>
      <c r="O733" s="31">
        <v>8.1000000000000003E-2</v>
      </c>
      <c r="P733" s="161"/>
      <c r="Q733" s="84">
        <v>8.1000000000000003E-2</v>
      </c>
      <c r="R733" s="163"/>
    </row>
    <row r="734" spans="1:18" s="147" customFormat="1" x14ac:dyDescent="0.25">
      <c r="A734" s="58" t="s">
        <v>2791</v>
      </c>
      <c r="B734" s="45" t="s">
        <v>2792</v>
      </c>
      <c r="C734" s="155" t="s">
        <v>1853</v>
      </c>
      <c r="D734" s="50" t="s">
        <v>146</v>
      </c>
      <c r="E734" s="155">
        <v>2013</v>
      </c>
      <c r="F734" s="155">
        <v>2013</v>
      </c>
      <c r="G734" s="31">
        <v>0.121507</v>
      </c>
      <c r="H734" s="31">
        <v>0.121507</v>
      </c>
      <c r="I734" s="31">
        <v>0.121507</v>
      </c>
      <c r="J734" s="155"/>
      <c r="K734" s="12"/>
      <c r="L734" s="155"/>
      <c r="M734" s="173"/>
      <c r="N734" s="10"/>
      <c r="O734" s="31">
        <v>0.121507</v>
      </c>
      <c r="P734" s="161"/>
      <c r="Q734" s="84">
        <v>0.121507</v>
      </c>
      <c r="R734" s="163"/>
    </row>
    <row r="735" spans="1:18" s="147" customFormat="1" x14ac:dyDescent="0.25">
      <c r="A735" s="58" t="s">
        <v>2793</v>
      </c>
      <c r="B735" s="45" t="s">
        <v>2794</v>
      </c>
      <c r="C735" s="155" t="s">
        <v>1853</v>
      </c>
      <c r="D735" s="50" t="s">
        <v>146</v>
      </c>
      <c r="E735" s="155">
        <v>2013</v>
      </c>
      <c r="F735" s="155">
        <v>2013</v>
      </c>
      <c r="G735" s="31">
        <v>4.7317999999999999E-2</v>
      </c>
      <c r="H735" s="31">
        <v>4.7317999999999999E-2</v>
      </c>
      <c r="I735" s="31">
        <v>4.7317999999999999E-2</v>
      </c>
      <c r="J735" s="155"/>
      <c r="K735" s="12"/>
      <c r="L735" s="155"/>
      <c r="M735" s="173"/>
      <c r="N735" s="10"/>
      <c r="O735" s="31">
        <v>4.7317999999999999E-2</v>
      </c>
      <c r="P735" s="161"/>
      <c r="Q735" s="84">
        <v>4.7317999999999999E-2</v>
      </c>
      <c r="R735" s="163"/>
    </row>
    <row r="736" spans="1:18" s="147" customFormat="1" hidden="1" x14ac:dyDescent="0.25">
      <c r="A736" s="4" t="s">
        <v>55</v>
      </c>
      <c r="B736" s="25" t="s">
        <v>26</v>
      </c>
      <c r="C736" s="155"/>
      <c r="D736" s="12"/>
      <c r="E736" s="155"/>
      <c r="F736" s="155"/>
      <c r="G736" s="31"/>
      <c r="H736" s="31"/>
      <c r="I736" s="31"/>
      <c r="J736" s="155"/>
      <c r="K736" s="12"/>
      <c r="L736" s="155"/>
      <c r="M736" s="173"/>
      <c r="N736" s="10"/>
      <c r="O736" s="31"/>
      <c r="P736" s="161"/>
      <c r="Q736" s="84"/>
      <c r="R736" s="163"/>
    </row>
    <row r="737" spans="1:18" s="269" customFormat="1" x14ac:dyDescent="0.25">
      <c r="A737" s="276" t="s">
        <v>35</v>
      </c>
      <c r="B737" s="277" t="s">
        <v>36</v>
      </c>
      <c r="C737" s="266"/>
      <c r="D737" s="283"/>
      <c r="E737" s="266"/>
      <c r="F737" s="266"/>
      <c r="G737" s="281"/>
      <c r="H737" s="281"/>
      <c r="I737" s="281"/>
      <c r="J737" s="266"/>
      <c r="K737" s="283"/>
      <c r="L737" s="266"/>
      <c r="M737" s="274"/>
      <c r="N737" s="278"/>
      <c r="O737" s="281"/>
      <c r="P737" s="265"/>
      <c r="Q737" s="282"/>
      <c r="R737" s="268"/>
    </row>
    <row r="738" spans="1:18" s="147" customFormat="1" hidden="1" x14ac:dyDescent="0.25">
      <c r="A738" s="9" t="s">
        <v>39</v>
      </c>
      <c r="B738" s="25" t="s">
        <v>29</v>
      </c>
      <c r="C738" s="155"/>
      <c r="D738" s="12"/>
      <c r="E738" s="155"/>
      <c r="F738" s="155"/>
      <c r="G738" s="31"/>
      <c r="H738" s="31"/>
      <c r="I738" s="31"/>
      <c r="J738" s="155"/>
      <c r="K738" s="12"/>
      <c r="L738" s="155"/>
      <c r="M738" s="173"/>
      <c r="N738" s="10"/>
      <c r="O738" s="31"/>
      <c r="P738" s="161"/>
      <c r="Q738" s="84"/>
      <c r="R738" s="163"/>
    </row>
    <row r="739" spans="1:18" s="147" customFormat="1" x14ac:dyDescent="0.25">
      <c r="A739" s="9" t="s">
        <v>42</v>
      </c>
      <c r="B739" s="25" t="s">
        <v>43</v>
      </c>
      <c r="C739" s="155"/>
      <c r="D739" s="12"/>
      <c r="E739" s="155"/>
      <c r="F739" s="155"/>
      <c r="G739" s="31"/>
      <c r="H739" s="31"/>
      <c r="I739" s="31"/>
      <c r="J739" s="155"/>
      <c r="K739" s="12"/>
      <c r="L739" s="155"/>
      <c r="M739" s="173"/>
      <c r="N739" s="10"/>
      <c r="O739" s="31"/>
      <c r="P739" s="161"/>
      <c r="Q739" s="84"/>
      <c r="R739" s="163"/>
    </row>
    <row r="740" spans="1:18" s="147" customFormat="1" x14ac:dyDescent="0.25">
      <c r="A740" s="58" t="s">
        <v>1548</v>
      </c>
      <c r="B740" s="45" t="s">
        <v>2795</v>
      </c>
      <c r="C740" s="155" t="s">
        <v>1409</v>
      </c>
      <c r="D740" s="33" t="s">
        <v>2796</v>
      </c>
      <c r="E740" s="155">
        <v>2013</v>
      </c>
      <c r="F740" s="155">
        <v>2013</v>
      </c>
      <c r="G740" s="31">
        <v>0.96899999999999997</v>
      </c>
      <c r="H740" s="31">
        <v>0.96899999999999997</v>
      </c>
      <c r="I740" s="31">
        <v>0.96899999999999997</v>
      </c>
      <c r="J740" s="155"/>
      <c r="K740" s="33" t="s">
        <v>2796</v>
      </c>
      <c r="L740" s="155"/>
      <c r="M740" s="173"/>
      <c r="N740" s="10"/>
      <c r="O740" s="31">
        <v>0.96899999999999997</v>
      </c>
      <c r="P740" s="161"/>
      <c r="Q740" s="84">
        <v>0.96899999999999997</v>
      </c>
      <c r="R740" s="163"/>
    </row>
    <row r="741" spans="1:18" s="147" customFormat="1" x14ac:dyDescent="0.25">
      <c r="A741" s="58" t="s">
        <v>1549</v>
      </c>
      <c r="B741" s="45" t="s">
        <v>2797</v>
      </c>
      <c r="C741" s="155" t="s">
        <v>1409</v>
      </c>
      <c r="D741" s="33" t="s">
        <v>2798</v>
      </c>
      <c r="E741" s="155">
        <v>2013</v>
      </c>
      <c r="F741" s="155">
        <v>2013</v>
      </c>
      <c r="G741" s="31">
        <v>0.14599999999999999</v>
      </c>
      <c r="H741" s="31">
        <v>0.14599999999999999</v>
      </c>
      <c r="I741" s="31">
        <v>0.14599999999999999</v>
      </c>
      <c r="J741" s="155"/>
      <c r="K741" s="33" t="s">
        <v>2798</v>
      </c>
      <c r="L741" s="155"/>
      <c r="M741" s="173"/>
      <c r="N741" s="10"/>
      <c r="O741" s="31">
        <v>0.14599999999999999</v>
      </c>
      <c r="P741" s="161"/>
      <c r="Q741" s="84">
        <v>0.14599999999999999</v>
      </c>
      <c r="R741" s="163"/>
    </row>
    <row r="742" spans="1:18" s="147" customFormat="1" x14ac:dyDescent="0.25">
      <c r="A742" s="9" t="s">
        <v>27</v>
      </c>
      <c r="B742" s="25" t="s">
        <v>28</v>
      </c>
      <c r="C742" s="155"/>
      <c r="D742" s="12"/>
      <c r="E742" s="155"/>
      <c r="F742" s="155"/>
      <c r="G742" s="107"/>
      <c r="H742" s="107"/>
      <c r="I742" s="107"/>
      <c r="J742" s="155"/>
      <c r="K742" s="12"/>
      <c r="L742" s="155"/>
      <c r="M742" s="173"/>
      <c r="N742" s="10"/>
      <c r="O742" s="107"/>
      <c r="P742" s="161"/>
      <c r="Q742" s="177"/>
      <c r="R742" s="163"/>
    </row>
    <row r="743" spans="1:18" s="147" customFormat="1" ht="31.5" x14ac:dyDescent="0.25">
      <c r="A743" s="90" t="s">
        <v>1385</v>
      </c>
      <c r="B743" s="21" t="s">
        <v>2799</v>
      </c>
      <c r="C743" s="155" t="s">
        <v>1376</v>
      </c>
      <c r="D743" s="50" t="s">
        <v>146</v>
      </c>
      <c r="E743" s="155">
        <v>2013</v>
      </c>
      <c r="F743" s="155">
        <v>2013</v>
      </c>
      <c r="G743" s="31">
        <v>0.04</v>
      </c>
      <c r="H743" s="31">
        <v>0.04</v>
      </c>
      <c r="I743" s="31">
        <v>0.04</v>
      </c>
      <c r="J743" s="154"/>
      <c r="K743" s="12"/>
      <c r="L743" s="154"/>
      <c r="M743" s="167"/>
      <c r="N743" s="10"/>
      <c r="O743" s="31">
        <v>0.04</v>
      </c>
      <c r="P743" s="160"/>
      <c r="Q743" s="84">
        <v>0.04</v>
      </c>
      <c r="R743" s="163"/>
    </row>
    <row r="744" spans="1:18" s="147" customFormat="1" ht="31.5" x14ac:dyDescent="0.25">
      <c r="A744" s="90" t="s">
        <v>1386</v>
      </c>
      <c r="B744" s="21" t="s">
        <v>2800</v>
      </c>
      <c r="C744" s="155" t="s">
        <v>1376</v>
      </c>
      <c r="D744" s="50" t="s">
        <v>146</v>
      </c>
      <c r="E744" s="155">
        <v>2013</v>
      </c>
      <c r="F744" s="155">
        <v>2013</v>
      </c>
      <c r="G744" s="31">
        <v>0.04</v>
      </c>
      <c r="H744" s="31">
        <v>0.04</v>
      </c>
      <c r="I744" s="31">
        <v>0.04</v>
      </c>
      <c r="J744" s="154"/>
      <c r="K744" s="12"/>
      <c r="L744" s="154"/>
      <c r="M744" s="167"/>
      <c r="N744" s="10"/>
      <c r="O744" s="31">
        <v>0.04</v>
      </c>
      <c r="P744" s="160"/>
      <c r="Q744" s="84">
        <v>0.04</v>
      </c>
      <c r="R744" s="163"/>
    </row>
    <row r="745" spans="1:18" s="147" customFormat="1" ht="31.5" x14ac:dyDescent="0.25">
      <c r="A745" s="90" t="s">
        <v>1387</v>
      </c>
      <c r="B745" s="21" t="s">
        <v>2801</v>
      </c>
      <c r="C745" s="155" t="s">
        <v>1376</v>
      </c>
      <c r="D745" s="50" t="s">
        <v>146</v>
      </c>
      <c r="E745" s="155">
        <v>2013</v>
      </c>
      <c r="F745" s="155">
        <v>2013</v>
      </c>
      <c r="G745" s="31">
        <v>0.04</v>
      </c>
      <c r="H745" s="31">
        <v>0.04</v>
      </c>
      <c r="I745" s="31">
        <v>0.04</v>
      </c>
      <c r="J745" s="154"/>
      <c r="K745" s="12"/>
      <c r="L745" s="154"/>
      <c r="M745" s="167"/>
      <c r="N745" s="10"/>
      <c r="O745" s="31">
        <v>0.04</v>
      </c>
      <c r="P745" s="160"/>
      <c r="Q745" s="84">
        <v>0.04</v>
      </c>
      <c r="R745" s="163"/>
    </row>
    <row r="746" spans="1:18" s="147" customFormat="1" ht="31.5" x14ac:dyDescent="0.25">
      <c r="A746" s="90" t="s">
        <v>1388</v>
      </c>
      <c r="B746" s="21" t="s">
        <v>2802</v>
      </c>
      <c r="C746" s="155" t="s">
        <v>1376</v>
      </c>
      <c r="D746" s="50" t="s">
        <v>146</v>
      </c>
      <c r="E746" s="155">
        <v>2013</v>
      </c>
      <c r="F746" s="155">
        <v>2013</v>
      </c>
      <c r="G746" s="31">
        <v>0.04</v>
      </c>
      <c r="H746" s="31">
        <v>0.04</v>
      </c>
      <c r="I746" s="31">
        <v>0.04</v>
      </c>
      <c r="J746" s="154"/>
      <c r="K746" s="12"/>
      <c r="L746" s="154"/>
      <c r="M746" s="167"/>
      <c r="N746" s="10"/>
      <c r="O746" s="31">
        <v>0.04</v>
      </c>
      <c r="P746" s="160"/>
      <c r="Q746" s="84">
        <v>0.04</v>
      </c>
      <c r="R746" s="163"/>
    </row>
    <row r="747" spans="1:18" s="147" customFormat="1" ht="31.5" x14ac:dyDescent="0.25">
      <c r="A747" s="90" t="s">
        <v>1389</v>
      </c>
      <c r="B747" s="21" t="s">
        <v>2803</v>
      </c>
      <c r="C747" s="155" t="s">
        <v>1376</v>
      </c>
      <c r="D747" s="50" t="s">
        <v>146</v>
      </c>
      <c r="E747" s="155">
        <v>2013</v>
      </c>
      <c r="F747" s="155">
        <v>2013</v>
      </c>
      <c r="G747" s="31">
        <v>0.04</v>
      </c>
      <c r="H747" s="31">
        <v>0.04</v>
      </c>
      <c r="I747" s="31">
        <v>0.04</v>
      </c>
      <c r="J747" s="154"/>
      <c r="K747" s="12"/>
      <c r="L747" s="154"/>
      <c r="M747" s="167"/>
      <c r="N747" s="10"/>
      <c r="O747" s="31">
        <v>0.04</v>
      </c>
      <c r="P747" s="160"/>
      <c r="Q747" s="84">
        <v>0.04</v>
      </c>
      <c r="R747" s="163"/>
    </row>
    <row r="748" spans="1:18" s="147" customFormat="1" ht="47.25" x14ac:dyDescent="0.25">
      <c r="A748" s="90" t="s">
        <v>1390</v>
      </c>
      <c r="B748" s="21" t="s">
        <v>2804</v>
      </c>
      <c r="C748" s="155" t="s">
        <v>1376</v>
      </c>
      <c r="D748" s="50" t="s">
        <v>146</v>
      </c>
      <c r="E748" s="155">
        <v>2013</v>
      </c>
      <c r="F748" s="155">
        <v>2013</v>
      </c>
      <c r="G748" s="31">
        <v>2.5000000000000001E-3</v>
      </c>
      <c r="H748" s="31">
        <v>2.5000000000000001E-3</v>
      </c>
      <c r="I748" s="31">
        <v>2.5000000000000001E-3</v>
      </c>
      <c r="J748" s="154"/>
      <c r="K748" s="12"/>
      <c r="L748" s="154"/>
      <c r="M748" s="167"/>
      <c r="N748" s="10"/>
      <c r="O748" s="31">
        <v>2.5000000000000001E-3</v>
      </c>
      <c r="P748" s="160"/>
      <c r="Q748" s="84">
        <v>2.5000000000000001E-3</v>
      </c>
      <c r="R748" s="163"/>
    </row>
    <row r="749" spans="1:18" s="147" customFormat="1" hidden="1" x14ac:dyDescent="0.25">
      <c r="A749" s="9" t="s">
        <v>44</v>
      </c>
      <c r="B749" s="25" t="s">
        <v>31</v>
      </c>
      <c r="C749" s="155"/>
      <c r="D749" s="12"/>
      <c r="E749" s="155"/>
      <c r="F749" s="155"/>
      <c r="G749" s="31"/>
      <c r="H749" s="31"/>
      <c r="I749" s="31"/>
      <c r="J749" s="155"/>
      <c r="K749" s="12"/>
      <c r="L749" s="155"/>
      <c r="M749" s="173"/>
      <c r="N749" s="10"/>
      <c r="O749" s="31"/>
      <c r="P749" s="161"/>
      <c r="Q749" s="84"/>
      <c r="R749" s="163"/>
    </row>
    <row r="750" spans="1:18" s="147" customFormat="1" hidden="1" x14ac:dyDescent="0.25">
      <c r="A750" s="4" t="s">
        <v>45</v>
      </c>
      <c r="B750" s="25" t="s">
        <v>20</v>
      </c>
      <c r="C750" s="155"/>
      <c r="D750" s="12"/>
      <c r="E750" s="155"/>
      <c r="F750" s="155"/>
      <c r="G750" s="31"/>
      <c r="H750" s="31"/>
      <c r="I750" s="31"/>
      <c r="J750" s="155"/>
      <c r="K750" s="12"/>
      <c r="L750" s="155"/>
      <c r="M750" s="173"/>
      <c r="N750" s="10"/>
      <c r="O750" s="31"/>
      <c r="P750" s="161"/>
      <c r="Q750" s="84"/>
      <c r="R750" s="163"/>
    </row>
    <row r="751" spans="1:18" s="147" customFormat="1" hidden="1" x14ac:dyDescent="0.25">
      <c r="A751" s="4" t="s">
        <v>46</v>
      </c>
      <c r="B751" s="25" t="s">
        <v>21</v>
      </c>
      <c r="C751" s="155"/>
      <c r="D751" s="12"/>
      <c r="E751" s="155"/>
      <c r="F751" s="155"/>
      <c r="G751" s="31"/>
      <c r="H751" s="31"/>
      <c r="I751" s="31"/>
      <c r="J751" s="155"/>
      <c r="K751" s="12"/>
      <c r="L751" s="155"/>
      <c r="M751" s="173"/>
      <c r="N751" s="10"/>
      <c r="O751" s="31"/>
      <c r="P751" s="161"/>
      <c r="Q751" s="84"/>
      <c r="R751" s="163"/>
    </row>
    <row r="752" spans="1:18" s="147" customFormat="1" hidden="1" x14ac:dyDescent="0.25">
      <c r="A752" s="4" t="s">
        <v>48</v>
      </c>
      <c r="B752" s="25" t="s">
        <v>22</v>
      </c>
      <c r="C752" s="155"/>
      <c r="D752" s="12"/>
      <c r="E752" s="155"/>
      <c r="F752" s="155"/>
      <c r="G752" s="31"/>
      <c r="H752" s="31"/>
      <c r="I752" s="31"/>
      <c r="J752" s="155"/>
      <c r="K752" s="12"/>
      <c r="L752" s="155"/>
      <c r="M752" s="173"/>
      <c r="N752" s="10"/>
      <c r="O752" s="31"/>
      <c r="P752" s="161"/>
      <c r="Q752" s="84"/>
      <c r="R752" s="163"/>
    </row>
    <row r="753" spans="1:18" s="147" customFormat="1" hidden="1" x14ac:dyDescent="0.25">
      <c r="A753" s="4" t="s">
        <v>50</v>
      </c>
      <c r="B753" s="25" t="s">
        <v>23</v>
      </c>
      <c r="C753" s="155"/>
      <c r="D753" s="12"/>
      <c r="E753" s="155"/>
      <c r="F753" s="155"/>
      <c r="G753" s="31"/>
      <c r="H753" s="31"/>
      <c r="I753" s="31"/>
      <c r="J753" s="155"/>
      <c r="K753" s="12"/>
      <c r="L753" s="155"/>
      <c r="M753" s="173"/>
      <c r="N753" s="10"/>
      <c r="O753" s="31"/>
      <c r="P753" s="161"/>
      <c r="Q753" s="84"/>
      <c r="R753" s="163"/>
    </row>
    <row r="754" spans="1:18" s="147" customFormat="1" hidden="1" x14ac:dyDescent="0.25">
      <c r="A754" s="4" t="s">
        <v>51</v>
      </c>
      <c r="B754" s="25" t="s">
        <v>17</v>
      </c>
      <c r="C754" s="155"/>
      <c r="D754" s="12"/>
      <c r="E754" s="155"/>
      <c r="F754" s="155"/>
      <c r="G754" s="31"/>
      <c r="H754" s="31"/>
      <c r="I754" s="31"/>
      <c r="J754" s="155"/>
      <c r="K754" s="12"/>
      <c r="L754" s="155"/>
      <c r="M754" s="173"/>
      <c r="N754" s="10"/>
      <c r="O754" s="31"/>
      <c r="P754" s="161"/>
      <c r="Q754" s="84"/>
      <c r="R754" s="163"/>
    </row>
    <row r="755" spans="1:18" s="147" customFormat="1" ht="31.5" hidden="1" x14ac:dyDescent="0.25">
      <c r="A755" s="4" t="s">
        <v>476</v>
      </c>
      <c r="B755" s="25" t="s">
        <v>1541</v>
      </c>
      <c r="C755" s="155"/>
      <c r="D755" s="12"/>
      <c r="E755" s="155"/>
      <c r="F755" s="155"/>
      <c r="G755" s="31"/>
      <c r="H755" s="31"/>
      <c r="I755" s="31"/>
      <c r="J755" s="155"/>
      <c r="K755" s="12"/>
      <c r="L755" s="155"/>
      <c r="M755" s="173"/>
      <c r="N755" s="10"/>
      <c r="O755" s="31"/>
      <c r="P755" s="161"/>
      <c r="Q755" s="84"/>
      <c r="R755" s="163"/>
    </row>
    <row r="756" spans="1:18" s="147" customFormat="1" hidden="1" x14ac:dyDescent="0.25">
      <c r="A756" s="4" t="s">
        <v>52</v>
      </c>
      <c r="B756" s="25" t="s">
        <v>24</v>
      </c>
      <c r="C756" s="155"/>
      <c r="D756" s="12"/>
      <c r="E756" s="155"/>
      <c r="F756" s="155"/>
      <c r="G756" s="31"/>
      <c r="H756" s="31"/>
      <c r="I756" s="31"/>
      <c r="J756" s="155"/>
      <c r="K756" s="12"/>
      <c r="L756" s="155"/>
      <c r="M756" s="173"/>
      <c r="N756" s="10"/>
      <c r="O756" s="31"/>
      <c r="P756" s="161"/>
      <c r="Q756" s="84"/>
      <c r="R756" s="163"/>
    </row>
    <row r="757" spans="1:18" s="147" customFormat="1" hidden="1" x14ac:dyDescent="0.25">
      <c r="A757" s="4" t="s">
        <v>54</v>
      </c>
      <c r="B757" s="25" t="s">
        <v>25</v>
      </c>
      <c r="C757" s="155"/>
      <c r="D757" s="12"/>
      <c r="E757" s="155"/>
      <c r="F757" s="155"/>
      <c r="G757" s="31"/>
      <c r="H757" s="31"/>
      <c r="I757" s="31"/>
      <c r="J757" s="155"/>
      <c r="K757" s="12"/>
      <c r="L757" s="155"/>
      <c r="M757" s="173"/>
      <c r="N757" s="10"/>
      <c r="O757" s="31"/>
      <c r="P757" s="161"/>
      <c r="Q757" s="84"/>
      <c r="R757" s="163"/>
    </row>
    <row r="758" spans="1:18" s="147" customFormat="1" hidden="1" x14ac:dyDescent="0.25">
      <c r="A758" s="4" t="s">
        <v>55</v>
      </c>
      <c r="B758" s="25" t="s">
        <v>26</v>
      </c>
      <c r="C758" s="155"/>
      <c r="D758" s="12"/>
      <c r="E758" s="155"/>
      <c r="F758" s="155"/>
      <c r="G758" s="31"/>
      <c r="H758" s="31"/>
      <c r="I758" s="31"/>
      <c r="J758" s="155"/>
      <c r="K758" s="12"/>
      <c r="L758" s="155"/>
      <c r="M758" s="173"/>
      <c r="N758" s="10"/>
      <c r="O758" s="31"/>
      <c r="P758" s="161"/>
      <c r="Q758" s="84"/>
      <c r="R758" s="163"/>
    </row>
    <row r="759" spans="1:18" s="269" customFormat="1" x14ac:dyDescent="0.25">
      <c r="A759" s="276" t="s">
        <v>37</v>
      </c>
      <c r="B759" s="277" t="s">
        <v>38</v>
      </c>
      <c r="C759" s="266"/>
      <c r="D759" s="280"/>
      <c r="E759" s="266"/>
      <c r="F759" s="266"/>
      <c r="G759" s="281"/>
      <c r="H759" s="281"/>
      <c r="I759" s="281"/>
      <c r="J759" s="266"/>
      <c r="K759" s="280"/>
      <c r="L759" s="266"/>
      <c r="M759" s="274"/>
      <c r="N759" s="278"/>
      <c r="O759" s="281"/>
      <c r="P759" s="265"/>
      <c r="Q759" s="282"/>
      <c r="R759" s="268"/>
    </row>
    <row r="760" spans="1:18" s="147" customFormat="1" x14ac:dyDescent="0.25">
      <c r="A760" s="9" t="s">
        <v>39</v>
      </c>
      <c r="B760" s="25" t="s">
        <v>29</v>
      </c>
      <c r="C760" s="155"/>
      <c r="D760" s="12"/>
      <c r="E760" s="155"/>
      <c r="F760" s="155"/>
      <c r="G760" s="31"/>
      <c r="H760" s="31"/>
      <c r="I760" s="31"/>
      <c r="J760" s="155"/>
      <c r="K760" s="12"/>
      <c r="L760" s="155"/>
      <c r="M760" s="173"/>
      <c r="N760" s="10"/>
      <c r="O760" s="31"/>
      <c r="P760" s="161"/>
      <c r="Q760" s="84"/>
      <c r="R760" s="163"/>
    </row>
    <row r="761" spans="1:18" s="147" customFormat="1" ht="31.5" x14ac:dyDescent="0.25">
      <c r="A761" s="58" t="s">
        <v>2805</v>
      </c>
      <c r="B761" s="45" t="s">
        <v>2806</v>
      </c>
      <c r="C761" s="155" t="s">
        <v>1374</v>
      </c>
      <c r="D761" s="33" t="s">
        <v>327</v>
      </c>
      <c r="E761" s="155">
        <v>2013</v>
      </c>
      <c r="F761" s="155">
        <v>2013</v>
      </c>
      <c r="G761" s="31">
        <v>0.74449999999999994</v>
      </c>
      <c r="H761" s="31">
        <v>0.74449999999999994</v>
      </c>
      <c r="I761" s="31">
        <v>0.74449999999999994</v>
      </c>
      <c r="J761" s="155"/>
      <c r="K761" s="33" t="s">
        <v>327</v>
      </c>
      <c r="L761" s="155"/>
      <c r="M761" s="173"/>
      <c r="N761" s="10"/>
      <c r="O761" s="31">
        <v>0.74449999999999994</v>
      </c>
      <c r="P761" s="161"/>
      <c r="Q761" s="84">
        <v>0.74449999999999994</v>
      </c>
      <c r="R761" s="163"/>
    </row>
    <row r="762" spans="1:18" s="147" customFormat="1" ht="31.5" x14ac:dyDescent="0.25">
      <c r="A762" s="58" t="s">
        <v>2807</v>
      </c>
      <c r="B762" s="45" t="s">
        <v>2808</v>
      </c>
      <c r="C762" s="155" t="s">
        <v>1374</v>
      </c>
      <c r="D762" s="33" t="s">
        <v>849</v>
      </c>
      <c r="E762" s="155">
        <v>2013</v>
      </c>
      <c r="F762" s="155">
        <v>2013</v>
      </c>
      <c r="G762" s="31">
        <v>0.20201720000000001</v>
      </c>
      <c r="H762" s="31">
        <v>0.20201720000000001</v>
      </c>
      <c r="I762" s="31">
        <v>0.20201720000000001</v>
      </c>
      <c r="J762" s="155"/>
      <c r="K762" s="33" t="s">
        <v>849</v>
      </c>
      <c r="L762" s="155"/>
      <c r="M762" s="173"/>
      <c r="N762" s="10"/>
      <c r="O762" s="31">
        <v>0.20201720000000001</v>
      </c>
      <c r="P762" s="161"/>
      <c r="Q762" s="84">
        <v>0.20201720000000001</v>
      </c>
      <c r="R762" s="163"/>
    </row>
    <row r="763" spans="1:18" s="147" customFormat="1" ht="31.5" x14ac:dyDescent="0.25">
      <c r="A763" s="58" t="s">
        <v>2809</v>
      </c>
      <c r="B763" s="178" t="s">
        <v>2810</v>
      </c>
      <c r="C763" s="155" t="s">
        <v>1374</v>
      </c>
      <c r="D763" s="33" t="s">
        <v>370</v>
      </c>
      <c r="E763" s="155">
        <v>2013</v>
      </c>
      <c r="F763" s="155">
        <v>2013</v>
      </c>
      <c r="G763" s="31">
        <v>0.69000000000000006</v>
      </c>
      <c r="H763" s="31">
        <v>0.69000000000000006</v>
      </c>
      <c r="I763" s="31">
        <v>0.69000000000000006</v>
      </c>
      <c r="J763" s="155"/>
      <c r="K763" s="33" t="s">
        <v>370</v>
      </c>
      <c r="L763" s="155"/>
      <c r="M763" s="173"/>
      <c r="N763" s="10"/>
      <c r="O763" s="31">
        <v>0.69000000000000006</v>
      </c>
      <c r="P763" s="161"/>
      <c r="Q763" s="84">
        <v>0.69000000000000006</v>
      </c>
      <c r="R763" s="163"/>
    </row>
    <row r="764" spans="1:18" s="147" customFormat="1" ht="31.5" x14ac:dyDescent="0.25">
      <c r="A764" s="58" t="s">
        <v>2811</v>
      </c>
      <c r="B764" s="178" t="s">
        <v>2812</v>
      </c>
      <c r="C764" s="155" t="s">
        <v>1374</v>
      </c>
      <c r="D764" s="33" t="s">
        <v>351</v>
      </c>
      <c r="E764" s="155">
        <v>2013</v>
      </c>
      <c r="F764" s="155">
        <v>2013</v>
      </c>
      <c r="G764" s="31">
        <v>1.21</v>
      </c>
      <c r="H764" s="31">
        <v>1.21</v>
      </c>
      <c r="I764" s="31">
        <v>1.21</v>
      </c>
      <c r="J764" s="155"/>
      <c r="K764" s="33" t="s">
        <v>351</v>
      </c>
      <c r="L764" s="155"/>
      <c r="M764" s="173"/>
      <c r="N764" s="10"/>
      <c r="O764" s="31">
        <v>1.21</v>
      </c>
      <c r="P764" s="161"/>
      <c r="Q764" s="84">
        <v>1.21</v>
      </c>
      <c r="R764" s="163"/>
    </row>
    <row r="765" spans="1:18" s="147" customFormat="1" x14ac:dyDescent="0.25">
      <c r="A765" s="9" t="s">
        <v>42</v>
      </c>
      <c r="B765" s="25" t="s">
        <v>43</v>
      </c>
      <c r="C765" s="155"/>
      <c r="D765" s="12"/>
      <c r="E765" s="155"/>
      <c r="F765" s="155"/>
      <c r="G765" s="31"/>
      <c r="H765" s="31"/>
      <c r="I765" s="31"/>
      <c r="J765" s="155"/>
      <c r="K765" s="12"/>
      <c r="L765" s="155"/>
      <c r="M765" s="173"/>
      <c r="N765" s="10"/>
      <c r="O765" s="31"/>
      <c r="P765" s="161"/>
      <c r="Q765" s="84"/>
      <c r="R765" s="163"/>
    </row>
    <row r="766" spans="1:18" s="147" customFormat="1" x14ac:dyDescent="0.25">
      <c r="A766" s="58" t="s">
        <v>2813</v>
      </c>
      <c r="B766" s="45" t="s">
        <v>2814</v>
      </c>
      <c r="C766" s="155" t="s">
        <v>1409</v>
      </c>
      <c r="D766" s="74"/>
      <c r="E766" s="155">
        <v>2013</v>
      </c>
      <c r="F766" s="155">
        <v>2013</v>
      </c>
      <c r="G766" s="31">
        <v>8.9685799999999993</v>
      </c>
      <c r="H766" s="31">
        <v>8.9685799999999993</v>
      </c>
      <c r="I766" s="31">
        <v>8.9685799999999993</v>
      </c>
      <c r="J766" s="155"/>
      <c r="K766" s="74" t="s">
        <v>2815</v>
      </c>
      <c r="L766" s="155"/>
      <c r="M766" s="173"/>
      <c r="N766" s="10"/>
      <c r="O766" s="31">
        <v>8.9685799999999993</v>
      </c>
      <c r="P766" s="161"/>
      <c r="Q766" s="84">
        <v>8.9685799999999993</v>
      </c>
      <c r="R766" s="163"/>
    </row>
    <row r="767" spans="1:18" s="147" customFormat="1" ht="31.5" x14ac:dyDescent="0.25">
      <c r="A767" s="58" t="s">
        <v>2816</v>
      </c>
      <c r="B767" s="131" t="s">
        <v>2817</v>
      </c>
      <c r="C767" s="155" t="s">
        <v>1409</v>
      </c>
      <c r="D767" s="74" t="s">
        <v>19</v>
      </c>
      <c r="E767" s="155">
        <v>2013</v>
      </c>
      <c r="F767" s="155">
        <v>2013</v>
      </c>
      <c r="G767" s="31">
        <v>9.5506460000000001E-2</v>
      </c>
      <c r="H767" s="31">
        <v>9.5506460000000001E-2</v>
      </c>
      <c r="I767" s="31">
        <v>9.5506460000000001E-2</v>
      </c>
      <c r="J767" s="155"/>
      <c r="K767" s="74" t="s">
        <v>19</v>
      </c>
      <c r="L767" s="155"/>
      <c r="M767" s="173"/>
      <c r="N767" s="10"/>
      <c r="O767" s="31">
        <v>9.5506460000000001E-2</v>
      </c>
      <c r="P767" s="161"/>
      <c r="Q767" s="84">
        <v>9.5506460000000001E-2</v>
      </c>
      <c r="R767" s="163"/>
    </row>
    <row r="768" spans="1:18" s="147" customFormat="1" ht="47.25" x14ac:dyDescent="0.25">
      <c r="A768" s="58" t="s">
        <v>2818</v>
      </c>
      <c r="B768" s="131" t="s">
        <v>2819</v>
      </c>
      <c r="C768" s="155" t="s">
        <v>1409</v>
      </c>
      <c r="D768" s="33" t="s">
        <v>597</v>
      </c>
      <c r="E768" s="155">
        <v>2013</v>
      </c>
      <c r="F768" s="155">
        <v>2013</v>
      </c>
      <c r="G768" s="31">
        <v>1.2692800000000001E-2</v>
      </c>
      <c r="H768" s="31">
        <v>1.2692800000000001E-2</v>
      </c>
      <c r="I768" s="31">
        <v>1.2692800000000001E-2</v>
      </c>
      <c r="J768" s="155"/>
      <c r="K768" s="33" t="s">
        <v>597</v>
      </c>
      <c r="L768" s="155"/>
      <c r="M768" s="173"/>
      <c r="N768" s="10"/>
      <c r="O768" s="31">
        <v>1.2692800000000001E-2</v>
      </c>
      <c r="P768" s="161"/>
      <c r="Q768" s="84">
        <v>1.2692800000000001E-2</v>
      </c>
      <c r="R768" s="163"/>
    </row>
    <row r="769" spans="1:18" s="147" customFormat="1" ht="47.25" x14ac:dyDescent="0.25">
      <c r="A769" s="58" t="s">
        <v>2820</v>
      </c>
      <c r="B769" s="131" t="s">
        <v>2821</v>
      </c>
      <c r="C769" s="155" t="s">
        <v>1409</v>
      </c>
      <c r="D769" s="33" t="s">
        <v>134</v>
      </c>
      <c r="E769" s="155">
        <v>2013</v>
      </c>
      <c r="F769" s="155">
        <v>2013</v>
      </c>
      <c r="G769" s="31">
        <v>1.957476E-2</v>
      </c>
      <c r="H769" s="31">
        <v>1.957476E-2</v>
      </c>
      <c r="I769" s="31">
        <v>1.957476E-2</v>
      </c>
      <c r="J769" s="155"/>
      <c r="K769" s="33" t="s">
        <v>134</v>
      </c>
      <c r="L769" s="155"/>
      <c r="M769" s="173"/>
      <c r="N769" s="10"/>
      <c r="O769" s="31">
        <v>1.957476E-2</v>
      </c>
      <c r="P769" s="161"/>
      <c r="Q769" s="84">
        <v>1.957476E-2</v>
      </c>
      <c r="R769" s="163"/>
    </row>
    <row r="770" spans="1:18" s="147" customFormat="1" ht="47.25" x14ac:dyDescent="0.25">
      <c r="A770" s="58" t="s">
        <v>2822</v>
      </c>
      <c r="B770" s="131" t="s">
        <v>2823</v>
      </c>
      <c r="C770" s="155" t="s">
        <v>1409</v>
      </c>
      <c r="D770" s="33" t="s">
        <v>974</v>
      </c>
      <c r="E770" s="155">
        <v>2013</v>
      </c>
      <c r="F770" s="155">
        <v>2013</v>
      </c>
      <c r="G770" s="31">
        <v>7.7752900000000007E-3</v>
      </c>
      <c r="H770" s="31">
        <v>7.7752900000000007E-3</v>
      </c>
      <c r="I770" s="31">
        <v>7.7752900000000007E-3</v>
      </c>
      <c r="J770" s="155"/>
      <c r="K770" s="33" t="s">
        <v>974</v>
      </c>
      <c r="L770" s="155"/>
      <c r="M770" s="173"/>
      <c r="N770" s="10"/>
      <c r="O770" s="31">
        <v>7.7752900000000007E-3</v>
      </c>
      <c r="P770" s="161"/>
      <c r="Q770" s="84">
        <v>7.7752900000000007E-3</v>
      </c>
      <c r="R770" s="163"/>
    </row>
    <row r="771" spans="1:18" s="147" customFormat="1" x14ac:dyDescent="0.25">
      <c r="A771" s="58" t="s">
        <v>2824</v>
      </c>
      <c r="B771" s="45" t="s">
        <v>2825</v>
      </c>
      <c r="C771" s="155" t="s">
        <v>1409</v>
      </c>
      <c r="D771" s="33" t="s">
        <v>351</v>
      </c>
      <c r="E771" s="155">
        <v>2013</v>
      </c>
      <c r="F771" s="155">
        <v>2013</v>
      </c>
      <c r="G771" s="31">
        <v>1.2337466199999998</v>
      </c>
      <c r="H771" s="31">
        <v>1.2337466199999998</v>
      </c>
      <c r="I771" s="31">
        <v>1.2337466199999998</v>
      </c>
      <c r="J771" s="155"/>
      <c r="K771" s="33" t="s">
        <v>351</v>
      </c>
      <c r="L771" s="155"/>
      <c r="M771" s="173"/>
      <c r="N771" s="10"/>
      <c r="O771" s="31">
        <v>1.2337466199999998</v>
      </c>
      <c r="P771" s="161"/>
      <c r="Q771" s="84">
        <v>1.2337466199999998</v>
      </c>
      <c r="R771" s="163"/>
    </row>
    <row r="772" spans="1:18" s="147" customFormat="1" x14ac:dyDescent="0.25">
      <c r="A772" s="9" t="s">
        <v>27</v>
      </c>
      <c r="B772" s="25" t="s">
        <v>28</v>
      </c>
      <c r="C772" s="155"/>
      <c r="D772" s="12"/>
      <c r="E772" s="155"/>
      <c r="F772" s="155"/>
      <c r="G772" s="31"/>
      <c r="H772" s="31"/>
      <c r="I772" s="31"/>
      <c r="J772" s="155"/>
      <c r="K772" s="12"/>
      <c r="L772" s="155"/>
      <c r="M772" s="173"/>
      <c r="N772" s="10"/>
      <c r="O772" s="31"/>
      <c r="P772" s="161"/>
      <c r="Q772" s="84"/>
      <c r="R772" s="163"/>
    </row>
    <row r="773" spans="1:18" s="147" customFormat="1" ht="31.5" x14ac:dyDescent="0.25">
      <c r="A773" s="58" t="s">
        <v>1550</v>
      </c>
      <c r="B773" s="45" t="s">
        <v>2826</v>
      </c>
      <c r="C773" s="155" t="s">
        <v>1376</v>
      </c>
      <c r="D773" s="50" t="s">
        <v>146</v>
      </c>
      <c r="E773" s="155">
        <v>2013</v>
      </c>
      <c r="F773" s="155">
        <v>2013</v>
      </c>
      <c r="G773" s="31">
        <v>8.2341786067304523E-2</v>
      </c>
      <c r="H773" s="31">
        <v>8.2341786067304523E-2</v>
      </c>
      <c r="I773" s="31">
        <v>8.2341786067304523E-2</v>
      </c>
      <c r="J773" s="155"/>
      <c r="K773" s="12"/>
      <c r="L773" s="155"/>
      <c r="M773" s="173"/>
      <c r="N773" s="10"/>
      <c r="O773" s="31">
        <v>8.2341786067304523E-2</v>
      </c>
      <c r="P773" s="161"/>
      <c r="Q773" s="84">
        <v>8.2341786067304523E-2</v>
      </c>
      <c r="R773" s="163"/>
    </row>
    <row r="774" spans="1:18" s="147" customFormat="1" ht="31.5" x14ac:dyDescent="0.25">
      <c r="A774" s="58" t="s">
        <v>1551</v>
      </c>
      <c r="B774" s="45" t="s">
        <v>2827</v>
      </c>
      <c r="C774" s="155" t="s">
        <v>1376</v>
      </c>
      <c r="D774" s="50" t="s">
        <v>146</v>
      </c>
      <c r="E774" s="155">
        <v>2013</v>
      </c>
      <c r="F774" s="155">
        <v>2013</v>
      </c>
      <c r="G774" s="31">
        <v>0.11333311631133461</v>
      </c>
      <c r="H774" s="31">
        <v>0.11333311631133461</v>
      </c>
      <c r="I774" s="31">
        <v>0.11333311631133461</v>
      </c>
      <c r="J774" s="155"/>
      <c r="K774" s="12"/>
      <c r="L774" s="155"/>
      <c r="M774" s="173"/>
      <c r="N774" s="10"/>
      <c r="O774" s="31">
        <v>0.11333311631133461</v>
      </c>
      <c r="P774" s="161"/>
      <c r="Q774" s="84">
        <v>0.11333311631133461</v>
      </c>
      <c r="R774" s="163"/>
    </row>
    <row r="775" spans="1:18" s="147" customFormat="1" hidden="1" x14ac:dyDescent="0.25">
      <c r="A775" s="9" t="s">
        <v>44</v>
      </c>
      <c r="B775" s="25" t="s">
        <v>31</v>
      </c>
      <c r="C775" s="155"/>
      <c r="D775" s="12"/>
      <c r="E775" s="155"/>
      <c r="F775" s="155"/>
      <c r="G775" s="31"/>
      <c r="H775" s="31"/>
      <c r="I775" s="31"/>
      <c r="J775" s="155"/>
      <c r="K775" s="12"/>
      <c r="L775" s="155"/>
      <c r="M775" s="173"/>
      <c r="N775" s="10"/>
      <c r="O775" s="31"/>
      <c r="P775" s="161"/>
      <c r="Q775" s="84"/>
      <c r="R775" s="163"/>
    </row>
    <row r="776" spans="1:18" s="147" customFormat="1" x14ac:dyDescent="0.25">
      <c r="A776" s="4" t="s">
        <v>45</v>
      </c>
      <c r="B776" s="25" t="s">
        <v>20</v>
      </c>
      <c r="C776" s="155"/>
      <c r="D776" s="12"/>
      <c r="E776" s="155"/>
      <c r="F776" s="155"/>
      <c r="G776" s="31"/>
      <c r="H776" s="31"/>
      <c r="I776" s="31"/>
      <c r="J776" s="155"/>
      <c r="K776" s="12"/>
      <c r="L776" s="155"/>
      <c r="M776" s="173"/>
      <c r="N776" s="10"/>
      <c r="O776" s="31"/>
      <c r="P776" s="161"/>
      <c r="Q776" s="84"/>
      <c r="R776" s="163"/>
    </row>
    <row r="777" spans="1:18" s="147" customFormat="1" x14ac:dyDescent="0.25">
      <c r="A777" s="58" t="s">
        <v>119</v>
      </c>
      <c r="B777" s="45" t="s">
        <v>2828</v>
      </c>
      <c r="C777" s="155" t="s">
        <v>1853</v>
      </c>
      <c r="D777" s="50" t="s">
        <v>146</v>
      </c>
      <c r="E777" s="155">
        <v>2013</v>
      </c>
      <c r="F777" s="155">
        <v>2013</v>
      </c>
      <c r="G777" s="31">
        <v>0.45034226820000001</v>
      </c>
      <c r="H777" s="31">
        <v>0.45034226820000001</v>
      </c>
      <c r="I777" s="31">
        <v>0.45034226820000001</v>
      </c>
      <c r="J777" s="155"/>
      <c r="K777" s="12"/>
      <c r="L777" s="155"/>
      <c r="M777" s="173"/>
      <c r="N777" s="10"/>
      <c r="O777" s="31">
        <v>0.45034226820000001</v>
      </c>
      <c r="P777" s="161"/>
      <c r="Q777" s="84">
        <v>0.45034226820000001</v>
      </c>
      <c r="R777" s="163"/>
    </row>
    <row r="778" spans="1:18" s="147" customFormat="1" x14ac:dyDescent="0.25">
      <c r="A778" s="58" t="s">
        <v>2829</v>
      </c>
      <c r="B778" s="77" t="s">
        <v>2830</v>
      </c>
      <c r="C778" s="155" t="s">
        <v>1853</v>
      </c>
      <c r="D778" s="50" t="s">
        <v>146</v>
      </c>
      <c r="E778" s="155">
        <v>2013</v>
      </c>
      <c r="F778" s="155">
        <v>2013</v>
      </c>
      <c r="G778" s="31">
        <v>0.4869999948</v>
      </c>
      <c r="H778" s="31">
        <v>0.4869999948</v>
      </c>
      <c r="I778" s="31">
        <v>0.4869999948</v>
      </c>
      <c r="J778" s="155"/>
      <c r="K778" s="12"/>
      <c r="L778" s="155"/>
      <c r="M778" s="173"/>
      <c r="N778" s="10"/>
      <c r="O778" s="31">
        <v>0.4869999948</v>
      </c>
      <c r="P778" s="161"/>
      <c r="Q778" s="84">
        <v>0.4869999948</v>
      </c>
      <c r="R778" s="163"/>
    </row>
    <row r="779" spans="1:18" s="147" customFormat="1" x14ac:dyDescent="0.25">
      <c r="A779" s="58" t="s">
        <v>2831</v>
      </c>
      <c r="B779" s="77" t="s">
        <v>2832</v>
      </c>
      <c r="C779" s="155" t="s">
        <v>1853</v>
      </c>
      <c r="D779" s="50" t="s">
        <v>146</v>
      </c>
      <c r="E779" s="155">
        <v>2013</v>
      </c>
      <c r="F779" s="155">
        <v>2013</v>
      </c>
      <c r="G779" s="31">
        <v>0.93</v>
      </c>
      <c r="H779" s="31">
        <v>0.93</v>
      </c>
      <c r="I779" s="31">
        <v>0.93</v>
      </c>
      <c r="J779" s="155"/>
      <c r="K779" s="12"/>
      <c r="L779" s="155"/>
      <c r="M779" s="173"/>
      <c r="N779" s="10"/>
      <c r="O779" s="31">
        <v>0.93</v>
      </c>
      <c r="P779" s="161"/>
      <c r="Q779" s="84">
        <v>0.93</v>
      </c>
      <c r="R779" s="163"/>
    </row>
    <row r="780" spans="1:18" s="147" customFormat="1" x14ac:dyDescent="0.25">
      <c r="A780" s="4" t="s">
        <v>46</v>
      </c>
      <c r="B780" s="25" t="s">
        <v>21</v>
      </c>
      <c r="C780" s="155"/>
      <c r="D780" s="12"/>
      <c r="E780" s="155"/>
      <c r="F780" s="155"/>
      <c r="G780" s="31"/>
      <c r="H780" s="31"/>
      <c r="I780" s="31"/>
      <c r="J780" s="155"/>
      <c r="K780" s="12"/>
      <c r="L780" s="155"/>
      <c r="M780" s="173"/>
      <c r="N780" s="10"/>
      <c r="O780" s="31"/>
      <c r="P780" s="161"/>
      <c r="Q780" s="84"/>
      <c r="R780" s="163"/>
    </row>
    <row r="781" spans="1:18" s="147" customFormat="1" x14ac:dyDescent="0.25">
      <c r="A781" s="58" t="s">
        <v>2833</v>
      </c>
      <c r="B781" s="21" t="s">
        <v>47</v>
      </c>
      <c r="C781" s="155" t="s">
        <v>1874</v>
      </c>
      <c r="D781" s="33" t="s">
        <v>172</v>
      </c>
      <c r="E781" s="155">
        <v>2013</v>
      </c>
      <c r="F781" s="155">
        <v>2013</v>
      </c>
      <c r="G781" s="31">
        <v>3.9</v>
      </c>
      <c r="H781" s="31">
        <v>3.9</v>
      </c>
      <c r="I781" s="31">
        <v>3.9</v>
      </c>
      <c r="J781" s="155"/>
      <c r="K781" s="12"/>
      <c r="L781" s="155"/>
      <c r="M781" s="173"/>
      <c r="N781" s="10"/>
      <c r="O781" s="31">
        <v>3.9</v>
      </c>
      <c r="P781" s="160"/>
      <c r="Q781" s="84">
        <v>3.9</v>
      </c>
      <c r="R781" s="163"/>
    </row>
    <row r="782" spans="1:18" s="147" customFormat="1" x14ac:dyDescent="0.25">
      <c r="A782" s="58" t="s">
        <v>2834</v>
      </c>
      <c r="B782" s="45" t="s">
        <v>2835</v>
      </c>
      <c r="C782" s="155" t="s">
        <v>1374</v>
      </c>
      <c r="D782" s="33" t="s">
        <v>173</v>
      </c>
      <c r="E782" s="155">
        <v>2013</v>
      </c>
      <c r="F782" s="155">
        <v>2013</v>
      </c>
      <c r="G782" s="31">
        <v>1.9995285999999999</v>
      </c>
      <c r="H782" s="31">
        <v>1.9995285999999999</v>
      </c>
      <c r="I782" s="31">
        <v>1.9995285999999999</v>
      </c>
      <c r="J782" s="155"/>
      <c r="K782" s="12"/>
      <c r="L782" s="155"/>
      <c r="M782" s="173"/>
      <c r="N782" s="10"/>
      <c r="O782" s="31">
        <v>1.9995285999999999</v>
      </c>
      <c r="P782" s="161"/>
      <c r="Q782" s="84">
        <v>1.9995285999999999</v>
      </c>
      <c r="R782" s="163"/>
    </row>
    <row r="783" spans="1:18" s="147" customFormat="1" x14ac:dyDescent="0.25">
      <c r="A783" s="58" t="s">
        <v>1257</v>
      </c>
      <c r="B783" s="45" t="s">
        <v>2836</v>
      </c>
      <c r="C783" s="155" t="s">
        <v>1374</v>
      </c>
      <c r="D783" s="50" t="s">
        <v>146</v>
      </c>
      <c r="E783" s="155">
        <v>2013</v>
      </c>
      <c r="F783" s="155">
        <v>2013</v>
      </c>
      <c r="G783" s="31">
        <v>5.6000000000000001E-2</v>
      </c>
      <c r="H783" s="31">
        <v>5.6000000000000001E-2</v>
      </c>
      <c r="I783" s="31">
        <v>5.6000000000000001E-2</v>
      </c>
      <c r="J783" s="155"/>
      <c r="K783" s="12"/>
      <c r="L783" s="155"/>
      <c r="M783" s="173"/>
      <c r="N783" s="10"/>
      <c r="O783" s="31">
        <v>5.6000000000000001E-2</v>
      </c>
      <c r="P783" s="161"/>
      <c r="Q783" s="84">
        <v>5.6000000000000001E-2</v>
      </c>
      <c r="R783" s="163"/>
    </row>
    <row r="784" spans="1:18" s="147" customFormat="1" ht="31.5" x14ac:dyDescent="0.25">
      <c r="A784" s="58" t="s">
        <v>2837</v>
      </c>
      <c r="B784" s="21" t="s">
        <v>2838</v>
      </c>
      <c r="C784" s="155" t="s">
        <v>1409</v>
      </c>
      <c r="D784" s="50" t="s">
        <v>2839</v>
      </c>
      <c r="E784" s="155">
        <v>2013</v>
      </c>
      <c r="F784" s="155">
        <v>2013</v>
      </c>
      <c r="G784" s="31">
        <v>0.83626814999999999</v>
      </c>
      <c r="H784" s="31">
        <v>0.83626814999999999</v>
      </c>
      <c r="I784" s="31">
        <v>0.83626814999999999</v>
      </c>
      <c r="J784" s="155"/>
      <c r="K784" s="12"/>
      <c r="L784" s="155"/>
      <c r="M784" s="173"/>
      <c r="N784" s="10"/>
      <c r="O784" s="31">
        <v>0.83626814999999999</v>
      </c>
      <c r="P784" s="161"/>
      <c r="Q784" s="84">
        <v>0.83626814999999999</v>
      </c>
      <c r="R784" s="163"/>
    </row>
    <row r="785" spans="1:18" s="147" customFormat="1" x14ac:dyDescent="0.25">
      <c r="A785" s="58" t="s">
        <v>2840</v>
      </c>
      <c r="B785" s="36" t="s">
        <v>2841</v>
      </c>
      <c r="C785" s="155" t="s">
        <v>1874</v>
      </c>
      <c r="D785" s="50" t="s">
        <v>1050</v>
      </c>
      <c r="E785" s="155">
        <v>2013</v>
      </c>
      <c r="F785" s="155">
        <v>2013</v>
      </c>
      <c r="G785" s="31">
        <v>1.1000000000000001</v>
      </c>
      <c r="H785" s="31">
        <v>1.1000000000000001</v>
      </c>
      <c r="I785" s="31">
        <v>1.1000000000000001</v>
      </c>
      <c r="J785" s="155"/>
      <c r="K785" s="12"/>
      <c r="L785" s="155"/>
      <c r="M785" s="173"/>
      <c r="N785" s="10"/>
      <c r="O785" s="31">
        <v>1.1000000000000001</v>
      </c>
      <c r="P785" s="161"/>
      <c r="Q785" s="84">
        <v>1.1000000000000001</v>
      </c>
      <c r="R785" s="163"/>
    </row>
    <row r="786" spans="1:18" s="147" customFormat="1" hidden="1" x14ac:dyDescent="0.25">
      <c r="A786" s="4" t="s">
        <v>48</v>
      </c>
      <c r="B786" s="25" t="s">
        <v>22</v>
      </c>
      <c r="C786" s="155"/>
      <c r="D786" s="12"/>
      <c r="E786" s="155"/>
      <c r="F786" s="155"/>
      <c r="G786" s="31"/>
      <c r="H786" s="31"/>
      <c r="I786" s="31"/>
      <c r="J786" s="155"/>
      <c r="K786" s="12"/>
      <c r="L786" s="155"/>
      <c r="M786" s="173"/>
      <c r="N786" s="10"/>
      <c r="O786" s="31"/>
      <c r="P786" s="161"/>
      <c r="Q786" s="84"/>
      <c r="R786" s="163"/>
    </row>
    <row r="787" spans="1:18" s="147" customFormat="1" x14ac:dyDescent="0.25">
      <c r="A787" s="4" t="s">
        <v>50</v>
      </c>
      <c r="B787" s="25" t="s">
        <v>23</v>
      </c>
      <c r="C787" s="155"/>
      <c r="D787" s="12"/>
      <c r="E787" s="155"/>
      <c r="F787" s="155"/>
      <c r="G787" s="31"/>
      <c r="H787" s="31"/>
      <c r="I787" s="31"/>
      <c r="J787" s="155"/>
      <c r="K787" s="12"/>
      <c r="L787" s="155"/>
      <c r="M787" s="173"/>
      <c r="N787" s="10"/>
      <c r="O787" s="31"/>
      <c r="P787" s="161"/>
      <c r="Q787" s="84"/>
      <c r="R787" s="163"/>
    </row>
    <row r="788" spans="1:18" s="147" customFormat="1" ht="31.5" x14ac:dyDescent="0.25">
      <c r="A788" s="58" t="s">
        <v>2842</v>
      </c>
      <c r="B788" s="45" t="s">
        <v>2843</v>
      </c>
      <c r="C788" s="155" t="s">
        <v>1409</v>
      </c>
      <c r="D788" s="50" t="s">
        <v>146</v>
      </c>
      <c r="E788" s="155">
        <v>2013</v>
      </c>
      <c r="F788" s="155">
        <v>2013</v>
      </c>
      <c r="G788" s="31">
        <v>0.10204843999999999</v>
      </c>
      <c r="H788" s="31">
        <v>0.10204843999999999</v>
      </c>
      <c r="I788" s="31">
        <v>0.10204843999999999</v>
      </c>
      <c r="J788" s="155"/>
      <c r="K788" s="12"/>
      <c r="L788" s="155"/>
      <c r="M788" s="173"/>
      <c r="N788" s="10"/>
      <c r="O788" s="31">
        <v>0.10204843999999999</v>
      </c>
      <c r="P788" s="161"/>
      <c r="Q788" s="84">
        <v>0.10204843999999999</v>
      </c>
      <c r="R788" s="163"/>
    </row>
    <row r="789" spans="1:18" s="147" customFormat="1" x14ac:dyDescent="0.25">
      <c r="A789" s="4" t="s">
        <v>51</v>
      </c>
      <c r="B789" s="25" t="s">
        <v>17</v>
      </c>
      <c r="C789" s="155"/>
      <c r="D789" s="12"/>
      <c r="E789" s="155"/>
      <c r="F789" s="155"/>
      <c r="G789" s="31"/>
      <c r="H789" s="31"/>
      <c r="I789" s="31"/>
      <c r="J789" s="155"/>
      <c r="K789" s="12"/>
      <c r="L789" s="155"/>
      <c r="M789" s="173"/>
      <c r="N789" s="10"/>
      <c r="O789" s="31"/>
      <c r="P789" s="161"/>
      <c r="Q789" s="84"/>
      <c r="R789" s="163"/>
    </row>
    <row r="790" spans="1:18" s="147" customFormat="1" x14ac:dyDescent="0.25">
      <c r="A790" s="58" t="s">
        <v>2844</v>
      </c>
      <c r="B790" s="49" t="s">
        <v>17</v>
      </c>
      <c r="C790" s="155" t="s">
        <v>1409</v>
      </c>
      <c r="D790" s="44" t="s">
        <v>2845</v>
      </c>
      <c r="E790" s="155">
        <v>2013</v>
      </c>
      <c r="F790" s="155">
        <v>2013</v>
      </c>
      <c r="G790" s="31">
        <v>3.7812364599999997</v>
      </c>
      <c r="H790" s="31">
        <v>3.7812364599999997</v>
      </c>
      <c r="I790" s="31">
        <v>3.7812364599999997</v>
      </c>
      <c r="J790" s="155"/>
      <c r="K790" s="12"/>
      <c r="L790" s="155"/>
      <c r="M790" s="173"/>
      <c r="N790" s="10"/>
      <c r="O790" s="31">
        <v>3.7812364599999997</v>
      </c>
      <c r="P790" s="161"/>
      <c r="Q790" s="84">
        <v>3.7812364599999997</v>
      </c>
      <c r="R790" s="163"/>
    </row>
    <row r="791" spans="1:18" s="147" customFormat="1" ht="31.5" hidden="1" x14ac:dyDescent="0.25">
      <c r="A791" s="4" t="s">
        <v>476</v>
      </c>
      <c r="B791" s="25" t="s">
        <v>1541</v>
      </c>
      <c r="C791" s="155"/>
      <c r="D791" s="12"/>
      <c r="E791" s="155"/>
      <c r="F791" s="155"/>
      <c r="G791" s="31"/>
      <c r="H791" s="31"/>
      <c r="I791" s="31"/>
      <c r="J791" s="155"/>
      <c r="K791" s="12"/>
      <c r="L791" s="155"/>
      <c r="M791" s="173"/>
      <c r="N791" s="10"/>
      <c r="O791" s="31"/>
      <c r="P791" s="161"/>
      <c r="Q791" s="84"/>
      <c r="R791" s="163"/>
    </row>
    <row r="792" spans="1:18" s="147" customFormat="1" hidden="1" x14ac:dyDescent="0.25">
      <c r="A792" s="4" t="s">
        <v>52</v>
      </c>
      <c r="B792" s="25" t="s">
        <v>24</v>
      </c>
      <c r="C792" s="155"/>
      <c r="D792" s="12"/>
      <c r="E792" s="155"/>
      <c r="F792" s="155"/>
      <c r="G792" s="31"/>
      <c r="H792" s="31"/>
      <c r="I792" s="31"/>
      <c r="J792" s="155"/>
      <c r="K792" s="12"/>
      <c r="L792" s="155"/>
      <c r="M792" s="173"/>
      <c r="N792" s="10"/>
      <c r="O792" s="31"/>
      <c r="P792" s="161"/>
      <c r="Q792" s="84"/>
      <c r="R792" s="163"/>
    </row>
    <row r="793" spans="1:18" s="147" customFormat="1" hidden="1" x14ac:dyDescent="0.25">
      <c r="A793" s="4" t="s">
        <v>54</v>
      </c>
      <c r="B793" s="25" t="s">
        <v>25</v>
      </c>
      <c r="C793" s="155"/>
      <c r="D793" s="12"/>
      <c r="E793" s="155"/>
      <c r="F793" s="155"/>
      <c r="G793" s="31"/>
      <c r="H793" s="31"/>
      <c r="I793" s="31"/>
      <c r="J793" s="155"/>
      <c r="K793" s="12"/>
      <c r="L793" s="155"/>
      <c r="M793" s="173"/>
      <c r="N793" s="10"/>
      <c r="O793" s="31"/>
      <c r="P793" s="161"/>
      <c r="Q793" s="84"/>
      <c r="R793" s="163"/>
    </row>
    <row r="794" spans="1:18" s="147" customFormat="1" x14ac:dyDescent="0.25">
      <c r="A794" s="4" t="s">
        <v>55</v>
      </c>
      <c r="B794" s="25" t="s">
        <v>26</v>
      </c>
      <c r="C794" s="155"/>
      <c r="D794" s="12"/>
      <c r="E794" s="155"/>
      <c r="F794" s="155"/>
      <c r="G794" s="31"/>
      <c r="H794" s="31"/>
      <c r="I794" s="31"/>
      <c r="J794" s="155"/>
      <c r="K794" s="12"/>
      <c r="L794" s="155"/>
      <c r="M794" s="173"/>
      <c r="N794" s="10"/>
      <c r="O794" s="31"/>
      <c r="P794" s="161"/>
      <c r="Q794" s="84"/>
      <c r="R794" s="163"/>
    </row>
    <row r="795" spans="1:18" s="147" customFormat="1" x14ac:dyDescent="0.25">
      <c r="A795" s="58" t="s">
        <v>120</v>
      </c>
      <c r="B795" s="21" t="s">
        <v>2846</v>
      </c>
      <c r="C795" s="155" t="s">
        <v>1853</v>
      </c>
      <c r="D795" s="50" t="s">
        <v>64</v>
      </c>
      <c r="E795" s="155">
        <v>2013</v>
      </c>
      <c r="F795" s="155">
        <v>2013</v>
      </c>
      <c r="G795" s="31">
        <v>6.7000000000000004E-2</v>
      </c>
      <c r="H795" s="31">
        <v>6.7000000000000004E-2</v>
      </c>
      <c r="I795" s="31">
        <v>6.7000000000000004E-2</v>
      </c>
      <c r="J795" s="155"/>
      <c r="K795" s="12"/>
      <c r="L795" s="155"/>
      <c r="M795" s="173"/>
      <c r="N795" s="10"/>
      <c r="O795" s="31">
        <v>6.7000000000000004E-2</v>
      </c>
      <c r="P795" s="161"/>
      <c r="Q795" s="84">
        <v>6.7000000000000004E-2</v>
      </c>
      <c r="R795" s="163"/>
    </row>
    <row r="796" spans="1:18" s="269" customFormat="1" x14ac:dyDescent="0.25">
      <c r="A796" s="276" t="s">
        <v>56</v>
      </c>
      <c r="B796" s="277" t="s">
        <v>57</v>
      </c>
      <c r="C796" s="266"/>
      <c r="D796" s="280"/>
      <c r="E796" s="266"/>
      <c r="F796" s="266"/>
      <c r="G796" s="281"/>
      <c r="H796" s="281"/>
      <c r="I796" s="281"/>
      <c r="J796" s="266"/>
      <c r="K796" s="280"/>
      <c r="L796" s="266"/>
      <c r="M796" s="274"/>
      <c r="N796" s="278"/>
      <c r="O796" s="281"/>
      <c r="P796" s="265"/>
      <c r="Q796" s="282"/>
      <c r="R796" s="268"/>
    </row>
    <row r="797" spans="1:18" s="147" customFormat="1" x14ac:dyDescent="0.25">
      <c r="A797" s="9" t="s">
        <v>39</v>
      </c>
      <c r="B797" s="25" t="s">
        <v>29</v>
      </c>
      <c r="C797" s="155"/>
      <c r="D797" s="12"/>
      <c r="E797" s="155"/>
      <c r="F797" s="155"/>
      <c r="G797" s="31"/>
      <c r="H797" s="31"/>
      <c r="I797" s="31"/>
      <c r="J797" s="155"/>
      <c r="K797" s="12"/>
      <c r="L797" s="155"/>
      <c r="M797" s="173"/>
      <c r="N797" s="10"/>
      <c r="O797" s="31"/>
      <c r="P797" s="161"/>
      <c r="Q797" s="84"/>
      <c r="R797" s="163"/>
    </row>
    <row r="798" spans="1:18" s="147" customFormat="1" ht="31.5" x14ac:dyDescent="0.25">
      <c r="A798" s="58" t="s">
        <v>1553</v>
      </c>
      <c r="B798" s="45" t="s">
        <v>2847</v>
      </c>
      <c r="C798" s="155" t="s">
        <v>1374</v>
      </c>
      <c r="D798" s="12" t="s">
        <v>327</v>
      </c>
      <c r="E798" s="155">
        <v>2013</v>
      </c>
      <c r="F798" s="155">
        <v>2013</v>
      </c>
      <c r="G798" s="31">
        <v>0.31248654999999997</v>
      </c>
      <c r="H798" s="31">
        <v>0.31248654999999997</v>
      </c>
      <c r="I798" s="31">
        <v>0.31248654999999997</v>
      </c>
      <c r="J798" s="155"/>
      <c r="K798" s="12" t="s">
        <v>327</v>
      </c>
      <c r="L798" s="155"/>
      <c r="M798" s="173"/>
      <c r="N798" s="10"/>
      <c r="O798" s="31">
        <v>0.31248654999999997</v>
      </c>
      <c r="P798" s="161"/>
      <c r="Q798" s="84">
        <v>0.31248654999999997</v>
      </c>
      <c r="R798" s="163"/>
    </row>
    <row r="799" spans="1:18" s="147" customFormat="1" x14ac:dyDescent="0.25">
      <c r="A799" s="9" t="s">
        <v>42</v>
      </c>
      <c r="B799" s="25" t="s">
        <v>43</v>
      </c>
      <c r="C799" s="155"/>
      <c r="D799" s="12"/>
      <c r="E799" s="155"/>
      <c r="F799" s="155"/>
      <c r="G799" s="31"/>
      <c r="H799" s="31"/>
      <c r="I799" s="31"/>
      <c r="J799" s="155"/>
      <c r="K799" s="12"/>
      <c r="L799" s="155"/>
      <c r="M799" s="173"/>
      <c r="N799" s="10"/>
      <c r="O799" s="31"/>
      <c r="P799" s="161"/>
      <c r="Q799" s="84"/>
      <c r="R799" s="163"/>
    </row>
    <row r="800" spans="1:18" s="147" customFormat="1" x14ac:dyDescent="0.25">
      <c r="A800" s="58" t="s">
        <v>723</v>
      </c>
      <c r="B800" s="45" t="s">
        <v>2848</v>
      </c>
      <c r="C800" s="155" t="s">
        <v>1409</v>
      </c>
      <c r="D800" s="10" t="s">
        <v>2849</v>
      </c>
      <c r="E800" s="155">
        <v>2013</v>
      </c>
      <c r="F800" s="155">
        <v>2013</v>
      </c>
      <c r="G800" s="31">
        <v>1.5511075599999999</v>
      </c>
      <c r="H800" s="31">
        <v>1.5511075599999999</v>
      </c>
      <c r="I800" s="31">
        <v>1.5511075599999999</v>
      </c>
      <c r="J800" s="155"/>
      <c r="K800" s="10" t="s">
        <v>2849</v>
      </c>
      <c r="L800" s="155"/>
      <c r="M800" s="173"/>
      <c r="N800" s="10"/>
      <c r="O800" s="31">
        <v>1.5511075599999999</v>
      </c>
      <c r="P800" s="161"/>
      <c r="Q800" s="84">
        <v>1.5511075599999999</v>
      </c>
      <c r="R800" s="163"/>
    </row>
    <row r="801" spans="1:18" s="147" customFormat="1" ht="31.5" x14ac:dyDescent="0.25">
      <c r="A801" s="58" t="s">
        <v>725</v>
      </c>
      <c r="B801" s="45" t="s">
        <v>2850</v>
      </c>
      <c r="C801" s="155" t="s">
        <v>1409</v>
      </c>
      <c r="D801" s="12" t="s">
        <v>327</v>
      </c>
      <c r="E801" s="155">
        <v>2013</v>
      </c>
      <c r="F801" s="155">
        <v>2013</v>
      </c>
      <c r="G801" s="31">
        <v>0.28293961000000001</v>
      </c>
      <c r="H801" s="31">
        <v>0.28293961000000001</v>
      </c>
      <c r="I801" s="31">
        <v>0.28293961000000001</v>
      </c>
      <c r="J801" s="155"/>
      <c r="K801" s="12" t="s">
        <v>327</v>
      </c>
      <c r="L801" s="155"/>
      <c r="M801" s="173"/>
      <c r="N801" s="10"/>
      <c r="O801" s="31">
        <v>0.28293961000000001</v>
      </c>
      <c r="P801" s="161"/>
      <c r="Q801" s="84">
        <v>0.28293961000000001</v>
      </c>
      <c r="R801" s="163"/>
    </row>
    <row r="802" spans="1:18" s="147" customFormat="1" x14ac:dyDescent="0.25">
      <c r="A802" s="58" t="s">
        <v>727</v>
      </c>
      <c r="B802" s="45" t="s">
        <v>2851</v>
      </c>
      <c r="C802" s="155" t="s">
        <v>1409</v>
      </c>
      <c r="D802" s="33" t="s">
        <v>1586</v>
      </c>
      <c r="E802" s="155">
        <v>2013</v>
      </c>
      <c r="F802" s="155">
        <v>2013</v>
      </c>
      <c r="G802" s="31">
        <v>0.32257195</v>
      </c>
      <c r="H802" s="31">
        <v>0.32257195</v>
      </c>
      <c r="I802" s="31">
        <v>0.32257195</v>
      </c>
      <c r="J802" s="155"/>
      <c r="K802" s="33" t="s">
        <v>1586</v>
      </c>
      <c r="L802" s="155"/>
      <c r="M802" s="173"/>
      <c r="N802" s="10"/>
      <c r="O802" s="31">
        <v>0.32257195</v>
      </c>
      <c r="P802" s="161"/>
      <c r="Q802" s="84">
        <v>0.32257195</v>
      </c>
      <c r="R802" s="163"/>
    </row>
    <row r="803" spans="1:18" s="147" customFormat="1" x14ac:dyDescent="0.25">
      <c r="A803" s="58" t="s">
        <v>729</v>
      </c>
      <c r="B803" s="45" t="s">
        <v>2852</v>
      </c>
      <c r="C803" s="155" t="s">
        <v>1409</v>
      </c>
      <c r="D803" s="50" t="s">
        <v>499</v>
      </c>
      <c r="E803" s="155">
        <v>2013</v>
      </c>
      <c r="F803" s="155">
        <v>2013</v>
      </c>
      <c r="G803" s="31">
        <v>5.92</v>
      </c>
      <c r="H803" s="31">
        <v>5.92</v>
      </c>
      <c r="I803" s="31">
        <v>5.92</v>
      </c>
      <c r="J803" s="155"/>
      <c r="K803" s="12"/>
      <c r="L803" s="155"/>
      <c r="M803" s="173"/>
      <c r="N803" s="10"/>
      <c r="O803" s="31">
        <v>5.92</v>
      </c>
      <c r="P803" s="161"/>
      <c r="Q803" s="84">
        <v>5.92</v>
      </c>
      <c r="R803" s="163"/>
    </row>
    <row r="804" spans="1:18" s="147" customFormat="1" x14ac:dyDescent="0.25">
      <c r="A804" s="58" t="s">
        <v>730</v>
      </c>
      <c r="B804" s="45" t="s">
        <v>2853</v>
      </c>
      <c r="C804" s="155" t="s">
        <v>1409</v>
      </c>
      <c r="D804" s="50" t="s">
        <v>1953</v>
      </c>
      <c r="E804" s="155">
        <v>2013</v>
      </c>
      <c r="F804" s="155">
        <v>2013</v>
      </c>
      <c r="G804" s="31">
        <v>6.9853319200000001</v>
      </c>
      <c r="H804" s="31">
        <v>6.9853319200000001</v>
      </c>
      <c r="I804" s="31">
        <v>6.9853319200000001</v>
      </c>
      <c r="J804" s="155"/>
      <c r="K804" s="12"/>
      <c r="L804" s="155"/>
      <c r="M804" s="173"/>
      <c r="N804" s="10"/>
      <c r="O804" s="31">
        <v>6.9853319200000001</v>
      </c>
      <c r="P804" s="161"/>
      <c r="Q804" s="84">
        <v>6.9853319200000001</v>
      </c>
      <c r="R804" s="163"/>
    </row>
    <row r="805" spans="1:18" s="147" customFormat="1" x14ac:dyDescent="0.25">
      <c r="A805" s="58" t="s">
        <v>732</v>
      </c>
      <c r="B805" s="45" t="s">
        <v>2854</v>
      </c>
      <c r="C805" s="155" t="s">
        <v>1409</v>
      </c>
      <c r="D805" s="50" t="s">
        <v>1953</v>
      </c>
      <c r="E805" s="155">
        <v>2013</v>
      </c>
      <c r="F805" s="155">
        <v>2013</v>
      </c>
      <c r="G805" s="31">
        <v>7.1</v>
      </c>
      <c r="H805" s="31">
        <v>7.1</v>
      </c>
      <c r="I805" s="31">
        <v>7.1</v>
      </c>
      <c r="J805" s="155"/>
      <c r="K805" s="12"/>
      <c r="L805" s="155"/>
      <c r="M805" s="173"/>
      <c r="N805" s="10"/>
      <c r="O805" s="31">
        <v>7.1</v>
      </c>
      <c r="P805" s="161"/>
      <c r="Q805" s="84">
        <v>7.1</v>
      </c>
      <c r="R805" s="163"/>
    </row>
    <row r="806" spans="1:18" s="147" customFormat="1" x14ac:dyDescent="0.25">
      <c r="A806" s="58" t="s">
        <v>734</v>
      </c>
      <c r="B806" s="45" t="s">
        <v>2855</v>
      </c>
      <c r="C806" s="155" t="s">
        <v>1409</v>
      </c>
      <c r="D806" s="12" t="s">
        <v>327</v>
      </c>
      <c r="E806" s="155">
        <v>2013</v>
      </c>
      <c r="F806" s="155">
        <v>2013</v>
      </c>
      <c r="G806" s="31">
        <v>0.68237583000000002</v>
      </c>
      <c r="H806" s="31">
        <v>0.68237583000000002</v>
      </c>
      <c r="I806" s="31">
        <v>0.68237583000000002</v>
      </c>
      <c r="J806" s="155"/>
      <c r="K806" s="12" t="s">
        <v>327</v>
      </c>
      <c r="L806" s="155"/>
      <c r="M806" s="173"/>
      <c r="N806" s="10"/>
      <c r="O806" s="31">
        <v>0.68237583000000002</v>
      </c>
      <c r="P806" s="161"/>
      <c r="Q806" s="84">
        <v>0.68237583000000002</v>
      </c>
      <c r="R806" s="163"/>
    </row>
    <row r="807" spans="1:18" s="147" customFormat="1" x14ac:dyDescent="0.25">
      <c r="A807" s="58" t="s">
        <v>736</v>
      </c>
      <c r="B807" s="45" t="s">
        <v>2856</v>
      </c>
      <c r="C807" s="155" t="s">
        <v>1409</v>
      </c>
      <c r="D807" s="33" t="s">
        <v>19</v>
      </c>
      <c r="E807" s="155">
        <v>2013</v>
      </c>
      <c r="F807" s="155">
        <v>2013</v>
      </c>
      <c r="G807" s="31">
        <v>0.89801500000000001</v>
      </c>
      <c r="H807" s="31">
        <v>0.89801500000000001</v>
      </c>
      <c r="I807" s="31">
        <v>0.89801500000000001</v>
      </c>
      <c r="J807" s="155"/>
      <c r="K807" s="33" t="s">
        <v>19</v>
      </c>
      <c r="L807" s="155"/>
      <c r="M807" s="173"/>
      <c r="N807" s="10"/>
      <c r="O807" s="31">
        <v>0.89801500000000001</v>
      </c>
      <c r="P807" s="161"/>
      <c r="Q807" s="84">
        <v>0.89801500000000001</v>
      </c>
      <c r="R807" s="163"/>
    </row>
    <row r="808" spans="1:18" s="147" customFormat="1" x14ac:dyDescent="0.25">
      <c r="A808" s="58" t="s">
        <v>737</v>
      </c>
      <c r="B808" s="45" t="s">
        <v>2857</v>
      </c>
      <c r="C808" s="155" t="s">
        <v>1409</v>
      </c>
      <c r="D808" s="33" t="s">
        <v>378</v>
      </c>
      <c r="E808" s="155">
        <v>2013</v>
      </c>
      <c r="F808" s="155">
        <v>2013</v>
      </c>
      <c r="G808" s="31">
        <v>1.1922617899999999</v>
      </c>
      <c r="H808" s="31">
        <v>1.1922617899999999</v>
      </c>
      <c r="I808" s="31">
        <v>1.1922617899999999</v>
      </c>
      <c r="J808" s="155"/>
      <c r="K808" s="33" t="s">
        <v>378</v>
      </c>
      <c r="L808" s="155"/>
      <c r="M808" s="173"/>
      <c r="N808" s="10"/>
      <c r="O808" s="31">
        <v>1.1922617899999999</v>
      </c>
      <c r="P808" s="161"/>
      <c r="Q808" s="84">
        <v>1.1922617899999999</v>
      </c>
      <c r="R808" s="163"/>
    </row>
    <row r="809" spans="1:18" s="147" customFormat="1" x14ac:dyDescent="0.25">
      <c r="A809" s="58" t="s">
        <v>739</v>
      </c>
      <c r="B809" s="45" t="s">
        <v>2858</v>
      </c>
      <c r="C809" s="155" t="s">
        <v>1409</v>
      </c>
      <c r="D809" s="44" t="s">
        <v>1821</v>
      </c>
      <c r="E809" s="155">
        <v>2013</v>
      </c>
      <c r="F809" s="155">
        <v>2013</v>
      </c>
      <c r="G809" s="31">
        <v>1.3754015499999999</v>
      </c>
      <c r="H809" s="31">
        <v>1.3754015499999999</v>
      </c>
      <c r="I809" s="31">
        <v>1.3754015499999999</v>
      </c>
      <c r="J809" s="155"/>
      <c r="K809" s="33"/>
      <c r="L809" s="155"/>
      <c r="M809" s="173"/>
      <c r="N809" s="10"/>
      <c r="O809" s="31">
        <v>1.3754015499999999</v>
      </c>
      <c r="P809" s="161"/>
      <c r="Q809" s="84">
        <v>1.3754015499999999</v>
      </c>
      <c r="R809" s="163"/>
    </row>
    <row r="810" spans="1:18" s="147" customFormat="1" x14ac:dyDescent="0.25">
      <c r="A810" s="58" t="s">
        <v>741</v>
      </c>
      <c r="B810" s="45" t="s">
        <v>2859</v>
      </c>
      <c r="C810" s="155" t="s">
        <v>1409</v>
      </c>
      <c r="D810" s="44" t="s">
        <v>2860</v>
      </c>
      <c r="E810" s="155">
        <v>2013</v>
      </c>
      <c r="F810" s="155">
        <v>2013</v>
      </c>
      <c r="G810" s="31">
        <v>0.99926651</v>
      </c>
      <c r="H810" s="31">
        <v>0.99926651</v>
      </c>
      <c r="I810" s="31">
        <v>0.99926651</v>
      </c>
      <c r="J810" s="155"/>
      <c r="K810" s="33"/>
      <c r="L810" s="155"/>
      <c r="M810" s="173"/>
      <c r="N810" s="10"/>
      <c r="O810" s="31">
        <v>0.99926651</v>
      </c>
      <c r="P810" s="161"/>
      <c r="Q810" s="84">
        <v>0.99926651</v>
      </c>
      <c r="R810" s="163"/>
    </row>
    <row r="811" spans="1:18" s="147" customFormat="1" x14ac:dyDescent="0.25">
      <c r="A811" s="58" t="s">
        <v>743</v>
      </c>
      <c r="B811" s="45" t="s">
        <v>2861</v>
      </c>
      <c r="C811" s="155" t="s">
        <v>1409</v>
      </c>
      <c r="D811" s="33" t="s">
        <v>1554</v>
      </c>
      <c r="E811" s="155">
        <v>2013</v>
      </c>
      <c r="F811" s="155">
        <v>2013</v>
      </c>
      <c r="G811" s="31">
        <v>1.31</v>
      </c>
      <c r="H811" s="31">
        <v>1.31</v>
      </c>
      <c r="I811" s="31">
        <v>1.31</v>
      </c>
      <c r="J811" s="155"/>
      <c r="K811" s="33" t="s">
        <v>1554</v>
      </c>
      <c r="L811" s="155"/>
      <c r="M811" s="173"/>
      <c r="N811" s="10"/>
      <c r="O811" s="31">
        <v>1.31</v>
      </c>
      <c r="P811" s="161"/>
      <c r="Q811" s="84">
        <v>1.31</v>
      </c>
      <c r="R811" s="163"/>
    </row>
    <row r="812" spans="1:18" s="147" customFormat="1" x14ac:dyDescent="0.25">
      <c r="A812" s="58" t="s">
        <v>745</v>
      </c>
      <c r="B812" s="45" t="s">
        <v>2862</v>
      </c>
      <c r="C812" s="155" t="s">
        <v>1409</v>
      </c>
      <c r="D812" s="33" t="s">
        <v>351</v>
      </c>
      <c r="E812" s="155">
        <v>2013</v>
      </c>
      <c r="F812" s="155">
        <v>2013</v>
      </c>
      <c r="G812" s="31">
        <v>1.165</v>
      </c>
      <c r="H812" s="31">
        <v>1.165</v>
      </c>
      <c r="I812" s="31">
        <v>1.165</v>
      </c>
      <c r="J812" s="155"/>
      <c r="K812" s="33" t="s">
        <v>351</v>
      </c>
      <c r="L812" s="155"/>
      <c r="M812" s="173"/>
      <c r="N812" s="10"/>
      <c r="O812" s="31">
        <v>1.165</v>
      </c>
      <c r="P812" s="161"/>
      <c r="Q812" s="84">
        <v>1.165</v>
      </c>
      <c r="R812" s="163"/>
    </row>
    <row r="813" spans="1:18" s="147" customFormat="1" x14ac:dyDescent="0.25">
      <c r="A813" s="58" t="s">
        <v>747</v>
      </c>
      <c r="B813" s="45" t="s">
        <v>2863</v>
      </c>
      <c r="C813" s="155" t="s">
        <v>1409</v>
      </c>
      <c r="D813" s="33" t="s">
        <v>1743</v>
      </c>
      <c r="E813" s="155">
        <v>2013</v>
      </c>
      <c r="F813" s="155">
        <v>2013</v>
      </c>
      <c r="G813" s="31">
        <v>1.47448779</v>
      </c>
      <c r="H813" s="31">
        <v>1.47448779</v>
      </c>
      <c r="I813" s="31">
        <v>1.47448779</v>
      </c>
      <c r="J813" s="155"/>
      <c r="K813" s="33" t="s">
        <v>1743</v>
      </c>
      <c r="L813" s="155"/>
      <c r="M813" s="173"/>
      <c r="N813" s="10"/>
      <c r="O813" s="31">
        <v>1.47448779</v>
      </c>
      <c r="P813" s="161"/>
      <c r="Q813" s="84">
        <v>1.47448779</v>
      </c>
      <c r="R813" s="163"/>
    </row>
    <row r="814" spans="1:18" s="147" customFormat="1" x14ac:dyDescent="0.25">
      <c r="A814" s="58" t="s">
        <v>749</v>
      </c>
      <c r="B814" s="45" t="s">
        <v>2864</v>
      </c>
      <c r="C814" s="155" t="s">
        <v>1409</v>
      </c>
      <c r="D814" s="33" t="s">
        <v>124</v>
      </c>
      <c r="E814" s="155">
        <v>2013</v>
      </c>
      <c r="F814" s="155">
        <v>2013</v>
      </c>
      <c r="G814" s="31">
        <v>6.6944359999999994E-2</v>
      </c>
      <c r="H814" s="31">
        <v>6.6944359999999994E-2</v>
      </c>
      <c r="I814" s="31">
        <v>6.6944359999999994E-2</v>
      </c>
      <c r="J814" s="155"/>
      <c r="K814" s="33" t="s">
        <v>124</v>
      </c>
      <c r="L814" s="155"/>
      <c r="M814" s="173"/>
      <c r="N814" s="10"/>
      <c r="O814" s="31">
        <v>6.6944359999999994E-2</v>
      </c>
      <c r="P814" s="161"/>
      <c r="Q814" s="84">
        <v>6.6944359999999994E-2</v>
      </c>
      <c r="R814" s="163"/>
    </row>
    <row r="815" spans="1:18" s="147" customFormat="1" x14ac:dyDescent="0.25">
      <c r="A815" s="9" t="s">
        <v>27</v>
      </c>
      <c r="B815" s="25" t="s">
        <v>28</v>
      </c>
      <c r="C815" s="155"/>
      <c r="D815" s="12"/>
      <c r="E815" s="155"/>
      <c r="F815" s="155"/>
      <c r="G815" s="31"/>
      <c r="H815" s="31"/>
      <c r="I815" s="31"/>
      <c r="J815" s="155"/>
      <c r="K815" s="12"/>
      <c r="L815" s="155"/>
      <c r="M815" s="173"/>
      <c r="N815" s="10"/>
      <c r="O815" s="31"/>
      <c r="P815" s="161"/>
      <c r="Q815" s="84"/>
      <c r="R815" s="163"/>
    </row>
    <row r="816" spans="1:18" s="147" customFormat="1" ht="31.5" x14ac:dyDescent="0.25">
      <c r="A816" s="58" t="s">
        <v>762</v>
      </c>
      <c r="B816" s="45" t="s">
        <v>719</v>
      </c>
      <c r="C816" s="155" t="s">
        <v>1376</v>
      </c>
      <c r="D816" s="50" t="s">
        <v>146</v>
      </c>
      <c r="E816" s="155">
        <v>2013</v>
      </c>
      <c r="F816" s="155">
        <v>2013</v>
      </c>
      <c r="G816" s="31">
        <v>5.8051000000000005E-2</v>
      </c>
      <c r="H816" s="31">
        <v>5.8051000000000005E-2</v>
      </c>
      <c r="I816" s="31">
        <v>5.8051000000000005E-2</v>
      </c>
      <c r="J816" s="155"/>
      <c r="K816" s="12"/>
      <c r="L816" s="155"/>
      <c r="M816" s="173"/>
      <c r="N816" s="10"/>
      <c r="O816" s="31">
        <v>5.8051000000000005E-2</v>
      </c>
      <c r="P816" s="161"/>
      <c r="Q816" s="84">
        <v>5.8051000000000005E-2</v>
      </c>
      <c r="R816" s="163"/>
    </row>
    <row r="817" spans="1:18" s="147" customFormat="1" ht="31.5" x14ac:dyDescent="0.25">
      <c r="A817" s="58" t="s">
        <v>763</v>
      </c>
      <c r="B817" s="45" t="s">
        <v>720</v>
      </c>
      <c r="C817" s="155" t="s">
        <v>1376</v>
      </c>
      <c r="D817" s="50" t="s">
        <v>146</v>
      </c>
      <c r="E817" s="155">
        <v>2013</v>
      </c>
      <c r="F817" s="155">
        <v>2013</v>
      </c>
      <c r="G817" s="31">
        <v>1.8145999999999999E-2</v>
      </c>
      <c r="H817" s="31">
        <v>1.8145999999999999E-2</v>
      </c>
      <c r="I817" s="31">
        <v>1.8145999999999999E-2</v>
      </c>
      <c r="J817" s="155"/>
      <c r="K817" s="12"/>
      <c r="L817" s="155"/>
      <c r="M817" s="173"/>
      <c r="N817" s="10"/>
      <c r="O817" s="31">
        <v>1.8145999999999999E-2</v>
      </c>
      <c r="P817" s="161"/>
      <c r="Q817" s="84">
        <v>1.8145999999999999E-2</v>
      </c>
      <c r="R817" s="163"/>
    </row>
    <row r="818" spans="1:18" s="147" customFormat="1" ht="31.5" x14ac:dyDescent="0.25">
      <c r="A818" s="58" t="s">
        <v>764</v>
      </c>
      <c r="B818" s="45" t="s">
        <v>721</v>
      </c>
      <c r="C818" s="155" t="s">
        <v>1376</v>
      </c>
      <c r="D818" s="50" t="s">
        <v>146</v>
      </c>
      <c r="E818" s="155">
        <v>2013</v>
      </c>
      <c r="F818" s="155">
        <v>2013</v>
      </c>
      <c r="G818" s="31">
        <v>6.3846E-2</v>
      </c>
      <c r="H818" s="31">
        <v>6.3846E-2</v>
      </c>
      <c r="I818" s="31">
        <v>6.3846E-2</v>
      </c>
      <c r="J818" s="155"/>
      <c r="K818" s="12"/>
      <c r="L818" s="155"/>
      <c r="M818" s="173"/>
      <c r="N818" s="10"/>
      <c r="O818" s="31">
        <v>6.3846E-2</v>
      </c>
      <c r="P818" s="161"/>
      <c r="Q818" s="84">
        <v>6.3846E-2</v>
      </c>
      <c r="R818" s="163"/>
    </row>
    <row r="819" spans="1:18" s="147" customFormat="1" ht="47.25" x14ac:dyDescent="0.25">
      <c r="A819" s="58" t="s">
        <v>765</v>
      </c>
      <c r="B819" s="45" t="s">
        <v>2865</v>
      </c>
      <c r="C819" s="155" t="s">
        <v>1376</v>
      </c>
      <c r="D819" s="50" t="s">
        <v>146</v>
      </c>
      <c r="E819" s="155">
        <v>2013</v>
      </c>
      <c r="F819" s="155">
        <v>2013</v>
      </c>
      <c r="G819" s="31">
        <v>8.8283E-2</v>
      </c>
      <c r="H819" s="31">
        <v>8.8283E-2</v>
      </c>
      <c r="I819" s="31">
        <v>8.8283E-2</v>
      </c>
      <c r="J819" s="155"/>
      <c r="K819" s="12"/>
      <c r="L819" s="155"/>
      <c r="M819" s="173"/>
      <c r="N819" s="10"/>
      <c r="O819" s="31">
        <v>8.8283E-2</v>
      </c>
      <c r="P819" s="161"/>
      <c r="Q819" s="84">
        <v>8.8283E-2</v>
      </c>
      <c r="R819" s="163"/>
    </row>
    <row r="820" spans="1:18" s="147" customFormat="1" ht="47.25" x14ac:dyDescent="0.25">
      <c r="A820" s="58" t="s">
        <v>766</v>
      </c>
      <c r="B820" s="45" t="s">
        <v>2866</v>
      </c>
      <c r="C820" s="155" t="s">
        <v>1376</v>
      </c>
      <c r="D820" s="50" t="s">
        <v>146</v>
      </c>
      <c r="E820" s="155">
        <v>2013</v>
      </c>
      <c r="F820" s="155">
        <v>2013</v>
      </c>
      <c r="G820" s="31">
        <v>0.12292</v>
      </c>
      <c r="H820" s="31">
        <v>0.12292</v>
      </c>
      <c r="I820" s="31">
        <v>0.12292</v>
      </c>
      <c r="J820" s="155"/>
      <c r="K820" s="12"/>
      <c r="L820" s="155"/>
      <c r="M820" s="173"/>
      <c r="N820" s="10"/>
      <c r="O820" s="31">
        <v>0.12292</v>
      </c>
      <c r="P820" s="161"/>
      <c r="Q820" s="84">
        <v>0.12292</v>
      </c>
      <c r="R820" s="163"/>
    </row>
    <row r="821" spans="1:18" s="147" customFormat="1" ht="31.5" x14ac:dyDescent="0.25">
      <c r="A821" s="58" t="s">
        <v>767</v>
      </c>
      <c r="B821" s="45" t="s">
        <v>754</v>
      </c>
      <c r="C821" s="155" t="s">
        <v>1376</v>
      </c>
      <c r="D821" s="50" t="s">
        <v>146</v>
      </c>
      <c r="E821" s="155">
        <v>2013</v>
      </c>
      <c r="F821" s="155">
        <v>2013</v>
      </c>
      <c r="G821" s="31">
        <v>0.02</v>
      </c>
      <c r="H821" s="31">
        <v>0.02</v>
      </c>
      <c r="I821" s="31">
        <v>0.02</v>
      </c>
      <c r="J821" s="155"/>
      <c r="K821" s="12"/>
      <c r="L821" s="155"/>
      <c r="M821" s="173"/>
      <c r="N821" s="10"/>
      <c r="O821" s="31">
        <v>0.02</v>
      </c>
      <c r="P821" s="161"/>
      <c r="Q821" s="84">
        <v>0.02</v>
      </c>
      <c r="R821" s="163"/>
    </row>
    <row r="822" spans="1:18" s="147" customFormat="1" ht="31.5" x14ac:dyDescent="0.25">
      <c r="A822" s="58" t="s">
        <v>768</v>
      </c>
      <c r="B822" s="45" t="s">
        <v>755</v>
      </c>
      <c r="C822" s="155" t="s">
        <v>1376</v>
      </c>
      <c r="D822" s="50" t="s">
        <v>146</v>
      </c>
      <c r="E822" s="155">
        <v>2013</v>
      </c>
      <c r="F822" s="155">
        <v>2013</v>
      </c>
      <c r="G822" s="31">
        <v>0.02</v>
      </c>
      <c r="H822" s="31">
        <v>0.02</v>
      </c>
      <c r="I822" s="31">
        <v>0.02</v>
      </c>
      <c r="J822" s="155"/>
      <c r="K822" s="12"/>
      <c r="L822" s="155"/>
      <c r="M822" s="173"/>
      <c r="N822" s="10"/>
      <c r="O822" s="31">
        <v>0.02</v>
      </c>
      <c r="P822" s="161"/>
      <c r="Q822" s="84">
        <v>0.02</v>
      </c>
      <c r="R822" s="163"/>
    </row>
    <row r="823" spans="1:18" s="147" customFormat="1" ht="31.5" x14ac:dyDescent="0.25">
      <c r="A823" s="58" t="s">
        <v>769</v>
      </c>
      <c r="B823" s="45" t="s">
        <v>756</v>
      </c>
      <c r="C823" s="155" t="s">
        <v>1376</v>
      </c>
      <c r="D823" s="50" t="s">
        <v>146</v>
      </c>
      <c r="E823" s="155">
        <v>2013</v>
      </c>
      <c r="F823" s="155">
        <v>2013</v>
      </c>
      <c r="G823" s="31">
        <v>0.02</v>
      </c>
      <c r="H823" s="31">
        <v>0.02</v>
      </c>
      <c r="I823" s="31">
        <v>0.02</v>
      </c>
      <c r="J823" s="155"/>
      <c r="K823" s="12"/>
      <c r="L823" s="155"/>
      <c r="M823" s="173"/>
      <c r="N823" s="10"/>
      <c r="O823" s="31">
        <v>0.02</v>
      </c>
      <c r="P823" s="161"/>
      <c r="Q823" s="84">
        <v>0.02</v>
      </c>
      <c r="R823" s="163"/>
    </row>
    <row r="824" spans="1:18" s="147" customFormat="1" hidden="1" x14ac:dyDescent="0.25">
      <c r="A824" s="9" t="s">
        <v>44</v>
      </c>
      <c r="B824" s="25" t="s">
        <v>31</v>
      </c>
      <c r="C824" s="155"/>
      <c r="D824" s="12"/>
      <c r="E824" s="155"/>
      <c r="F824" s="155"/>
      <c r="G824" s="31"/>
      <c r="H824" s="31"/>
      <c r="I824" s="31"/>
      <c r="J824" s="155"/>
      <c r="K824" s="12"/>
      <c r="L824" s="155"/>
      <c r="M824" s="173"/>
      <c r="N824" s="10"/>
      <c r="O824" s="31"/>
      <c r="P824" s="161"/>
      <c r="Q824" s="84"/>
      <c r="R824" s="163"/>
    </row>
    <row r="825" spans="1:18" s="147" customFormat="1" x14ac:dyDescent="0.25">
      <c r="A825" s="4" t="s">
        <v>45</v>
      </c>
      <c r="B825" s="25" t="s">
        <v>20</v>
      </c>
      <c r="C825" s="155"/>
      <c r="D825" s="12"/>
      <c r="E825" s="155"/>
      <c r="F825" s="155"/>
      <c r="G825" s="31"/>
      <c r="H825" s="31"/>
      <c r="I825" s="31"/>
      <c r="J825" s="155"/>
      <c r="K825" s="12"/>
      <c r="L825" s="155"/>
      <c r="M825" s="173"/>
      <c r="N825" s="10"/>
      <c r="O825" s="31"/>
      <c r="P825" s="161"/>
      <c r="Q825" s="84"/>
      <c r="R825" s="163"/>
    </row>
    <row r="826" spans="1:18" s="147" customFormat="1" x14ac:dyDescent="0.25">
      <c r="A826" s="58" t="s">
        <v>810</v>
      </c>
      <c r="B826" s="45" t="s">
        <v>2867</v>
      </c>
      <c r="C826" s="155" t="s">
        <v>1853</v>
      </c>
      <c r="D826" s="50" t="s">
        <v>146</v>
      </c>
      <c r="E826" s="155">
        <v>2013</v>
      </c>
      <c r="F826" s="155">
        <v>2013</v>
      </c>
      <c r="G826" s="31">
        <v>1.258</v>
      </c>
      <c r="H826" s="31">
        <v>1.258</v>
      </c>
      <c r="I826" s="31">
        <v>1.258</v>
      </c>
      <c r="J826" s="155"/>
      <c r="K826" s="12"/>
      <c r="L826" s="155"/>
      <c r="M826" s="173"/>
      <c r="N826" s="10"/>
      <c r="O826" s="31">
        <v>1.258</v>
      </c>
      <c r="P826" s="161"/>
      <c r="Q826" s="84">
        <v>1.258</v>
      </c>
      <c r="R826" s="163"/>
    </row>
    <row r="827" spans="1:18" s="147" customFormat="1" x14ac:dyDescent="0.25">
      <c r="A827" s="58" t="s">
        <v>812</v>
      </c>
      <c r="B827" s="45" t="s">
        <v>2868</v>
      </c>
      <c r="C827" s="155" t="s">
        <v>1853</v>
      </c>
      <c r="D827" s="50" t="s">
        <v>146</v>
      </c>
      <c r="E827" s="155">
        <v>2013</v>
      </c>
      <c r="F827" s="155">
        <v>2013</v>
      </c>
      <c r="G827" s="31">
        <v>1.2358</v>
      </c>
      <c r="H827" s="31">
        <v>1.2358</v>
      </c>
      <c r="I827" s="31">
        <v>1.2358</v>
      </c>
      <c r="J827" s="155"/>
      <c r="K827" s="12"/>
      <c r="L827" s="155"/>
      <c r="M827" s="173"/>
      <c r="N827" s="10"/>
      <c r="O827" s="31">
        <v>1.2358</v>
      </c>
      <c r="P827" s="161"/>
      <c r="Q827" s="84">
        <v>1.2358</v>
      </c>
      <c r="R827" s="163"/>
    </row>
    <row r="828" spans="1:18" s="147" customFormat="1" x14ac:dyDescent="0.25">
      <c r="A828" s="4" t="s">
        <v>46</v>
      </c>
      <c r="B828" s="25" t="s">
        <v>21</v>
      </c>
      <c r="C828" s="155"/>
      <c r="D828" s="12"/>
      <c r="E828" s="155"/>
      <c r="F828" s="155"/>
      <c r="G828" s="31"/>
      <c r="H828" s="31"/>
      <c r="I828" s="31"/>
      <c r="J828" s="155"/>
      <c r="K828" s="12"/>
      <c r="L828" s="155"/>
      <c r="M828" s="173"/>
      <c r="N828" s="10"/>
      <c r="O828" s="31"/>
      <c r="P828" s="161"/>
      <c r="Q828" s="84"/>
      <c r="R828" s="163"/>
    </row>
    <row r="829" spans="1:18" s="147" customFormat="1" ht="47.25" x14ac:dyDescent="0.25">
      <c r="A829" s="58" t="s">
        <v>816</v>
      </c>
      <c r="B829" s="45" t="s">
        <v>2869</v>
      </c>
      <c r="C829" s="155" t="s">
        <v>1409</v>
      </c>
      <c r="D829" s="12"/>
      <c r="E829" s="155">
        <v>2013</v>
      </c>
      <c r="F829" s="155">
        <v>2013</v>
      </c>
      <c r="G829" s="31">
        <v>0.71972974000000001</v>
      </c>
      <c r="H829" s="31">
        <v>0.71972974000000001</v>
      </c>
      <c r="I829" s="31">
        <v>0.71972974000000001</v>
      </c>
      <c r="J829" s="155"/>
      <c r="K829" s="12"/>
      <c r="L829" s="155"/>
      <c r="M829" s="173"/>
      <c r="N829" s="10"/>
      <c r="O829" s="31">
        <v>0.71972974000000001</v>
      </c>
      <c r="P829" s="161"/>
      <c r="Q829" s="84">
        <v>0.71972974000000001</v>
      </c>
      <c r="R829" s="163"/>
    </row>
    <row r="830" spans="1:18" s="147" customFormat="1" ht="31.5" x14ac:dyDescent="0.25">
      <c r="A830" s="58" t="s">
        <v>2870</v>
      </c>
      <c r="B830" s="45" t="s">
        <v>2871</v>
      </c>
      <c r="C830" s="155" t="s">
        <v>1409</v>
      </c>
      <c r="D830" s="50" t="s">
        <v>2872</v>
      </c>
      <c r="E830" s="155">
        <v>2013</v>
      </c>
      <c r="F830" s="155">
        <v>2013</v>
      </c>
      <c r="G830" s="31">
        <v>2.7003928900000003</v>
      </c>
      <c r="H830" s="31">
        <v>2.7003928900000003</v>
      </c>
      <c r="I830" s="31">
        <v>2.7003928900000003</v>
      </c>
      <c r="J830" s="155"/>
      <c r="K830" s="12"/>
      <c r="L830" s="155"/>
      <c r="M830" s="173"/>
      <c r="N830" s="10"/>
      <c r="O830" s="31">
        <v>2.7003928900000003</v>
      </c>
      <c r="P830" s="161"/>
      <c r="Q830" s="84">
        <v>2.7003928900000003</v>
      </c>
      <c r="R830" s="163"/>
    </row>
    <row r="831" spans="1:18" s="147" customFormat="1" hidden="1" x14ac:dyDescent="0.25">
      <c r="A831" s="4" t="s">
        <v>48</v>
      </c>
      <c r="B831" s="25" t="s">
        <v>22</v>
      </c>
      <c r="C831" s="155"/>
      <c r="D831" s="12"/>
      <c r="E831" s="155"/>
      <c r="F831" s="155"/>
      <c r="G831" s="31"/>
      <c r="H831" s="31"/>
      <c r="I831" s="31"/>
      <c r="J831" s="155"/>
      <c r="K831" s="12"/>
      <c r="L831" s="155"/>
      <c r="M831" s="173"/>
      <c r="N831" s="10"/>
      <c r="O831" s="31"/>
      <c r="P831" s="161"/>
      <c r="Q831" s="84"/>
      <c r="R831" s="163"/>
    </row>
    <row r="832" spans="1:18" s="147" customFormat="1" hidden="1" x14ac:dyDescent="0.25">
      <c r="A832" s="4" t="s">
        <v>50</v>
      </c>
      <c r="B832" s="25" t="s">
        <v>23</v>
      </c>
      <c r="C832" s="155"/>
      <c r="D832" s="12"/>
      <c r="E832" s="155"/>
      <c r="F832" s="155"/>
      <c r="G832" s="31"/>
      <c r="H832" s="31"/>
      <c r="I832" s="31"/>
      <c r="J832" s="155"/>
      <c r="K832" s="12"/>
      <c r="L832" s="155"/>
      <c r="M832" s="173"/>
      <c r="N832" s="10"/>
      <c r="O832" s="31"/>
      <c r="P832" s="161"/>
      <c r="Q832" s="84"/>
      <c r="R832" s="163"/>
    </row>
    <row r="833" spans="1:18" s="147" customFormat="1" x14ac:dyDescent="0.25">
      <c r="A833" s="4" t="s">
        <v>51</v>
      </c>
      <c r="B833" s="25" t="s">
        <v>17</v>
      </c>
      <c r="C833" s="155"/>
      <c r="D833" s="12"/>
      <c r="E833" s="155"/>
      <c r="F833" s="155"/>
      <c r="G833" s="31"/>
      <c r="H833" s="31"/>
      <c r="I833" s="31"/>
      <c r="J833" s="155"/>
      <c r="K833" s="12"/>
      <c r="L833" s="155"/>
      <c r="M833" s="173"/>
      <c r="N833" s="10"/>
      <c r="O833" s="31"/>
      <c r="P833" s="161"/>
      <c r="Q833" s="84"/>
      <c r="R833" s="163"/>
    </row>
    <row r="834" spans="1:18" s="147" customFormat="1" x14ac:dyDescent="0.25">
      <c r="A834" s="58" t="s">
        <v>818</v>
      </c>
      <c r="B834" s="45" t="s">
        <v>4145</v>
      </c>
      <c r="C834" s="155" t="s">
        <v>1409</v>
      </c>
      <c r="D834" s="12"/>
      <c r="E834" s="155">
        <v>2013</v>
      </c>
      <c r="F834" s="155">
        <v>2013</v>
      </c>
      <c r="G834" s="31">
        <v>2.0013510000000001</v>
      </c>
      <c r="H834" s="31">
        <v>2.0013510000000001</v>
      </c>
      <c r="I834" s="31">
        <v>2.0013510000000001</v>
      </c>
      <c r="J834" s="155"/>
      <c r="K834" s="12"/>
      <c r="L834" s="155"/>
      <c r="M834" s="173"/>
      <c r="N834" s="10"/>
      <c r="O834" s="31">
        <v>2.0013510000000001</v>
      </c>
      <c r="P834" s="161"/>
      <c r="Q834" s="84">
        <v>2.0013510000000001</v>
      </c>
      <c r="R834" s="163"/>
    </row>
    <row r="835" spans="1:18" s="147" customFormat="1" ht="31.5" x14ac:dyDescent="0.25">
      <c r="A835" s="4" t="s">
        <v>476</v>
      </c>
      <c r="B835" s="25" t="s">
        <v>1541</v>
      </c>
      <c r="C835" s="155"/>
      <c r="D835" s="12"/>
      <c r="E835" s="155"/>
      <c r="F835" s="155"/>
      <c r="G835" s="31"/>
      <c r="H835" s="31"/>
      <c r="I835" s="31"/>
      <c r="J835" s="155"/>
      <c r="K835" s="12"/>
      <c r="L835" s="155"/>
      <c r="M835" s="173"/>
      <c r="N835" s="10"/>
      <c r="O835" s="31"/>
      <c r="P835" s="161"/>
      <c r="Q835" s="84"/>
      <c r="R835" s="163"/>
    </row>
    <row r="836" spans="1:18" s="147" customFormat="1" ht="31.5" x14ac:dyDescent="0.25">
      <c r="A836" s="38" t="s">
        <v>2874</v>
      </c>
      <c r="B836" s="70" t="s">
        <v>2875</v>
      </c>
      <c r="C836" s="155" t="s">
        <v>1409</v>
      </c>
      <c r="D836" s="33" t="s">
        <v>19</v>
      </c>
      <c r="E836" s="155">
        <v>2013</v>
      </c>
      <c r="F836" s="155">
        <v>2013</v>
      </c>
      <c r="G836" s="31">
        <v>0.18</v>
      </c>
      <c r="H836" s="31">
        <v>0.18</v>
      </c>
      <c r="I836" s="31">
        <v>0.18</v>
      </c>
      <c r="J836" s="155"/>
      <c r="K836" s="33" t="s">
        <v>19</v>
      </c>
      <c r="L836" s="155"/>
      <c r="M836" s="173"/>
      <c r="N836" s="10"/>
      <c r="O836" s="31">
        <v>0.18</v>
      </c>
      <c r="P836" s="161"/>
      <c r="Q836" s="84">
        <v>0.18</v>
      </c>
      <c r="R836" s="163"/>
    </row>
    <row r="837" spans="1:18" s="147" customFormat="1" ht="63" x14ac:dyDescent="0.25">
      <c r="A837" s="38" t="s">
        <v>2876</v>
      </c>
      <c r="B837" s="70" t="s">
        <v>2877</v>
      </c>
      <c r="C837" s="155" t="s">
        <v>1409</v>
      </c>
      <c r="D837" s="50" t="s">
        <v>162</v>
      </c>
      <c r="E837" s="155">
        <v>2013</v>
      </c>
      <c r="F837" s="155">
        <v>2013</v>
      </c>
      <c r="G837" s="31">
        <v>4.4999999999999998E-2</v>
      </c>
      <c r="H837" s="31">
        <v>4.4999999999999998E-2</v>
      </c>
      <c r="I837" s="31">
        <v>4.4999999999999998E-2</v>
      </c>
      <c r="J837" s="155"/>
      <c r="K837" s="12"/>
      <c r="L837" s="155"/>
      <c r="M837" s="173"/>
      <c r="N837" s="10"/>
      <c r="O837" s="31">
        <v>4.4999999999999998E-2</v>
      </c>
      <c r="P837" s="161"/>
      <c r="Q837" s="84">
        <v>4.4999999999999998E-2</v>
      </c>
      <c r="R837" s="163"/>
    </row>
    <row r="838" spans="1:18" s="147" customFormat="1" hidden="1" x14ac:dyDescent="0.25">
      <c r="A838" s="4" t="s">
        <v>52</v>
      </c>
      <c r="B838" s="25" t="s">
        <v>24</v>
      </c>
      <c r="C838" s="155"/>
      <c r="D838" s="12"/>
      <c r="E838" s="155"/>
      <c r="F838" s="155"/>
      <c r="G838" s="31"/>
      <c r="H838" s="31"/>
      <c r="I838" s="31"/>
      <c r="J838" s="155"/>
      <c r="K838" s="12"/>
      <c r="L838" s="155"/>
      <c r="M838" s="173"/>
      <c r="N838" s="10"/>
      <c r="O838" s="31"/>
      <c r="P838" s="161"/>
      <c r="Q838" s="84"/>
      <c r="R838" s="163"/>
    </row>
    <row r="839" spans="1:18" s="147" customFormat="1" x14ac:dyDescent="0.25">
      <c r="A839" s="4" t="s">
        <v>54</v>
      </c>
      <c r="B839" s="25" t="s">
        <v>25</v>
      </c>
      <c r="C839" s="155"/>
      <c r="D839" s="12"/>
      <c r="E839" s="155"/>
      <c r="F839" s="155"/>
      <c r="G839" s="31"/>
      <c r="H839" s="31"/>
      <c r="I839" s="31"/>
      <c r="J839" s="155"/>
      <c r="K839" s="12"/>
      <c r="L839" s="155"/>
      <c r="M839" s="173"/>
      <c r="N839" s="10"/>
      <c r="O839" s="31"/>
      <c r="P839" s="161"/>
      <c r="Q839" s="84"/>
      <c r="R839" s="163"/>
    </row>
    <row r="840" spans="1:18" s="147" customFormat="1" x14ac:dyDescent="0.25">
      <c r="A840" s="58" t="s">
        <v>1408</v>
      </c>
      <c r="B840" s="45" t="s">
        <v>821</v>
      </c>
      <c r="C840" s="155" t="s">
        <v>1853</v>
      </c>
      <c r="D840" s="50" t="s">
        <v>146</v>
      </c>
      <c r="E840" s="155">
        <v>2013</v>
      </c>
      <c r="F840" s="155">
        <v>2013</v>
      </c>
      <c r="G840" s="31">
        <v>5.441E-2</v>
      </c>
      <c r="H840" s="31">
        <v>5.441E-2</v>
      </c>
      <c r="I840" s="31">
        <v>5.441E-2</v>
      </c>
      <c r="J840" s="155"/>
      <c r="K840" s="12"/>
      <c r="L840" s="155"/>
      <c r="M840" s="173"/>
      <c r="N840" s="10"/>
      <c r="O840" s="31">
        <v>5.441E-2</v>
      </c>
      <c r="P840" s="161"/>
      <c r="Q840" s="84">
        <v>5.441E-2</v>
      </c>
      <c r="R840" s="163"/>
    </row>
    <row r="841" spans="1:18" s="147" customFormat="1" ht="31.5" x14ac:dyDescent="0.25">
      <c r="A841" s="58" t="s">
        <v>822</v>
      </c>
      <c r="B841" s="45" t="s">
        <v>2878</v>
      </c>
      <c r="C841" s="155" t="s">
        <v>1853</v>
      </c>
      <c r="D841" s="50" t="s">
        <v>146</v>
      </c>
      <c r="E841" s="155">
        <v>2013</v>
      </c>
      <c r="F841" s="155">
        <v>2013</v>
      </c>
      <c r="G841" s="31">
        <v>5.3499999999999999E-2</v>
      </c>
      <c r="H841" s="31">
        <v>5.3499999999999999E-2</v>
      </c>
      <c r="I841" s="31">
        <v>5.3499999999999999E-2</v>
      </c>
      <c r="J841" s="155"/>
      <c r="K841" s="12"/>
      <c r="L841" s="155"/>
      <c r="M841" s="173"/>
      <c r="N841" s="10"/>
      <c r="O841" s="31">
        <v>5.3499999999999999E-2</v>
      </c>
      <c r="P841" s="161"/>
      <c r="Q841" s="84">
        <v>5.3499999999999999E-2</v>
      </c>
      <c r="R841" s="163"/>
    </row>
    <row r="842" spans="1:18" s="147" customFormat="1" x14ac:dyDescent="0.25">
      <c r="A842" s="58" t="s">
        <v>2879</v>
      </c>
      <c r="B842" s="70" t="s">
        <v>2880</v>
      </c>
      <c r="C842" s="155" t="s">
        <v>1853</v>
      </c>
      <c r="D842" s="50" t="s">
        <v>146</v>
      </c>
      <c r="E842" s="155">
        <v>2013</v>
      </c>
      <c r="F842" s="155">
        <v>2013</v>
      </c>
      <c r="G842" s="31">
        <v>0.13900000000000001</v>
      </c>
      <c r="H842" s="31">
        <v>0.13900000000000001</v>
      </c>
      <c r="I842" s="31">
        <v>0.13900000000000001</v>
      </c>
      <c r="J842" s="155"/>
      <c r="K842" s="12"/>
      <c r="L842" s="155"/>
      <c r="M842" s="173"/>
      <c r="N842" s="10"/>
      <c r="O842" s="31">
        <v>0.13900000000000001</v>
      </c>
      <c r="P842" s="161"/>
      <c r="Q842" s="84">
        <v>0.13900000000000001</v>
      </c>
      <c r="R842" s="163"/>
    </row>
    <row r="843" spans="1:18" s="147" customFormat="1" hidden="1" x14ac:dyDescent="0.25">
      <c r="A843" s="4" t="s">
        <v>55</v>
      </c>
      <c r="B843" s="25" t="s">
        <v>26</v>
      </c>
      <c r="C843" s="155"/>
      <c r="D843" s="12"/>
      <c r="E843" s="155"/>
      <c r="F843" s="155"/>
      <c r="G843" s="31"/>
      <c r="H843" s="31"/>
      <c r="I843" s="31"/>
      <c r="J843" s="155"/>
      <c r="K843" s="12"/>
      <c r="L843" s="155"/>
      <c r="M843" s="173"/>
      <c r="N843" s="10"/>
      <c r="O843" s="31"/>
      <c r="P843" s="161"/>
      <c r="Q843" s="84"/>
      <c r="R843" s="163"/>
    </row>
    <row r="844" spans="1:18" s="269" customFormat="1" x14ac:dyDescent="0.25">
      <c r="A844" s="276" t="s">
        <v>58</v>
      </c>
      <c r="B844" s="277" t="s">
        <v>59</v>
      </c>
      <c r="C844" s="266"/>
      <c r="D844" s="283"/>
      <c r="E844" s="266"/>
      <c r="F844" s="266"/>
      <c r="G844" s="281"/>
      <c r="H844" s="281"/>
      <c r="I844" s="281"/>
      <c r="J844" s="266"/>
      <c r="K844" s="283"/>
      <c r="L844" s="266"/>
      <c r="M844" s="274"/>
      <c r="N844" s="278"/>
      <c r="O844" s="281"/>
      <c r="P844" s="265"/>
      <c r="Q844" s="282"/>
      <c r="R844" s="268"/>
    </row>
    <row r="845" spans="1:18" s="147" customFormat="1" x14ac:dyDescent="0.25">
      <c r="A845" s="9" t="s">
        <v>39</v>
      </c>
      <c r="B845" s="25" t="s">
        <v>29</v>
      </c>
      <c r="C845" s="155"/>
      <c r="D845" s="12"/>
      <c r="E845" s="155"/>
      <c r="F845" s="155"/>
      <c r="G845" s="31"/>
      <c r="H845" s="31"/>
      <c r="I845" s="31"/>
      <c r="J845" s="155"/>
      <c r="K845" s="12"/>
      <c r="L845" s="155"/>
      <c r="M845" s="173"/>
      <c r="N845" s="10"/>
      <c r="O845" s="31"/>
      <c r="P845" s="161"/>
      <c r="Q845" s="84"/>
      <c r="R845" s="163"/>
    </row>
    <row r="846" spans="1:18" s="147" customFormat="1" x14ac:dyDescent="0.25">
      <c r="A846" s="58" t="s">
        <v>2881</v>
      </c>
      <c r="B846" s="45" t="s">
        <v>2882</v>
      </c>
      <c r="C846" s="155" t="s">
        <v>1374</v>
      </c>
      <c r="D846" s="44" t="s">
        <v>839</v>
      </c>
      <c r="E846" s="155">
        <v>2013</v>
      </c>
      <c r="F846" s="155">
        <v>2013</v>
      </c>
      <c r="G846" s="10">
        <v>0.83720000000000006</v>
      </c>
      <c r="H846" s="10">
        <v>0.83720000000000006</v>
      </c>
      <c r="I846" s="10">
        <v>0.83720000000000006</v>
      </c>
      <c r="J846" s="155"/>
      <c r="K846" s="33" t="s">
        <v>64</v>
      </c>
      <c r="L846" s="155"/>
      <c r="M846" s="173"/>
      <c r="N846" s="10"/>
      <c r="O846" s="10">
        <v>0.83720000000000006</v>
      </c>
      <c r="P846" s="161"/>
      <c r="Q846" s="73">
        <v>0.83720000000000006</v>
      </c>
      <c r="R846" s="163"/>
    </row>
    <row r="847" spans="1:18" s="147" customFormat="1" x14ac:dyDescent="0.25">
      <c r="A847" s="58" t="s">
        <v>2883</v>
      </c>
      <c r="B847" s="45" t="s">
        <v>2884</v>
      </c>
      <c r="C847" s="155" t="s">
        <v>1374</v>
      </c>
      <c r="D847" s="44" t="s">
        <v>839</v>
      </c>
      <c r="E847" s="155">
        <v>2013</v>
      </c>
      <c r="F847" s="155">
        <v>2013</v>
      </c>
      <c r="G847" s="10">
        <v>0.84300794999999995</v>
      </c>
      <c r="H847" s="10">
        <v>0.84300794999999995</v>
      </c>
      <c r="I847" s="10">
        <v>0.84300794999999995</v>
      </c>
      <c r="J847" s="155"/>
      <c r="K847" s="33" t="s">
        <v>64</v>
      </c>
      <c r="L847" s="155"/>
      <c r="M847" s="173"/>
      <c r="N847" s="10"/>
      <c r="O847" s="10">
        <v>0.84300794999999995</v>
      </c>
      <c r="P847" s="161"/>
      <c r="Q847" s="73">
        <v>0.84300794999999995</v>
      </c>
      <c r="R847" s="163"/>
    </row>
    <row r="848" spans="1:18" s="147" customFormat="1" x14ac:dyDescent="0.25">
      <c r="A848" s="58" t="s">
        <v>2885</v>
      </c>
      <c r="B848" s="45" t="s">
        <v>2886</v>
      </c>
      <c r="C848" s="155" t="s">
        <v>1374</v>
      </c>
      <c r="D848" s="44" t="s">
        <v>839</v>
      </c>
      <c r="E848" s="155">
        <v>2013</v>
      </c>
      <c r="F848" s="155">
        <v>2013</v>
      </c>
      <c r="G848" s="31">
        <v>0.79328313000000006</v>
      </c>
      <c r="H848" s="31">
        <v>0.79328313000000006</v>
      </c>
      <c r="I848" s="31">
        <v>0.79328313000000006</v>
      </c>
      <c r="J848" s="155"/>
      <c r="K848" s="12"/>
      <c r="L848" s="155"/>
      <c r="M848" s="173"/>
      <c r="N848" s="10"/>
      <c r="O848" s="31">
        <v>0.79328313000000006</v>
      </c>
      <c r="P848" s="161"/>
      <c r="Q848" s="84">
        <v>0.79328313000000006</v>
      </c>
      <c r="R848" s="163"/>
    </row>
    <row r="849" spans="1:18" s="147" customFormat="1" x14ac:dyDescent="0.25">
      <c r="A849" s="54" t="s">
        <v>42</v>
      </c>
      <c r="B849" s="25" t="s">
        <v>43</v>
      </c>
      <c r="C849" s="155"/>
      <c r="D849" s="12"/>
      <c r="E849" s="155"/>
      <c r="F849" s="155"/>
      <c r="G849" s="31"/>
      <c r="H849" s="31"/>
      <c r="I849" s="31"/>
      <c r="J849" s="155"/>
      <c r="K849" s="12"/>
      <c r="L849" s="155"/>
      <c r="M849" s="173"/>
      <c r="N849" s="10"/>
      <c r="O849" s="31"/>
      <c r="P849" s="161"/>
      <c r="Q849" s="84"/>
      <c r="R849" s="163"/>
    </row>
    <row r="850" spans="1:18" s="147" customFormat="1" ht="31.5" x14ac:dyDescent="0.25">
      <c r="A850" s="58" t="s">
        <v>1557</v>
      </c>
      <c r="B850" s="45" t="s">
        <v>2887</v>
      </c>
      <c r="C850" s="155" t="s">
        <v>1409</v>
      </c>
      <c r="D850" s="12" t="s">
        <v>378</v>
      </c>
      <c r="E850" s="155">
        <v>2013</v>
      </c>
      <c r="F850" s="155">
        <v>2013</v>
      </c>
      <c r="G850" s="31">
        <v>0.4</v>
      </c>
      <c r="H850" s="31">
        <v>0.4</v>
      </c>
      <c r="I850" s="31">
        <v>0.4</v>
      </c>
      <c r="J850" s="155"/>
      <c r="K850" s="12" t="s">
        <v>378</v>
      </c>
      <c r="L850" s="155"/>
      <c r="M850" s="173"/>
      <c r="N850" s="10"/>
      <c r="O850" s="31">
        <v>0.4</v>
      </c>
      <c r="P850" s="161"/>
      <c r="Q850" s="84">
        <v>0.4</v>
      </c>
      <c r="R850" s="163"/>
    </row>
    <row r="851" spans="1:18" s="147" customFormat="1" x14ac:dyDescent="0.25">
      <c r="A851" s="9" t="s">
        <v>27</v>
      </c>
      <c r="B851" s="25" t="s">
        <v>28</v>
      </c>
      <c r="C851" s="155"/>
      <c r="D851" s="12"/>
      <c r="E851" s="155"/>
      <c r="F851" s="155"/>
      <c r="G851" s="31"/>
      <c r="H851" s="31"/>
      <c r="I851" s="31"/>
      <c r="J851" s="155"/>
      <c r="K851" s="12"/>
      <c r="L851" s="155"/>
      <c r="M851" s="173"/>
      <c r="N851" s="10"/>
      <c r="O851" s="31"/>
      <c r="P851" s="161"/>
      <c r="Q851" s="84"/>
      <c r="R851" s="163"/>
    </row>
    <row r="852" spans="1:18" s="147" customFormat="1" x14ac:dyDescent="0.25">
      <c r="A852" s="58" t="s">
        <v>182</v>
      </c>
      <c r="B852" s="45" t="s">
        <v>2888</v>
      </c>
      <c r="C852" s="155" t="s">
        <v>1376</v>
      </c>
      <c r="D852" s="50" t="s">
        <v>146</v>
      </c>
      <c r="E852" s="155">
        <v>2013</v>
      </c>
      <c r="F852" s="155">
        <v>2013</v>
      </c>
      <c r="G852" s="31">
        <v>1.7000000000000001E-2</v>
      </c>
      <c r="H852" s="31">
        <v>1.7000000000000001E-2</v>
      </c>
      <c r="I852" s="31">
        <v>1.7000000000000001E-2</v>
      </c>
      <c r="J852" s="155"/>
      <c r="K852" s="12"/>
      <c r="L852" s="155"/>
      <c r="M852" s="173"/>
      <c r="N852" s="10"/>
      <c r="O852" s="31">
        <v>1.7000000000000001E-2</v>
      </c>
      <c r="P852" s="161"/>
      <c r="Q852" s="84">
        <v>1.7000000000000001E-2</v>
      </c>
      <c r="R852" s="163"/>
    </row>
    <row r="853" spans="1:18" s="147" customFormat="1" x14ac:dyDescent="0.25">
      <c r="A853" s="58" t="s">
        <v>183</v>
      </c>
      <c r="B853" s="45" t="s">
        <v>2889</v>
      </c>
      <c r="C853" s="155" t="s">
        <v>1376</v>
      </c>
      <c r="D853" s="50" t="s">
        <v>146</v>
      </c>
      <c r="E853" s="155">
        <v>2013</v>
      </c>
      <c r="F853" s="155">
        <v>2013</v>
      </c>
      <c r="G853" s="31">
        <v>4.4880000000000003E-2</v>
      </c>
      <c r="H853" s="31">
        <v>4.4880000000000003E-2</v>
      </c>
      <c r="I853" s="31">
        <v>4.4880000000000003E-2</v>
      </c>
      <c r="J853" s="155"/>
      <c r="K853" s="12"/>
      <c r="L853" s="155"/>
      <c r="M853" s="173"/>
      <c r="N853" s="10"/>
      <c r="O853" s="31">
        <v>4.4880000000000003E-2</v>
      </c>
      <c r="P853" s="161"/>
      <c r="Q853" s="84">
        <v>4.4880000000000003E-2</v>
      </c>
      <c r="R853" s="163"/>
    </row>
    <row r="854" spans="1:18" s="147" customFormat="1" x14ac:dyDescent="0.25">
      <c r="A854" s="9" t="s">
        <v>44</v>
      </c>
      <c r="B854" s="25" t="s">
        <v>31</v>
      </c>
      <c r="C854" s="155"/>
      <c r="D854" s="12"/>
      <c r="E854" s="155"/>
      <c r="F854" s="155"/>
      <c r="G854" s="31"/>
      <c r="H854" s="31"/>
      <c r="I854" s="31"/>
      <c r="J854" s="155"/>
      <c r="K854" s="12"/>
      <c r="L854" s="155"/>
      <c r="M854" s="173"/>
      <c r="N854" s="10"/>
      <c r="O854" s="31"/>
      <c r="P854" s="161"/>
      <c r="Q854" s="84"/>
      <c r="R854" s="163"/>
    </row>
    <row r="855" spans="1:18" s="147" customFormat="1" x14ac:dyDescent="0.25">
      <c r="A855" s="4" t="s">
        <v>45</v>
      </c>
      <c r="B855" s="25" t="s">
        <v>20</v>
      </c>
      <c r="C855" s="155"/>
      <c r="D855" s="12"/>
      <c r="E855" s="155"/>
      <c r="F855" s="155"/>
      <c r="G855" s="31"/>
      <c r="H855" s="31"/>
      <c r="I855" s="31"/>
      <c r="J855" s="155"/>
      <c r="K855" s="12"/>
      <c r="L855" s="155"/>
      <c r="M855" s="173"/>
      <c r="N855" s="10"/>
      <c r="O855" s="31"/>
      <c r="P855" s="161"/>
      <c r="Q855" s="84"/>
      <c r="R855" s="163"/>
    </row>
    <row r="856" spans="1:18" s="147" customFormat="1" x14ac:dyDescent="0.25">
      <c r="A856" s="4" t="s">
        <v>46</v>
      </c>
      <c r="B856" s="25" t="s">
        <v>21</v>
      </c>
      <c r="C856" s="155"/>
      <c r="D856" s="12"/>
      <c r="E856" s="155"/>
      <c r="F856" s="155"/>
      <c r="G856" s="31"/>
      <c r="H856" s="31"/>
      <c r="I856" s="31"/>
      <c r="J856" s="155"/>
      <c r="K856" s="12"/>
      <c r="L856" s="155"/>
      <c r="M856" s="173"/>
      <c r="N856" s="10"/>
      <c r="O856" s="31"/>
      <c r="P856" s="161"/>
      <c r="Q856" s="84"/>
      <c r="R856" s="163"/>
    </row>
    <row r="857" spans="1:18" s="147" customFormat="1" ht="31.5" x14ac:dyDescent="0.25">
      <c r="A857" s="38" t="s">
        <v>1804</v>
      </c>
      <c r="B857" s="36" t="s">
        <v>2890</v>
      </c>
      <c r="C857" s="155" t="s">
        <v>1409</v>
      </c>
      <c r="D857" s="50" t="s">
        <v>2891</v>
      </c>
      <c r="E857" s="155">
        <v>2013</v>
      </c>
      <c r="F857" s="155">
        <v>2013</v>
      </c>
      <c r="G857" s="31">
        <v>1.0215366399999999</v>
      </c>
      <c r="H857" s="31">
        <v>1.0215366399999999</v>
      </c>
      <c r="I857" s="31">
        <v>1.0215366399999999</v>
      </c>
      <c r="J857" s="155"/>
      <c r="K857" s="12"/>
      <c r="L857" s="155"/>
      <c r="M857" s="173"/>
      <c r="N857" s="10"/>
      <c r="O857" s="31">
        <v>1.0215366399999999</v>
      </c>
      <c r="P857" s="161"/>
      <c r="Q857" s="84">
        <v>1.0215366399999999</v>
      </c>
      <c r="R857" s="163"/>
    </row>
    <row r="858" spans="1:18" s="147" customFormat="1" ht="31.5" x14ac:dyDescent="0.25">
      <c r="A858" s="38" t="s">
        <v>2892</v>
      </c>
      <c r="B858" s="45" t="s">
        <v>2893</v>
      </c>
      <c r="C858" s="155" t="s">
        <v>1374</v>
      </c>
      <c r="D858" s="50" t="s">
        <v>2894</v>
      </c>
      <c r="E858" s="155">
        <v>2013</v>
      </c>
      <c r="F858" s="155">
        <v>2013</v>
      </c>
      <c r="G858" s="31">
        <v>0.54700000000000004</v>
      </c>
      <c r="H858" s="31">
        <v>0.54700000000000004</v>
      </c>
      <c r="I858" s="31">
        <v>0.54700000000000004</v>
      </c>
      <c r="J858" s="154"/>
      <c r="K858" s="12"/>
      <c r="L858" s="154"/>
      <c r="M858" s="167"/>
      <c r="N858" s="10"/>
      <c r="O858" s="31">
        <v>0.54700000000000004</v>
      </c>
      <c r="P858" s="160"/>
      <c r="Q858" s="84">
        <v>0.54700000000000004</v>
      </c>
      <c r="R858" s="163"/>
    </row>
    <row r="859" spans="1:18" s="147" customFormat="1" hidden="1" x14ac:dyDescent="0.25">
      <c r="A859" s="4" t="s">
        <v>48</v>
      </c>
      <c r="B859" s="25" t="s">
        <v>22</v>
      </c>
      <c r="C859" s="155"/>
      <c r="D859" s="12"/>
      <c r="E859" s="155"/>
      <c r="F859" s="155"/>
      <c r="G859" s="31"/>
      <c r="H859" s="31"/>
      <c r="I859" s="31"/>
      <c r="J859" s="155"/>
      <c r="K859" s="12"/>
      <c r="L859" s="155"/>
      <c r="M859" s="173"/>
      <c r="N859" s="10"/>
      <c r="O859" s="31"/>
      <c r="P859" s="161"/>
      <c r="Q859" s="84"/>
      <c r="R859" s="163"/>
    </row>
    <row r="860" spans="1:18" s="147" customFormat="1" hidden="1" x14ac:dyDescent="0.25">
      <c r="A860" s="4" t="s">
        <v>50</v>
      </c>
      <c r="B860" s="25" t="s">
        <v>23</v>
      </c>
      <c r="C860" s="155"/>
      <c r="D860" s="12"/>
      <c r="E860" s="155"/>
      <c r="F860" s="155"/>
      <c r="G860" s="31"/>
      <c r="H860" s="31"/>
      <c r="I860" s="31"/>
      <c r="J860" s="155"/>
      <c r="K860" s="12"/>
      <c r="L860" s="155"/>
      <c r="M860" s="173"/>
      <c r="N860" s="10"/>
      <c r="O860" s="31"/>
      <c r="P860" s="161"/>
      <c r="Q860" s="84"/>
      <c r="R860" s="163"/>
    </row>
    <row r="861" spans="1:18" s="147" customFormat="1" hidden="1" x14ac:dyDescent="0.25">
      <c r="A861" s="4" t="s">
        <v>51</v>
      </c>
      <c r="B861" s="25" t="s">
        <v>17</v>
      </c>
      <c r="C861" s="155"/>
      <c r="D861" s="12"/>
      <c r="E861" s="155"/>
      <c r="F861" s="155"/>
      <c r="G861" s="31"/>
      <c r="H861" s="31"/>
      <c r="I861" s="31"/>
      <c r="J861" s="155"/>
      <c r="K861" s="12"/>
      <c r="L861" s="155"/>
      <c r="M861" s="173"/>
      <c r="N861" s="10"/>
      <c r="O861" s="31"/>
      <c r="P861" s="161"/>
      <c r="Q861" s="84"/>
      <c r="R861" s="163"/>
    </row>
    <row r="862" spans="1:18" s="147" customFormat="1" ht="31.5" hidden="1" x14ac:dyDescent="0.25">
      <c r="A862" s="4" t="s">
        <v>476</v>
      </c>
      <c r="B862" s="25" t="s">
        <v>1541</v>
      </c>
      <c r="C862" s="155"/>
      <c r="D862" s="12"/>
      <c r="E862" s="155"/>
      <c r="F862" s="155"/>
      <c r="G862" s="31"/>
      <c r="H862" s="31"/>
      <c r="I862" s="31"/>
      <c r="J862" s="155"/>
      <c r="K862" s="12"/>
      <c r="L862" s="155"/>
      <c r="M862" s="173"/>
      <c r="N862" s="10"/>
      <c r="O862" s="31"/>
      <c r="P862" s="161"/>
      <c r="Q862" s="84"/>
      <c r="R862" s="163"/>
    </row>
    <row r="863" spans="1:18" s="147" customFormat="1" hidden="1" x14ac:dyDescent="0.25">
      <c r="A863" s="4" t="s">
        <v>52</v>
      </c>
      <c r="B863" s="25" t="s">
        <v>24</v>
      </c>
      <c r="C863" s="155"/>
      <c r="D863" s="12"/>
      <c r="E863" s="155"/>
      <c r="F863" s="155"/>
      <c r="G863" s="31"/>
      <c r="H863" s="31"/>
      <c r="I863" s="31"/>
      <c r="J863" s="155"/>
      <c r="K863" s="12"/>
      <c r="L863" s="155"/>
      <c r="M863" s="173"/>
      <c r="N863" s="10"/>
      <c r="O863" s="31"/>
      <c r="P863" s="161"/>
      <c r="Q863" s="84"/>
      <c r="R863" s="163"/>
    </row>
    <row r="864" spans="1:18" s="147" customFormat="1" x14ac:dyDescent="0.25">
      <c r="A864" s="4" t="s">
        <v>54</v>
      </c>
      <c r="B864" s="25" t="s">
        <v>25</v>
      </c>
      <c r="C864" s="155"/>
      <c r="D864" s="12"/>
      <c r="E864" s="155"/>
      <c r="F864" s="155"/>
      <c r="G864" s="31"/>
      <c r="H864" s="31"/>
      <c r="I864" s="31"/>
      <c r="J864" s="155"/>
      <c r="K864" s="12"/>
      <c r="L864" s="155"/>
      <c r="M864" s="173"/>
      <c r="N864" s="10"/>
      <c r="O864" s="31"/>
      <c r="P864" s="161"/>
      <c r="Q864" s="84"/>
      <c r="R864" s="163"/>
    </row>
    <row r="865" spans="1:18" s="147" customFormat="1" x14ac:dyDescent="0.25">
      <c r="A865" s="38" t="s">
        <v>1805</v>
      </c>
      <c r="B865" s="36" t="s">
        <v>2895</v>
      </c>
      <c r="C865" s="155" t="s">
        <v>1853</v>
      </c>
      <c r="D865" s="50" t="s">
        <v>146</v>
      </c>
      <c r="E865" s="155">
        <v>2013</v>
      </c>
      <c r="F865" s="155">
        <v>2013</v>
      </c>
      <c r="G865" s="31">
        <v>0.22</v>
      </c>
      <c r="H865" s="31">
        <v>0.22</v>
      </c>
      <c r="I865" s="31">
        <v>0.22</v>
      </c>
      <c r="J865" s="155"/>
      <c r="K865" s="12"/>
      <c r="L865" s="155"/>
      <c r="M865" s="173"/>
      <c r="N865" s="10"/>
      <c r="O865" s="31">
        <v>0.22</v>
      </c>
      <c r="P865" s="161"/>
      <c r="Q865" s="84">
        <v>0.22</v>
      </c>
      <c r="R865" s="163"/>
    </row>
    <row r="866" spans="1:18" s="147" customFormat="1" hidden="1" x14ac:dyDescent="0.25">
      <c r="A866" s="4" t="s">
        <v>55</v>
      </c>
      <c r="B866" s="25" t="s">
        <v>26</v>
      </c>
      <c r="C866" s="155"/>
      <c r="D866" s="12"/>
      <c r="E866" s="155"/>
      <c r="F866" s="155"/>
      <c r="G866" s="31"/>
      <c r="H866" s="31"/>
      <c r="I866" s="31"/>
      <c r="J866" s="155"/>
      <c r="K866" s="12"/>
      <c r="L866" s="155"/>
      <c r="M866" s="173"/>
      <c r="N866" s="10"/>
      <c r="O866" s="31"/>
      <c r="P866" s="161"/>
      <c r="Q866" s="84"/>
      <c r="R866" s="163"/>
    </row>
    <row r="867" spans="1:18" s="269" customFormat="1" x14ac:dyDescent="0.25">
      <c r="A867" s="276" t="s">
        <v>88</v>
      </c>
      <c r="B867" s="277" t="s">
        <v>89</v>
      </c>
      <c r="C867" s="266"/>
      <c r="D867" s="280"/>
      <c r="E867" s="266"/>
      <c r="F867" s="266"/>
      <c r="G867" s="281"/>
      <c r="H867" s="281"/>
      <c r="I867" s="281"/>
      <c r="J867" s="266"/>
      <c r="K867" s="280"/>
      <c r="L867" s="266"/>
      <c r="M867" s="274"/>
      <c r="N867" s="278"/>
      <c r="O867" s="281"/>
      <c r="P867" s="265"/>
      <c r="Q867" s="282"/>
      <c r="R867" s="268"/>
    </row>
    <row r="868" spans="1:18" s="147" customFormat="1" x14ac:dyDescent="0.25">
      <c r="A868" s="9" t="s">
        <v>39</v>
      </c>
      <c r="B868" s="25" t="s">
        <v>29</v>
      </c>
      <c r="C868" s="155"/>
      <c r="D868" s="12"/>
      <c r="E868" s="155"/>
      <c r="F868" s="155"/>
      <c r="G868" s="31"/>
      <c r="H868" s="31"/>
      <c r="I868" s="31"/>
      <c r="J868" s="155"/>
      <c r="K868" s="12"/>
      <c r="L868" s="155"/>
      <c r="M868" s="173"/>
      <c r="N868" s="10"/>
      <c r="O868" s="31"/>
      <c r="P868" s="161"/>
      <c r="Q868" s="84"/>
      <c r="R868" s="163"/>
    </row>
    <row r="869" spans="1:18" s="147" customFormat="1" ht="31.5" x14ac:dyDescent="0.25">
      <c r="A869" s="58" t="s">
        <v>2896</v>
      </c>
      <c r="B869" s="45" t="s">
        <v>2897</v>
      </c>
      <c r="C869" s="155" t="s">
        <v>1374</v>
      </c>
      <c r="D869" s="12" t="s">
        <v>18</v>
      </c>
      <c r="E869" s="155">
        <v>2013</v>
      </c>
      <c r="F869" s="155">
        <v>2013</v>
      </c>
      <c r="G869" s="31">
        <v>0.27300000000000002</v>
      </c>
      <c r="H869" s="31">
        <v>0.27300000000000002</v>
      </c>
      <c r="I869" s="31">
        <v>0.27300000000000002</v>
      </c>
      <c r="J869" s="155"/>
      <c r="K869" s="12" t="s">
        <v>18</v>
      </c>
      <c r="L869" s="155"/>
      <c r="M869" s="173"/>
      <c r="N869" s="10"/>
      <c r="O869" s="31">
        <v>0.27300000000000002</v>
      </c>
      <c r="P869" s="160"/>
      <c r="Q869" s="84">
        <v>0.27300000000000002</v>
      </c>
      <c r="R869" s="163"/>
    </row>
    <row r="870" spans="1:18" s="147" customFormat="1" ht="31.5" x14ac:dyDescent="0.25">
      <c r="A870" s="58" t="s">
        <v>2898</v>
      </c>
      <c r="B870" s="45" t="s">
        <v>2899</v>
      </c>
      <c r="C870" s="155" t="s">
        <v>1374</v>
      </c>
      <c r="D870" s="12" t="s">
        <v>849</v>
      </c>
      <c r="E870" s="155">
        <v>2013</v>
      </c>
      <c r="F870" s="155">
        <v>2013</v>
      </c>
      <c r="G870" s="31">
        <v>0.32</v>
      </c>
      <c r="H870" s="31">
        <v>0.32</v>
      </c>
      <c r="I870" s="31">
        <v>0.32</v>
      </c>
      <c r="J870" s="155"/>
      <c r="K870" s="12" t="s">
        <v>849</v>
      </c>
      <c r="L870" s="155"/>
      <c r="M870" s="173"/>
      <c r="N870" s="10"/>
      <c r="O870" s="31">
        <v>0.32</v>
      </c>
      <c r="P870" s="160"/>
      <c r="Q870" s="84">
        <v>0.32</v>
      </c>
      <c r="R870" s="163"/>
    </row>
    <row r="871" spans="1:18" s="147" customFormat="1" ht="31.5" x14ac:dyDescent="0.25">
      <c r="A871" s="58" t="s">
        <v>2900</v>
      </c>
      <c r="B871" s="45" t="s">
        <v>2901</v>
      </c>
      <c r="C871" s="155" t="s">
        <v>1374</v>
      </c>
      <c r="D871" s="12" t="s">
        <v>18</v>
      </c>
      <c r="E871" s="155">
        <v>2013</v>
      </c>
      <c r="F871" s="155">
        <v>2013</v>
      </c>
      <c r="G871" s="31">
        <v>0.21922351999999998</v>
      </c>
      <c r="H871" s="31">
        <v>0.21922351999999998</v>
      </c>
      <c r="I871" s="31">
        <v>0.21922351999999998</v>
      </c>
      <c r="J871" s="155"/>
      <c r="K871" s="12" t="s">
        <v>18</v>
      </c>
      <c r="L871" s="155"/>
      <c r="M871" s="173"/>
      <c r="N871" s="10"/>
      <c r="O871" s="31">
        <v>0.21922351999999998</v>
      </c>
      <c r="P871" s="161"/>
      <c r="Q871" s="84">
        <v>0.21922351999999998</v>
      </c>
      <c r="R871" s="163"/>
    </row>
    <row r="872" spans="1:18" s="147" customFormat="1" ht="31.5" x14ac:dyDescent="0.25">
      <c r="A872" s="58" t="s">
        <v>2902</v>
      </c>
      <c r="B872" s="45" t="s">
        <v>2903</v>
      </c>
      <c r="C872" s="155" t="s">
        <v>1374</v>
      </c>
      <c r="D872" s="12" t="s">
        <v>1050</v>
      </c>
      <c r="E872" s="155">
        <v>2013</v>
      </c>
      <c r="F872" s="155">
        <v>2013</v>
      </c>
      <c r="G872" s="31">
        <v>0.30031987999999998</v>
      </c>
      <c r="H872" s="31">
        <v>0.30031987999999998</v>
      </c>
      <c r="I872" s="31">
        <v>0.30031987999999998</v>
      </c>
      <c r="J872" s="155"/>
      <c r="K872" s="12" t="s">
        <v>1050</v>
      </c>
      <c r="L872" s="155"/>
      <c r="M872" s="173"/>
      <c r="N872" s="10"/>
      <c r="O872" s="31">
        <v>0.30031987999999998</v>
      </c>
      <c r="P872" s="161"/>
      <c r="Q872" s="84">
        <v>0.30031987999999998</v>
      </c>
      <c r="R872" s="163"/>
    </row>
    <row r="873" spans="1:18" s="147" customFormat="1" ht="47.25" x14ac:dyDescent="0.25">
      <c r="A873" s="58" t="s">
        <v>2904</v>
      </c>
      <c r="B873" s="45" t="s">
        <v>2905</v>
      </c>
      <c r="C873" s="155" t="s">
        <v>1374</v>
      </c>
      <c r="D873" s="50" t="s">
        <v>146</v>
      </c>
      <c r="E873" s="155">
        <v>2013</v>
      </c>
      <c r="F873" s="155">
        <v>2013</v>
      </c>
      <c r="G873" s="31">
        <v>0.68800000000000006</v>
      </c>
      <c r="H873" s="31">
        <v>0.68800000000000006</v>
      </c>
      <c r="I873" s="31">
        <v>0.68800000000000006</v>
      </c>
      <c r="J873" s="155"/>
      <c r="K873" s="12"/>
      <c r="L873" s="155"/>
      <c r="M873" s="173"/>
      <c r="N873" s="10"/>
      <c r="O873" s="31">
        <v>0.68800000000000006</v>
      </c>
      <c r="P873" s="161"/>
      <c r="Q873" s="84">
        <v>0.68800000000000006</v>
      </c>
      <c r="R873" s="163"/>
    </row>
    <row r="874" spans="1:18" s="147" customFormat="1" ht="47.25" x14ac:dyDescent="0.25">
      <c r="A874" s="58" t="s">
        <v>2906</v>
      </c>
      <c r="B874" s="45" t="s">
        <v>2907</v>
      </c>
      <c r="C874" s="155" t="s">
        <v>1374</v>
      </c>
      <c r="D874" s="50" t="s">
        <v>146</v>
      </c>
      <c r="E874" s="155">
        <v>2013</v>
      </c>
      <c r="F874" s="155">
        <v>2013</v>
      </c>
      <c r="G874" s="31">
        <v>0.70900000000000007</v>
      </c>
      <c r="H874" s="31">
        <v>0.70900000000000007</v>
      </c>
      <c r="I874" s="31">
        <v>0.70900000000000007</v>
      </c>
      <c r="J874" s="155"/>
      <c r="K874" s="12"/>
      <c r="L874" s="155"/>
      <c r="M874" s="173"/>
      <c r="N874" s="10"/>
      <c r="O874" s="31">
        <v>0.70900000000000007</v>
      </c>
      <c r="P874" s="161"/>
      <c r="Q874" s="84">
        <v>0.70900000000000007</v>
      </c>
      <c r="R874" s="163"/>
    </row>
    <row r="875" spans="1:18" s="147" customFormat="1" ht="47.25" x14ac:dyDescent="0.25">
      <c r="A875" s="58" t="s">
        <v>2908</v>
      </c>
      <c r="B875" s="45" t="s">
        <v>2909</v>
      </c>
      <c r="C875" s="155" t="s">
        <v>1374</v>
      </c>
      <c r="D875" s="50" t="s">
        <v>146</v>
      </c>
      <c r="E875" s="155">
        <v>2013</v>
      </c>
      <c r="F875" s="155">
        <v>2013</v>
      </c>
      <c r="G875" s="31">
        <v>0.70900000000000007</v>
      </c>
      <c r="H875" s="31">
        <v>0.70900000000000007</v>
      </c>
      <c r="I875" s="31">
        <v>0.70900000000000007</v>
      </c>
      <c r="J875" s="155"/>
      <c r="K875" s="12"/>
      <c r="L875" s="155"/>
      <c r="M875" s="173"/>
      <c r="N875" s="10"/>
      <c r="O875" s="31">
        <v>0.70900000000000007</v>
      </c>
      <c r="P875" s="161"/>
      <c r="Q875" s="84">
        <v>0.70900000000000007</v>
      </c>
      <c r="R875" s="163"/>
    </row>
    <row r="876" spans="1:18" s="147" customFormat="1" x14ac:dyDescent="0.25">
      <c r="A876" s="9" t="s">
        <v>42</v>
      </c>
      <c r="B876" s="25" t="s">
        <v>43</v>
      </c>
      <c r="C876" s="155"/>
      <c r="D876" s="12"/>
      <c r="E876" s="155"/>
      <c r="F876" s="155"/>
      <c r="G876" s="31"/>
      <c r="H876" s="31"/>
      <c r="I876" s="31"/>
      <c r="J876" s="155"/>
      <c r="K876" s="12"/>
      <c r="L876" s="155"/>
      <c r="M876" s="173"/>
      <c r="N876" s="10"/>
      <c r="O876" s="31"/>
      <c r="P876" s="161"/>
      <c r="Q876" s="84"/>
      <c r="R876" s="163"/>
    </row>
    <row r="877" spans="1:18" s="147" customFormat="1" ht="47.25" x14ac:dyDescent="0.25">
      <c r="A877" s="58" t="s">
        <v>190</v>
      </c>
      <c r="B877" s="45" t="s">
        <v>2910</v>
      </c>
      <c r="C877" s="155" t="s">
        <v>1409</v>
      </c>
      <c r="D877" s="139" t="s">
        <v>74</v>
      </c>
      <c r="E877" s="155">
        <v>2013</v>
      </c>
      <c r="F877" s="155">
        <v>2013</v>
      </c>
      <c r="G877" s="31">
        <v>0.55000000000000004</v>
      </c>
      <c r="H877" s="31">
        <v>0.55000000000000004</v>
      </c>
      <c r="I877" s="31">
        <v>0.55000000000000004</v>
      </c>
      <c r="J877" s="155"/>
      <c r="K877" s="139" t="s">
        <v>74</v>
      </c>
      <c r="L877" s="155"/>
      <c r="M877" s="173"/>
      <c r="N877" s="10"/>
      <c r="O877" s="31">
        <v>0.55000000000000004</v>
      </c>
      <c r="P877" s="161"/>
      <c r="Q877" s="84">
        <v>0.55000000000000004</v>
      </c>
      <c r="R877" s="163"/>
    </row>
    <row r="878" spans="1:18" s="147" customFormat="1" ht="31.5" x14ac:dyDescent="0.25">
      <c r="A878" s="58" t="s">
        <v>191</v>
      </c>
      <c r="B878" s="45" t="s">
        <v>2911</v>
      </c>
      <c r="C878" s="155" t="s">
        <v>1409</v>
      </c>
      <c r="D878" s="139" t="s">
        <v>109</v>
      </c>
      <c r="E878" s="155">
        <v>2013</v>
      </c>
      <c r="F878" s="155">
        <v>2013</v>
      </c>
      <c r="G878" s="31">
        <v>0.13895094</v>
      </c>
      <c r="H878" s="31">
        <v>0.13895094</v>
      </c>
      <c r="I878" s="31">
        <v>0.13895094</v>
      </c>
      <c r="J878" s="155"/>
      <c r="K878" s="139" t="s">
        <v>109</v>
      </c>
      <c r="L878" s="155"/>
      <c r="M878" s="173"/>
      <c r="N878" s="10"/>
      <c r="O878" s="31">
        <v>0.13895094</v>
      </c>
      <c r="P878" s="161"/>
      <c r="Q878" s="84">
        <v>0.13895094</v>
      </c>
      <c r="R878" s="163"/>
    </row>
    <row r="879" spans="1:18" s="147" customFormat="1" ht="31.5" x14ac:dyDescent="0.25">
      <c r="A879" s="58" t="s">
        <v>192</v>
      </c>
      <c r="B879" s="45" t="s">
        <v>2912</v>
      </c>
      <c r="C879" s="155" t="s">
        <v>1409</v>
      </c>
      <c r="D879" s="139" t="s">
        <v>74</v>
      </c>
      <c r="E879" s="155">
        <v>2013</v>
      </c>
      <c r="F879" s="155">
        <v>2013</v>
      </c>
      <c r="G879" s="31">
        <v>0.18208745000000001</v>
      </c>
      <c r="H879" s="31">
        <v>0.18208745000000001</v>
      </c>
      <c r="I879" s="31">
        <v>0.18208745000000001</v>
      </c>
      <c r="J879" s="155"/>
      <c r="K879" s="139" t="s">
        <v>74</v>
      </c>
      <c r="L879" s="155"/>
      <c r="M879" s="173"/>
      <c r="N879" s="10"/>
      <c r="O879" s="31">
        <v>0.18208745000000001</v>
      </c>
      <c r="P879" s="161"/>
      <c r="Q879" s="84">
        <v>0.18208745000000001</v>
      </c>
      <c r="R879" s="163"/>
    </row>
    <row r="880" spans="1:18" s="147" customFormat="1" ht="31.5" x14ac:dyDescent="0.25">
      <c r="A880" s="58" t="s">
        <v>193</v>
      </c>
      <c r="B880" s="45" t="s">
        <v>2913</v>
      </c>
      <c r="C880" s="155" t="s">
        <v>1409</v>
      </c>
      <c r="D880" s="139" t="s">
        <v>60</v>
      </c>
      <c r="E880" s="155">
        <v>2013</v>
      </c>
      <c r="F880" s="155">
        <v>2013</v>
      </c>
      <c r="G880" s="31">
        <v>0.10441691</v>
      </c>
      <c r="H880" s="31">
        <v>0.10441691</v>
      </c>
      <c r="I880" s="31">
        <v>0.10441691</v>
      </c>
      <c r="J880" s="155"/>
      <c r="K880" s="139" t="s">
        <v>60</v>
      </c>
      <c r="L880" s="155"/>
      <c r="M880" s="173"/>
      <c r="N880" s="10"/>
      <c r="O880" s="31">
        <v>0.10441691</v>
      </c>
      <c r="P880" s="161"/>
      <c r="Q880" s="84">
        <v>0.10441691</v>
      </c>
      <c r="R880" s="163"/>
    </row>
    <row r="881" spans="1:18" s="147" customFormat="1" ht="31.5" x14ac:dyDescent="0.25">
      <c r="A881" s="58" t="s">
        <v>194</v>
      </c>
      <c r="B881" s="45" t="s">
        <v>2914</v>
      </c>
      <c r="C881" s="155" t="s">
        <v>1409</v>
      </c>
      <c r="D881" s="139" t="s">
        <v>109</v>
      </c>
      <c r="E881" s="155">
        <v>2013</v>
      </c>
      <c r="F881" s="155">
        <v>2013</v>
      </c>
      <c r="G881" s="31">
        <v>0.1318983</v>
      </c>
      <c r="H881" s="31">
        <v>0.1318983</v>
      </c>
      <c r="I881" s="31">
        <v>0.1318983</v>
      </c>
      <c r="J881" s="155"/>
      <c r="K881" s="139" t="s">
        <v>109</v>
      </c>
      <c r="L881" s="155"/>
      <c r="M881" s="173"/>
      <c r="N881" s="10"/>
      <c r="O881" s="31">
        <v>0.1318983</v>
      </c>
      <c r="P881" s="161"/>
      <c r="Q881" s="84">
        <v>0.1318983</v>
      </c>
      <c r="R881" s="163"/>
    </row>
    <row r="882" spans="1:18" s="147" customFormat="1" ht="31.5" x14ac:dyDescent="0.25">
      <c r="A882" s="58" t="s">
        <v>195</v>
      </c>
      <c r="B882" s="45" t="s">
        <v>2915</v>
      </c>
      <c r="C882" s="155" t="s">
        <v>1409</v>
      </c>
      <c r="D882" s="139" t="s">
        <v>74</v>
      </c>
      <c r="E882" s="155">
        <v>2013</v>
      </c>
      <c r="F882" s="155">
        <v>2013</v>
      </c>
      <c r="G882" s="31">
        <v>0.18283632999999999</v>
      </c>
      <c r="H882" s="31">
        <v>0.18283632999999999</v>
      </c>
      <c r="I882" s="31">
        <v>0.18283632999999999</v>
      </c>
      <c r="J882" s="155"/>
      <c r="K882" s="139" t="s">
        <v>74</v>
      </c>
      <c r="L882" s="155"/>
      <c r="M882" s="173"/>
      <c r="N882" s="10"/>
      <c r="O882" s="31">
        <v>0.18283632999999999</v>
      </c>
      <c r="P882" s="161"/>
      <c r="Q882" s="84">
        <v>0.18283632999999999</v>
      </c>
      <c r="R882" s="163"/>
    </row>
    <row r="883" spans="1:18" s="147" customFormat="1" x14ac:dyDescent="0.25">
      <c r="A883" s="58" t="s">
        <v>199</v>
      </c>
      <c r="B883" s="45" t="s">
        <v>2916</v>
      </c>
      <c r="C883" s="155" t="s">
        <v>1409</v>
      </c>
      <c r="D883" s="139" t="s">
        <v>62</v>
      </c>
      <c r="E883" s="155">
        <v>2013</v>
      </c>
      <c r="F883" s="155">
        <v>2013</v>
      </c>
      <c r="G883" s="31">
        <v>8.1710959999999999E-2</v>
      </c>
      <c r="H883" s="31">
        <v>8.1710959999999999E-2</v>
      </c>
      <c r="I883" s="31">
        <v>8.1710959999999999E-2</v>
      </c>
      <c r="J883" s="155"/>
      <c r="K883" s="139" t="s">
        <v>62</v>
      </c>
      <c r="L883" s="155"/>
      <c r="M883" s="173"/>
      <c r="N883" s="10"/>
      <c r="O883" s="31">
        <v>8.1710959999999999E-2</v>
      </c>
      <c r="P883" s="161"/>
      <c r="Q883" s="84">
        <v>8.1710959999999999E-2</v>
      </c>
      <c r="R883" s="163"/>
    </row>
    <row r="884" spans="1:18" s="147" customFormat="1" x14ac:dyDescent="0.25">
      <c r="A884" s="58" t="s">
        <v>202</v>
      </c>
      <c r="B884" s="45" t="s">
        <v>2917</v>
      </c>
      <c r="C884" s="155" t="s">
        <v>1409</v>
      </c>
      <c r="D884" s="139" t="s">
        <v>60</v>
      </c>
      <c r="E884" s="155">
        <v>2013</v>
      </c>
      <c r="F884" s="155">
        <v>2013</v>
      </c>
      <c r="G884" s="31">
        <v>9.7738420000000006E-2</v>
      </c>
      <c r="H884" s="31">
        <v>9.7738420000000006E-2</v>
      </c>
      <c r="I884" s="31">
        <v>9.7738420000000006E-2</v>
      </c>
      <c r="J884" s="155"/>
      <c r="K884" s="139" t="s">
        <v>60</v>
      </c>
      <c r="L884" s="155"/>
      <c r="M884" s="173"/>
      <c r="N884" s="10"/>
      <c r="O884" s="31">
        <v>9.7738420000000006E-2</v>
      </c>
      <c r="P884" s="161"/>
      <c r="Q884" s="84">
        <v>9.7738420000000006E-2</v>
      </c>
      <c r="R884" s="163"/>
    </row>
    <row r="885" spans="1:18" s="147" customFormat="1" x14ac:dyDescent="0.25">
      <c r="A885" s="58" t="s">
        <v>2918</v>
      </c>
      <c r="B885" s="45" t="s">
        <v>2919</v>
      </c>
      <c r="C885" s="155" t="s">
        <v>1409</v>
      </c>
      <c r="D885" s="139" t="s">
        <v>72</v>
      </c>
      <c r="E885" s="155">
        <v>2013</v>
      </c>
      <c r="F885" s="155">
        <v>2013</v>
      </c>
      <c r="G885" s="31">
        <v>0.30127238000000001</v>
      </c>
      <c r="H885" s="31">
        <v>0.30127238000000001</v>
      </c>
      <c r="I885" s="31">
        <v>0.30127238000000001</v>
      </c>
      <c r="J885" s="155"/>
      <c r="K885" s="139" t="s">
        <v>72</v>
      </c>
      <c r="L885" s="155"/>
      <c r="M885" s="173"/>
      <c r="N885" s="10"/>
      <c r="O885" s="31">
        <v>0.30127238000000001</v>
      </c>
      <c r="P885" s="161"/>
      <c r="Q885" s="84">
        <v>0.30127238000000001</v>
      </c>
      <c r="R885" s="163"/>
    </row>
    <row r="886" spans="1:18" s="147" customFormat="1" x14ac:dyDescent="0.25">
      <c r="A886" s="58" t="s">
        <v>2920</v>
      </c>
      <c r="B886" s="45" t="s">
        <v>2921</v>
      </c>
      <c r="C886" s="155" t="s">
        <v>1409</v>
      </c>
      <c r="D886" s="139" t="s">
        <v>1140</v>
      </c>
      <c r="E886" s="155">
        <v>2013</v>
      </c>
      <c r="F886" s="155">
        <v>2013</v>
      </c>
      <c r="G886" s="31">
        <v>0.217</v>
      </c>
      <c r="H886" s="31">
        <v>0.217</v>
      </c>
      <c r="I886" s="31">
        <v>0.217</v>
      </c>
      <c r="J886" s="155"/>
      <c r="K886" s="139" t="s">
        <v>2922</v>
      </c>
      <c r="L886" s="155"/>
      <c r="M886" s="173"/>
      <c r="N886" s="10"/>
      <c r="O886" s="31">
        <v>0.217</v>
      </c>
      <c r="P886" s="161"/>
      <c r="Q886" s="84">
        <v>0.217</v>
      </c>
      <c r="R886" s="163"/>
    </row>
    <row r="887" spans="1:18" s="147" customFormat="1" ht="47.25" x14ac:dyDescent="0.25">
      <c r="A887" s="58" t="s">
        <v>2923</v>
      </c>
      <c r="B887" s="45" t="s">
        <v>2924</v>
      </c>
      <c r="C887" s="155" t="s">
        <v>1905</v>
      </c>
      <c r="D887" s="139" t="s">
        <v>2925</v>
      </c>
      <c r="E887" s="155">
        <v>2013</v>
      </c>
      <c r="F887" s="155">
        <v>2013</v>
      </c>
      <c r="G887" s="31">
        <v>2.5</v>
      </c>
      <c r="H887" s="31">
        <v>2.5</v>
      </c>
      <c r="I887" s="31">
        <v>2.5</v>
      </c>
      <c r="J887" s="155"/>
      <c r="K887" s="139" t="s">
        <v>2926</v>
      </c>
      <c r="L887" s="155"/>
      <c r="M887" s="173"/>
      <c r="N887" s="10"/>
      <c r="O887" s="31">
        <v>2.5</v>
      </c>
      <c r="P887" s="161"/>
      <c r="Q887" s="84">
        <v>2.5</v>
      </c>
      <c r="R887" s="163"/>
    </row>
    <row r="888" spans="1:18" s="147" customFormat="1" ht="78.75" x14ac:dyDescent="0.25">
      <c r="A888" s="58" t="s">
        <v>2927</v>
      </c>
      <c r="B888" s="179" t="s">
        <v>2928</v>
      </c>
      <c r="C888" s="155" t="s">
        <v>1905</v>
      </c>
      <c r="D888" s="139" t="s">
        <v>2929</v>
      </c>
      <c r="E888" s="155">
        <v>2013</v>
      </c>
      <c r="F888" s="155">
        <v>2013</v>
      </c>
      <c r="G888" s="31">
        <v>7.2764759999999998E-2</v>
      </c>
      <c r="H888" s="31">
        <v>7.2764759999999998E-2</v>
      </c>
      <c r="I888" s="31">
        <v>7.2764759999999998E-2</v>
      </c>
      <c r="J888" s="155"/>
      <c r="K888" s="139" t="s">
        <v>2930</v>
      </c>
      <c r="L888" s="155"/>
      <c r="M888" s="173"/>
      <c r="N888" s="10"/>
      <c r="O888" s="31">
        <v>7.2764759999999998E-2</v>
      </c>
      <c r="P888" s="161"/>
      <c r="Q888" s="84">
        <v>7.2764759999999998E-2</v>
      </c>
      <c r="R888" s="163"/>
    </row>
    <row r="889" spans="1:18" s="147" customFormat="1" ht="63" x14ac:dyDescent="0.25">
      <c r="A889" s="58" t="s">
        <v>2931</v>
      </c>
      <c r="B889" s="45" t="s">
        <v>2932</v>
      </c>
      <c r="C889" s="155" t="s">
        <v>1905</v>
      </c>
      <c r="D889" s="139" t="s">
        <v>2766</v>
      </c>
      <c r="E889" s="155">
        <v>2013</v>
      </c>
      <c r="F889" s="155">
        <v>2013</v>
      </c>
      <c r="G889" s="31">
        <v>0.05</v>
      </c>
      <c r="H889" s="31">
        <v>0.05</v>
      </c>
      <c r="I889" s="31">
        <v>0.05</v>
      </c>
      <c r="J889" s="155"/>
      <c r="K889" s="139" t="s">
        <v>2933</v>
      </c>
      <c r="L889" s="155"/>
      <c r="M889" s="173"/>
      <c r="N889" s="10"/>
      <c r="O889" s="31">
        <v>0.05</v>
      </c>
      <c r="P889" s="161"/>
      <c r="Q889" s="84">
        <v>0.05</v>
      </c>
      <c r="R889" s="163"/>
    </row>
    <row r="890" spans="1:18" s="147" customFormat="1" ht="63" x14ac:dyDescent="0.25">
      <c r="A890" s="58" t="s">
        <v>2934</v>
      </c>
      <c r="B890" s="45" t="s">
        <v>2935</v>
      </c>
      <c r="C890" s="155" t="s">
        <v>1905</v>
      </c>
      <c r="D890" s="139" t="s">
        <v>1164</v>
      </c>
      <c r="E890" s="155">
        <v>2013</v>
      </c>
      <c r="F890" s="155">
        <v>2013</v>
      </c>
      <c r="G890" s="31">
        <v>0.03</v>
      </c>
      <c r="H890" s="31">
        <v>0.03</v>
      </c>
      <c r="I890" s="31">
        <v>0.03</v>
      </c>
      <c r="J890" s="155"/>
      <c r="K890" s="139" t="s">
        <v>2936</v>
      </c>
      <c r="L890" s="155"/>
      <c r="M890" s="173"/>
      <c r="N890" s="10"/>
      <c r="O890" s="31">
        <v>0.03</v>
      </c>
      <c r="P890" s="161"/>
      <c r="Q890" s="84">
        <v>0.03</v>
      </c>
      <c r="R890" s="163"/>
    </row>
    <row r="891" spans="1:18" s="147" customFormat="1" ht="31.5" x14ac:dyDescent="0.25">
      <c r="A891" s="58" t="s">
        <v>2937</v>
      </c>
      <c r="B891" s="45" t="s">
        <v>2938</v>
      </c>
      <c r="C891" s="155" t="s">
        <v>1905</v>
      </c>
      <c r="D891" s="139" t="s">
        <v>74</v>
      </c>
      <c r="E891" s="155">
        <v>2013</v>
      </c>
      <c r="F891" s="155">
        <v>2013</v>
      </c>
      <c r="G891" s="31">
        <v>0.25</v>
      </c>
      <c r="H891" s="31">
        <v>0.25</v>
      </c>
      <c r="I891" s="31">
        <v>0.25</v>
      </c>
      <c r="J891" s="155"/>
      <c r="K891" s="139" t="s">
        <v>74</v>
      </c>
      <c r="L891" s="155"/>
      <c r="M891" s="173"/>
      <c r="N891" s="10"/>
      <c r="O891" s="31">
        <v>0.25</v>
      </c>
      <c r="P891" s="161"/>
      <c r="Q891" s="84">
        <v>0.25</v>
      </c>
      <c r="R891" s="163"/>
    </row>
    <row r="892" spans="1:18" s="147" customFormat="1" ht="47.25" x14ac:dyDescent="0.25">
      <c r="A892" s="58" t="s">
        <v>2939</v>
      </c>
      <c r="B892" s="45" t="s">
        <v>2940</v>
      </c>
      <c r="C892" s="155" t="s">
        <v>1905</v>
      </c>
      <c r="D892" s="139" t="s">
        <v>109</v>
      </c>
      <c r="E892" s="155">
        <v>2013</v>
      </c>
      <c r="F892" s="155">
        <v>2013</v>
      </c>
      <c r="G892" s="31">
        <v>0.17499999999999999</v>
      </c>
      <c r="H892" s="31">
        <v>0.17499999999999999</v>
      </c>
      <c r="I892" s="31">
        <v>0.17499999999999999</v>
      </c>
      <c r="J892" s="154"/>
      <c r="K892" s="139" t="s">
        <v>109</v>
      </c>
      <c r="L892" s="154"/>
      <c r="M892" s="167"/>
      <c r="N892" s="10"/>
      <c r="O892" s="31">
        <v>0.17499999999999999</v>
      </c>
      <c r="P892" s="160"/>
      <c r="Q892" s="84">
        <v>0.17499999999999999</v>
      </c>
      <c r="R892" s="163"/>
    </row>
    <row r="893" spans="1:18" s="147" customFormat="1" x14ac:dyDescent="0.25">
      <c r="A893" s="9" t="s">
        <v>27</v>
      </c>
      <c r="B893" s="25" t="s">
        <v>28</v>
      </c>
      <c r="C893" s="155"/>
      <c r="D893" s="12"/>
      <c r="E893" s="155"/>
      <c r="F893" s="155"/>
      <c r="G893" s="31"/>
      <c r="H893" s="31"/>
      <c r="I893" s="31"/>
      <c r="J893" s="155"/>
      <c r="K893" s="12"/>
      <c r="L893" s="155"/>
      <c r="M893" s="173"/>
      <c r="N893" s="10"/>
      <c r="O893" s="31"/>
      <c r="P893" s="161"/>
      <c r="Q893" s="84"/>
      <c r="R893" s="163"/>
    </row>
    <row r="894" spans="1:18" s="147" customFormat="1" ht="31.5" x14ac:dyDescent="0.25">
      <c r="A894" s="58" t="s">
        <v>77</v>
      </c>
      <c r="B894" s="45" t="s">
        <v>2941</v>
      </c>
      <c r="C894" s="155" t="s">
        <v>1376</v>
      </c>
      <c r="D894" s="50" t="s">
        <v>146</v>
      </c>
      <c r="E894" s="155">
        <v>2013</v>
      </c>
      <c r="F894" s="155">
        <v>2013</v>
      </c>
      <c r="G894" s="31">
        <v>4.1000000000000002E-2</v>
      </c>
      <c r="H894" s="31">
        <v>4.1000000000000002E-2</v>
      </c>
      <c r="I894" s="31">
        <v>4.1000000000000002E-2</v>
      </c>
      <c r="J894" s="155"/>
      <c r="K894" s="12"/>
      <c r="L894" s="155"/>
      <c r="M894" s="173"/>
      <c r="N894" s="10"/>
      <c r="O894" s="31">
        <v>4.1000000000000002E-2</v>
      </c>
      <c r="P894" s="161"/>
      <c r="Q894" s="84">
        <v>4.1000000000000002E-2</v>
      </c>
      <c r="R894" s="163"/>
    </row>
    <row r="895" spans="1:18" s="147" customFormat="1" x14ac:dyDescent="0.25">
      <c r="A895" s="58" t="s">
        <v>78</v>
      </c>
      <c r="B895" s="45" t="s">
        <v>2942</v>
      </c>
      <c r="C895" s="155" t="s">
        <v>1376</v>
      </c>
      <c r="D895" s="50" t="s">
        <v>146</v>
      </c>
      <c r="E895" s="155">
        <v>2013</v>
      </c>
      <c r="F895" s="155">
        <v>2013</v>
      </c>
      <c r="G895" s="31">
        <v>4.1000000000000002E-2</v>
      </c>
      <c r="H895" s="31">
        <v>4.1000000000000002E-2</v>
      </c>
      <c r="I895" s="31">
        <v>4.1000000000000002E-2</v>
      </c>
      <c r="J895" s="155"/>
      <c r="K895" s="12"/>
      <c r="L895" s="155"/>
      <c r="M895" s="173"/>
      <c r="N895" s="10"/>
      <c r="O895" s="31">
        <v>4.1000000000000002E-2</v>
      </c>
      <c r="P895" s="161"/>
      <c r="Q895" s="84">
        <v>4.1000000000000002E-2</v>
      </c>
      <c r="R895" s="163"/>
    </row>
    <row r="896" spans="1:18" s="147" customFormat="1" ht="31.5" x14ac:dyDescent="0.25">
      <c r="A896" s="58" t="s">
        <v>79</v>
      </c>
      <c r="B896" s="45" t="s">
        <v>2943</v>
      </c>
      <c r="C896" s="155" t="s">
        <v>1376</v>
      </c>
      <c r="D896" s="50" t="s">
        <v>146</v>
      </c>
      <c r="E896" s="155">
        <v>2013</v>
      </c>
      <c r="F896" s="155">
        <v>2013</v>
      </c>
      <c r="G896" s="31">
        <v>4.1000000000000002E-2</v>
      </c>
      <c r="H896" s="31">
        <v>4.1000000000000002E-2</v>
      </c>
      <c r="I896" s="31">
        <v>4.1000000000000002E-2</v>
      </c>
      <c r="J896" s="155"/>
      <c r="K896" s="12"/>
      <c r="L896" s="155"/>
      <c r="M896" s="173"/>
      <c r="N896" s="10"/>
      <c r="O896" s="31">
        <v>4.1000000000000002E-2</v>
      </c>
      <c r="P896" s="161"/>
      <c r="Q896" s="84">
        <v>4.1000000000000002E-2</v>
      </c>
      <c r="R896" s="163"/>
    </row>
    <row r="897" spans="1:18" s="147" customFormat="1" x14ac:dyDescent="0.25">
      <c r="A897" s="58" t="s">
        <v>80</v>
      </c>
      <c r="B897" s="45" t="s">
        <v>2944</v>
      </c>
      <c r="C897" s="155" t="s">
        <v>1376</v>
      </c>
      <c r="D897" s="50" t="s">
        <v>146</v>
      </c>
      <c r="E897" s="155">
        <v>2013</v>
      </c>
      <c r="F897" s="155">
        <v>2013</v>
      </c>
      <c r="G897" s="31">
        <v>4.1000000000000002E-2</v>
      </c>
      <c r="H897" s="31">
        <v>4.1000000000000002E-2</v>
      </c>
      <c r="I897" s="31">
        <v>4.1000000000000002E-2</v>
      </c>
      <c r="J897" s="155"/>
      <c r="K897" s="12"/>
      <c r="L897" s="155"/>
      <c r="M897" s="173"/>
      <c r="N897" s="10"/>
      <c r="O897" s="31">
        <v>4.1000000000000002E-2</v>
      </c>
      <c r="P897" s="161"/>
      <c r="Q897" s="84">
        <v>4.1000000000000002E-2</v>
      </c>
      <c r="R897" s="163"/>
    </row>
    <row r="898" spans="1:18" s="147" customFormat="1" ht="47.25" x14ac:dyDescent="0.25">
      <c r="A898" s="58" t="s">
        <v>81</v>
      </c>
      <c r="B898" s="45" t="s">
        <v>1559</v>
      </c>
      <c r="C898" s="155" t="s">
        <v>1376</v>
      </c>
      <c r="D898" s="50" t="s">
        <v>146</v>
      </c>
      <c r="E898" s="155">
        <v>2013</v>
      </c>
      <c r="F898" s="155">
        <v>2013</v>
      </c>
      <c r="G898" s="31">
        <v>3.9E-2</v>
      </c>
      <c r="H898" s="31">
        <v>3.9E-2</v>
      </c>
      <c r="I898" s="31">
        <v>3.9E-2</v>
      </c>
      <c r="J898" s="155"/>
      <c r="K898" s="12"/>
      <c r="L898" s="155"/>
      <c r="M898" s="173"/>
      <c r="N898" s="10"/>
      <c r="O898" s="31">
        <v>3.9E-2</v>
      </c>
      <c r="P898" s="161"/>
      <c r="Q898" s="84">
        <v>3.9E-2</v>
      </c>
      <c r="R898" s="163"/>
    </row>
    <row r="899" spans="1:18" s="147" customFormat="1" ht="47.25" x14ac:dyDescent="0.25">
      <c r="A899" s="58" t="s">
        <v>82</v>
      </c>
      <c r="B899" s="45" t="s">
        <v>65</v>
      </c>
      <c r="C899" s="155" t="s">
        <v>1376</v>
      </c>
      <c r="D899" s="50" t="s">
        <v>146</v>
      </c>
      <c r="E899" s="155">
        <v>2013</v>
      </c>
      <c r="F899" s="155">
        <v>2013</v>
      </c>
      <c r="G899" s="31">
        <v>3.9E-2</v>
      </c>
      <c r="H899" s="31">
        <v>3.9E-2</v>
      </c>
      <c r="I899" s="31">
        <v>3.9E-2</v>
      </c>
      <c r="J899" s="155"/>
      <c r="K899" s="12"/>
      <c r="L899" s="155"/>
      <c r="M899" s="173"/>
      <c r="N899" s="10"/>
      <c r="O899" s="31">
        <v>3.9E-2</v>
      </c>
      <c r="P899" s="161"/>
      <c r="Q899" s="84">
        <v>3.9E-2</v>
      </c>
      <c r="R899" s="163"/>
    </row>
    <row r="900" spans="1:18" s="147" customFormat="1" ht="47.25" x14ac:dyDescent="0.25">
      <c r="A900" s="58" t="s">
        <v>83</v>
      </c>
      <c r="B900" s="45" t="s">
        <v>66</v>
      </c>
      <c r="C900" s="155" t="s">
        <v>1376</v>
      </c>
      <c r="D900" s="50" t="s">
        <v>146</v>
      </c>
      <c r="E900" s="155">
        <v>2013</v>
      </c>
      <c r="F900" s="155">
        <v>2013</v>
      </c>
      <c r="G900" s="31">
        <v>3.9E-2</v>
      </c>
      <c r="H900" s="31">
        <v>3.9E-2</v>
      </c>
      <c r="I900" s="31">
        <v>3.9E-2</v>
      </c>
      <c r="J900" s="155"/>
      <c r="K900" s="12"/>
      <c r="L900" s="155"/>
      <c r="M900" s="173"/>
      <c r="N900" s="10"/>
      <c r="O900" s="31">
        <v>3.9E-2</v>
      </c>
      <c r="P900" s="161"/>
      <c r="Q900" s="84">
        <v>3.9E-2</v>
      </c>
      <c r="R900" s="163"/>
    </row>
    <row r="901" spans="1:18" s="147" customFormat="1" hidden="1" x14ac:dyDescent="0.25">
      <c r="A901" s="9" t="s">
        <v>44</v>
      </c>
      <c r="B901" s="25" t="s">
        <v>31</v>
      </c>
      <c r="C901" s="155"/>
      <c r="D901" s="12"/>
      <c r="E901" s="155"/>
      <c r="F901" s="155"/>
      <c r="G901" s="31"/>
      <c r="H901" s="31"/>
      <c r="I901" s="31"/>
      <c r="J901" s="155"/>
      <c r="K901" s="12"/>
      <c r="L901" s="155"/>
      <c r="M901" s="173"/>
      <c r="N901" s="10"/>
      <c r="O901" s="31"/>
      <c r="P901" s="161"/>
      <c r="Q901" s="84"/>
      <c r="R901" s="163"/>
    </row>
    <row r="902" spans="1:18" s="147" customFormat="1" x14ac:dyDescent="0.25">
      <c r="A902" s="4" t="s">
        <v>45</v>
      </c>
      <c r="B902" s="25" t="s">
        <v>20</v>
      </c>
      <c r="C902" s="155"/>
      <c r="D902" s="12"/>
      <c r="E902" s="155"/>
      <c r="F902" s="155"/>
      <c r="G902" s="31"/>
      <c r="H902" s="31"/>
      <c r="I902" s="31"/>
      <c r="J902" s="155"/>
      <c r="K902" s="12"/>
      <c r="L902" s="155"/>
      <c r="M902" s="173"/>
      <c r="N902" s="10"/>
      <c r="O902" s="31"/>
      <c r="P902" s="161"/>
      <c r="Q902" s="84"/>
      <c r="R902" s="163"/>
    </row>
    <row r="903" spans="1:18" s="147" customFormat="1" x14ac:dyDescent="0.25">
      <c r="A903" s="58" t="s">
        <v>84</v>
      </c>
      <c r="B903" s="45" t="s">
        <v>2945</v>
      </c>
      <c r="C903" s="155" t="s">
        <v>1853</v>
      </c>
      <c r="D903" s="50" t="s">
        <v>146</v>
      </c>
      <c r="E903" s="155">
        <v>2013</v>
      </c>
      <c r="F903" s="155">
        <v>2013</v>
      </c>
      <c r="G903" s="31">
        <v>8.5000000000000006E-2</v>
      </c>
      <c r="H903" s="31">
        <v>8.5000000000000006E-2</v>
      </c>
      <c r="I903" s="31">
        <v>8.5000000000000006E-2</v>
      </c>
      <c r="J903" s="155"/>
      <c r="K903" s="12"/>
      <c r="L903" s="155"/>
      <c r="M903" s="173"/>
      <c r="N903" s="10"/>
      <c r="O903" s="31">
        <v>8.5000000000000006E-2</v>
      </c>
      <c r="P903" s="161"/>
      <c r="Q903" s="84">
        <v>8.5000000000000006E-2</v>
      </c>
      <c r="R903" s="163"/>
    </row>
    <row r="904" spans="1:18" s="147" customFormat="1" ht="31.5" x14ac:dyDescent="0.25">
      <c r="A904" s="58" t="s">
        <v>85</v>
      </c>
      <c r="B904" s="45" t="s">
        <v>2946</v>
      </c>
      <c r="C904" s="155" t="s">
        <v>1853</v>
      </c>
      <c r="D904" s="50" t="s">
        <v>146</v>
      </c>
      <c r="E904" s="155">
        <v>2013</v>
      </c>
      <c r="F904" s="155">
        <v>2013</v>
      </c>
      <c r="G904" s="31">
        <v>1.29</v>
      </c>
      <c r="H904" s="31">
        <v>1.29</v>
      </c>
      <c r="I904" s="31">
        <v>1.29</v>
      </c>
      <c r="J904" s="155"/>
      <c r="K904" s="12"/>
      <c r="L904" s="155"/>
      <c r="M904" s="173"/>
      <c r="N904" s="10"/>
      <c r="O904" s="31">
        <v>1.29</v>
      </c>
      <c r="P904" s="161"/>
      <c r="Q904" s="84">
        <v>1.29</v>
      </c>
      <c r="R904" s="163"/>
    </row>
    <row r="905" spans="1:18" s="147" customFormat="1" x14ac:dyDescent="0.25">
      <c r="A905" s="58" t="s">
        <v>2947</v>
      </c>
      <c r="B905" s="45" t="s">
        <v>2948</v>
      </c>
      <c r="C905" s="155" t="s">
        <v>1853</v>
      </c>
      <c r="D905" s="50" t="s">
        <v>146</v>
      </c>
      <c r="E905" s="155">
        <v>2013</v>
      </c>
      <c r="F905" s="155">
        <v>2013</v>
      </c>
      <c r="G905" s="31">
        <v>1.2749999999999999</v>
      </c>
      <c r="H905" s="31">
        <v>1.2749999999999999</v>
      </c>
      <c r="I905" s="31">
        <v>1.2749999999999999</v>
      </c>
      <c r="J905" s="155"/>
      <c r="K905" s="12"/>
      <c r="L905" s="155"/>
      <c r="M905" s="173"/>
      <c r="N905" s="10"/>
      <c r="O905" s="31">
        <v>1.2749999999999999</v>
      </c>
      <c r="P905" s="161"/>
      <c r="Q905" s="84">
        <v>1.2749999999999999</v>
      </c>
      <c r="R905" s="163"/>
    </row>
    <row r="906" spans="1:18" s="147" customFormat="1" x14ac:dyDescent="0.25">
      <c r="A906" s="58" t="s">
        <v>2949</v>
      </c>
      <c r="B906" s="45" t="s">
        <v>2950</v>
      </c>
      <c r="C906" s="155" t="s">
        <v>1853</v>
      </c>
      <c r="D906" s="50" t="s">
        <v>146</v>
      </c>
      <c r="E906" s="155">
        <v>2013</v>
      </c>
      <c r="F906" s="155">
        <v>2013</v>
      </c>
      <c r="G906" s="31">
        <v>7.9000000000000001E-2</v>
      </c>
      <c r="H906" s="31">
        <v>7.9000000000000001E-2</v>
      </c>
      <c r="I906" s="31">
        <v>7.9000000000000001E-2</v>
      </c>
      <c r="J906" s="155"/>
      <c r="K906" s="12"/>
      <c r="L906" s="155"/>
      <c r="M906" s="173"/>
      <c r="N906" s="10"/>
      <c r="O906" s="31">
        <v>7.9000000000000001E-2</v>
      </c>
      <c r="P906" s="161"/>
      <c r="Q906" s="84">
        <v>7.9000000000000001E-2</v>
      </c>
      <c r="R906" s="163"/>
    </row>
    <row r="907" spans="1:18" s="147" customFormat="1" x14ac:dyDescent="0.25">
      <c r="A907" s="58" t="s">
        <v>2951</v>
      </c>
      <c r="B907" s="45" t="s">
        <v>2952</v>
      </c>
      <c r="C907" s="155" t="s">
        <v>1853</v>
      </c>
      <c r="D907" s="50" t="s">
        <v>146</v>
      </c>
      <c r="E907" s="155">
        <v>2013</v>
      </c>
      <c r="F907" s="155">
        <v>2013</v>
      </c>
      <c r="G907" s="31">
        <v>9.2999999999999999E-2</v>
      </c>
      <c r="H907" s="31">
        <v>9.2999999999999999E-2</v>
      </c>
      <c r="I907" s="31">
        <v>9.2999999999999999E-2</v>
      </c>
      <c r="J907" s="155"/>
      <c r="K907" s="12"/>
      <c r="L907" s="155"/>
      <c r="M907" s="173"/>
      <c r="N907" s="10"/>
      <c r="O907" s="31">
        <v>9.2999999999999999E-2</v>
      </c>
      <c r="P907" s="161"/>
      <c r="Q907" s="84">
        <v>9.2999999999999999E-2</v>
      </c>
      <c r="R907" s="163"/>
    </row>
    <row r="908" spans="1:18" s="147" customFormat="1" x14ac:dyDescent="0.25">
      <c r="A908" s="4" t="s">
        <v>46</v>
      </c>
      <c r="B908" s="25" t="s">
        <v>21</v>
      </c>
      <c r="C908" s="155"/>
      <c r="D908" s="12"/>
      <c r="E908" s="155"/>
      <c r="F908" s="155"/>
      <c r="G908" s="31"/>
      <c r="H908" s="31"/>
      <c r="I908" s="31"/>
      <c r="J908" s="155"/>
      <c r="K908" s="12"/>
      <c r="L908" s="155"/>
      <c r="M908" s="173"/>
      <c r="N908" s="10"/>
      <c r="O908" s="31"/>
      <c r="P908" s="161"/>
      <c r="Q908" s="84"/>
      <c r="R908" s="163"/>
    </row>
    <row r="909" spans="1:18" s="147" customFormat="1" x14ac:dyDescent="0.25">
      <c r="A909" s="58" t="s">
        <v>2953</v>
      </c>
      <c r="B909" s="45" t="s">
        <v>2836</v>
      </c>
      <c r="C909" s="155" t="s">
        <v>1374</v>
      </c>
      <c r="D909" s="50" t="s">
        <v>146</v>
      </c>
      <c r="E909" s="155">
        <v>2013</v>
      </c>
      <c r="F909" s="155">
        <v>2013</v>
      </c>
      <c r="G909" s="31">
        <v>5.1164229999999998E-2</v>
      </c>
      <c r="H909" s="31">
        <v>5.1164229999999998E-2</v>
      </c>
      <c r="I909" s="31">
        <v>5.1164229999999998E-2</v>
      </c>
      <c r="J909" s="155"/>
      <c r="K909" s="12"/>
      <c r="L909" s="155"/>
      <c r="M909" s="173"/>
      <c r="N909" s="10"/>
      <c r="O909" s="31">
        <v>5.1164229999999998E-2</v>
      </c>
      <c r="P909" s="161"/>
      <c r="Q909" s="84">
        <v>5.1164229999999998E-2</v>
      </c>
      <c r="R909" s="163"/>
    </row>
    <row r="910" spans="1:18" s="147" customFormat="1" x14ac:dyDescent="0.25">
      <c r="A910" s="4" t="s">
        <v>48</v>
      </c>
      <c r="B910" s="25" t="s">
        <v>22</v>
      </c>
      <c r="C910" s="155"/>
      <c r="D910" s="12"/>
      <c r="E910" s="155"/>
      <c r="F910" s="155"/>
      <c r="G910" s="31"/>
      <c r="H910" s="31"/>
      <c r="I910" s="31"/>
      <c r="J910" s="155"/>
      <c r="K910" s="12"/>
      <c r="L910" s="155"/>
      <c r="M910" s="173"/>
      <c r="N910" s="10"/>
      <c r="O910" s="31"/>
      <c r="P910" s="161"/>
      <c r="Q910" s="84"/>
      <c r="R910" s="163"/>
    </row>
    <row r="911" spans="1:18" s="147" customFormat="1" x14ac:dyDescent="0.25">
      <c r="A911" s="58" t="s">
        <v>2954</v>
      </c>
      <c r="B911" s="45" t="s">
        <v>2955</v>
      </c>
      <c r="C911" s="155" t="s">
        <v>1409</v>
      </c>
      <c r="D911" s="50" t="s">
        <v>146</v>
      </c>
      <c r="E911" s="155">
        <v>2013</v>
      </c>
      <c r="F911" s="155">
        <v>2013</v>
      </c>
      <c r="G911" s="31">
        <v>0.15</v>
      </c>
      <c r="H911" s="31">
        <v>0.15</v>
      </c>
      <c r="I911" s="31">
        <v>0.15</v>
      </c>
      <c r="J911" s="155"/>
      <c r="K911" s="12"/>
      <c r="L911" s="155"/>
      <c r="M911" s="173"/>
      <c r="N911" s="10"/>
      <c r="O911" s="31">
        <v>0.15</v>
      </c>
      <c r="P911" s="161"/>
      <c r="Q911" s="84">
        <v>0.15</v>
      </c>
      <c r="R911" s="163"/>
    </row>
    <row r="912" spans="1:18" s="147" customFormat="1" x14ac:dyDescent="0.25">
      <c r="A912" s="58" t="s">
        <v>2956</v>
      </c>
      <c r="B912" s="45" t="s">
        <v>2957</v>
      </c>
      <c r="C912" s="155" t="s">
        <v>1409</v>
      </c>
      <c r="D912" s="50" t="s">
        <v>146</v>
      </c>
      <c r="E912" s="155">
        <v>2013</v>
      </c>
      <c r="F912" s="155">
        <v>2013</v>
      </c>
      <c r="G912" s="31">
        <v>0.15</v>
      </c>
      <c r="H912" s="31">
        <v>0.15</v>
      </c>
      <c r="I912" s="31">
        <v>0.15</v>
      </c>
      <c r="J912" s="155"/>
      <c r="K912" s="12"/>
      <c r="L912" s="155"/>
      <c r="M912" s="173"/>
      <c r="N912" s="10"/>
      <c r="O912" s="31">
        <v>0.15</v>
      </c>
      <c r="P912" s="161"/>
      <c r="Q912" s="84">
        <v>0.15</v>
      </c>
      <c r="R912" s="163"/>
    </row>
    <row r="913" spans="1:18" s="147" customFormat="1" hidden="1" x14ac:dyDescent="0.25">
      <c r="A913" s="4" t="s">
        <v>50</v>
      </c>
      <c r="B913" s="25" t="s">
        <v>23</v>
      </c>
      <c r="C913" s="155"/>
      <c r="D913" s="12"/>
      <c r="E913" s="155"/>
      <c r="F913" s="155"/>
      <c r="G913" s="31"/>
      <c r="H913" s="31"/>
      <c r="I913" s="31"/>
      <c r="J913" s="155"/>
      <c r="K913" s="12"/>
      <c r="L913" s="155"/>
      <c r="M913" s="173"/>
      <c r="N913" s="10"/>
      <c r="O913" s="31"/>
      <c r="P913" s="161"/>
      <c r="Q913" s="84"/>
      <c r="R913" s="163"/>
    </row>
    <row r="914" spans="1:18" s="147" customFormat="1" hidden="1" x14ac:dyDescent="0.25">
      <c r="A914" s="4" t="s">
        <v>51</v>
      </c>
      <c r="B914" s="25" t="s">
        <v>17</v>
      </c>
      <c r="C914" s="155"/>
      <c r="D914" s="12"/>
      <c r="E914" s="155"/>
      <c r="F914" s="155"/>
      <c r="G914" s="31"/>
      <c r="H914" s="31"/>
      <c r="I914" s="31"/>
      <c r="J914" s="155"/>
      <c r="K914" s="12"/>
      <c r="L914" s="155"/>
      <c r="M914" s="173"/>
      <c r="N914" s="10"/>
      <c r="O914" s="31"/>
      <c r="P914" s="161"/>
      <c r="Q914" s="84"/>
      <c r="R914" s="163"/>
    </row>
    <row r="915" spans="1:18" s="147" customFormat="1" ht="31.5" hidden="1" x14ac:dyDescent="0.25">
      <c r="A915" s="4" t="s">
        <v>476</v>
      </c>
      <c r="B915" s="25" t="s">
        <v>1541</v>
      </c>
      <c r="C915" s="155"/>
      <c r="D915" s="12"/>
      <c r="E915" s="155"/>
      <c r="F915" s="155"/>
      <c r="G915" s="31"/>
      <c r="H915" s="31"/>
      <c r="I915" s="31"/>
      <c r="J915" s="155"/>
      <c r="K915" s="12"/>
      <c r="L915" s="155"/>
      <c r="M915" s="173"/>
      <c r="N915" s="10"/>
      <c r="O915" s="31"/>
      <c r="P915" s="161"/>
      <c r="Q915" s="84"/>
      <c r="R915" s="163"/>
    </row>
    <row r="916" spans="1:18" s="147" customFormat="1" hidden="1" x14ac:dyDescent="0.25">
      <c r="A916" s="4" t="s">
        <v>52</v>
      </c>
      <c r="B916" s="25" t="s">
        <v>24</v>
      </c>
      <c r="C916" s="155"/>
      <c r="D916" s="12"/>
      <c r="E916" s="155"/>
      <c r="F916" s="155"/>
      <c r="G916" s="31"/>
      <c r="H916" s="31"/>
      <c r="I916" s="31"/>
      <c r="J916" s="155"/>
      <c r="K916" s="12"/>
      <c r="L916" s="155"/>
      <c r="M916" s="173"/>
      <c r="N916" s="10"/>
      <c r="O916" s="31"/>
      <c r="P916" s="161"/>
      <c r="Q916" s="84"/>
      <c r="R916" s="163"/>
    </row>
    <row r="917" spans="1:18" s="147" customFormat="1" x14ac:dyDescent="0.25">
      <c r="A917" s="4" t="s">
        <v>54</v>
      </c>
      <c r="B917" s="25" t="s">
        <v>25</v>
      </c>
      <c r="C917" s="155"/>
      <c r="D917" s="12"/>
      <c r="E917" s="155"/>
      <c r="F917" s="155"/>
      <c r="G917" s="31"/>
      <c r="H917" s="31"/>
      <c r="I917" s="31"/>
      <c r="J917" s="155"/>
      <c r="K917" s="12"/>
      <c r="L917" s="155"/>
      <c r="M917" s="173"/>
      <c r="N917" s="10"/>
      <c r="O917" s="31"/>
      <c r="P917" s="161"/>
      <c r="Q917" s="84"/>
      <c r="R917" s="163"/>
    </row>
    <row r="918" spans="1:18" s="147" customFormat="1" x14ac:dyDescent="0.25">
      <c r="A918" s="58" t="s">
        <v>2958</v>
      </c>
      <c r="B918" s="45" t="s">
        <v>2959</v>
      </c>
      <c r="C918" s="155" t="s">
        <v>1853</v>
      </c>
      <c r="D918" s="50" t="s">
        <v>146</v>
      </c>
      <c r="E918" s="155">
        <v>2013</v>
      </c>
      <c r="F918" s="155">
        <v>2013</v>
      </c>
      <c r="G918" s="31">
        <v>8.4547000000000011E-2</v>
      </c>
      <c r="H918" s="31">
        <v>8.4547000000000011E-2</v>
      </c>
      <c r="I918" s="31">
        <v>8.4547000000000011E-2</v>
      </c>
      <c r="J918" s="155"/>
      <c r="K918" s="12"/>
      <c r="L918" s="155"/>
      <c r="M918" s="173"/>
      <c r="N918" s="10"/>
      <c r="O918" s="31">
        <v>8.4547000000000011E-2</v>
      </c>
      <c r="P918" s="161"/>
      <c r="Q918" s="84">
        <v>8.4547000000000011E-2</v>
      </c>
      <c r="R918" s="163"/>
    </row>
    <row r="919" spans="1:18" s="147" customFormat="1" hidden="1" x14ac:dyDescent="0.25">
      <c r="A919" s="4" t="s">
        <v>55</v>
      </c>
      <c r="B919" s="25" t="s">
        <v>26</v>
      </c>
      <c r="C919" s="155"/>
      <c r="D919" s="12"/>
      <c r="E919" s="155"/>
      <c r="F919" s="155"/>
      <c r="G919" s="31"/>
      <c r="H919" s="31"/>
      <c r="I919" s="31"/>
      <c r="J919" s="155"/>
      <c r="K919" s="12"/>
      <c r="L919" s="155"/>
      <c r="M919" s="173"/>
      <c r="N919" s="10"/>
      <c r="O919" s="31"/>
      <c r="P919" s="161"/>
      <c r="Q919" s="84"/>
      <c r="R919" s="163"/>
    </row>
    <row r="920" spans="1:18" s="269" customFormat="1" x14ac:dyDescent="0.25">
      <c r="A920" s="276" t="s">
        <v>90</v>
      </c>
      <c r="B920" s="277" t="s">
        <v>2090</v>
      </c>
      <c r="C920" s="266"/>
      <c r="D920" s="280"/>
      <c r="E920" s="266"/>
      <c r="F920" s="266"/>
      <c r="G920" s="281"/>
      <c r="H920" s="281"/>
      <c r="I920" s="281"/>
      <c r="J920" s="266"/>
      <c r="K920" s="280"/>
      <c r="L920" s="266"/>
      <c r="M920" s="274"/>
      <c r="N920" s="278"/>
      <c r="O920" s="281"/>
      <c r="P920" s="265"/>
      <c r="Q920" s="282"/>
      <c r="R920" s="268"/>
    </row>
    <row r="921" spans="1:18" s="147" customFormat="1" x14ac:dyDescent="0.25">
      <c r="A921" s="9" t="s">
        <v>39</v>
      </c>
      <c r="B921" s="25" t="s">
        <v>29</v>
      </c>
      <c r="C921" s="155"/>
      <c r="D921" s="12"/>
      <c r="E921" s="155"/>
      <c r="F921" s="155"/>
      <c r="G921" s="31"/>
      <c r="H921" s="31"/>
      <c r="I921" s="31"/>
      <c r="J921" s="155"/>
      <c r="K921" s="12"/>
      <c r="L921" s="155"/>
      <c r="M921" s="173"/>
      <c r="N921" s="10"/>
      <c r="O921" s="31"/>
      <c r="P921" s="161"/>
      <c r="Q921" s="84"/>
      <c r="R921" s="163"/>
    </row>
    <row r="922" spans="1:18" s="147" customFormat="1" x14ac:dyDescent="0.25">
      <c r="A922" s="58" t="s">
        <v>213</v>
      </c>
      <c r="B922" s="45" t="s">
        <v>2960</v>
      </c>
      <c r="C922" s="155" t="s">
        <v>1374</v>
      </c>
      <c r="D922" s="50" t="s">
        <v>146</v>
      </c>
      <c r="E922" s="155">
        <v>2013</v>
      </c>
      <c r="F922" s="155">
        <v>2013</v>
      </c>
      <c r="G922" s="31">
        <v>0.65499421000000002</v>
      </c>
      <c r="H922" s="31">
        <v>0.65499421000000002</v>
      </c>
      <c r="I922" s="31">
        <v>0.65499421000000002</v>
      </c>
      <c r="J922" s="155"/>
      <c r="K922" s="12"/>
      <c r="L922" s="155"/>
      <c r="M922" s="173"/>
      <c r="N922" s="10"/>
      <c r="O922" s="31">
        <v>0.65499421000000002</v>
      </c>
      <c r="P922" s="161"/>
      <c r="Q922" s="84">
        <v>0.65499421000000002</v>
      </c>
      <c r="R922" s="163"/>
    </row>
    <row r="923" spans="1:18" s="147" customFormat="1" x14ac:dyDescent="0.25">
      <c r="A923" s="9" t="s">
        <v>42</v>
      </c>
      <c r="B923" s="25" t="s">
        <v>43</v>
      </c>
      <c r="C923" s="155"/>
      <c r="D923" s="12"/>
      <c r="E923" s="155"/>
      <c r="F923" s="155"/>
      <c r="G923" s="31"/>
      <c r="H923" s="31"/>
      <c r="I923" s="31"/>
      <c r="J923" s="155"/>
      <c r="K923" s="12"/>
      <c r="L923" s="155"/>
      <c r="M923" s="173"/>
      <c r="N923" s="10"/>
      <c r="O923" s="31"/>
      <c r="P923" s="161"/>
      <c r="Q923" s="84"/>
      <c r="R923" s="163"/>
    </row>
    <row r="924" spans="1:18" s="147" customFormat="1" ht="31.5" x14ac:dyDescent="0.25">
      <c r="A924" s="58" t="s">
        <v>215</v>
      </c>
      <c r="B924" s="45" t="s">
        <v>2961</v>
      </c>
      <c r="C924" s="155" t="s">
        <v>1409</v>
      </c>
      <c r="D924" s="12" t="s">
        <v>2962</v>
      </c>
      <c r="E924" s="155">
        <v>2013</v>
      </c>
      <c r="F924" s="155">
        <v>2013</v>
      </c>
      <c r="G924" s="31">
        <v>0.08</v>
      </c>
      <c r="H924" s="31">
        <v>0.08</v>
      </c>
      <c r="I924" s="31">
        <v>0.08</v>
      </c>
      <c r="J924" s="155"/>
      <c r="K924" s="12" t="s">
        <v>2962</v>
      </c>
      <c r="L924" s="155"/>
      <c r="M924" s="173"/>
      <c r="N924" s="10"/>
      <c r="O924" s="31">
        <v>0.08</v>
      </c>
      <c r="P924" s="161"/>
      <c r="Q924" s="84">
        <v>0.08</v>
      </c>
      <c r="R924" s="163"/>
    </row>
    <row r="925" spans="1:18" s="147" customFormat="1" ht="31.5" x14ac:dyDescent="0.25">
      <c r="A925" s="58" t="s">
        <v>216</v>
      </c>
      <c r="B925" s="45" t="s">
        <v>2963</v>
      </c>
      <c r="C925" s="155" t="s">
        <v>1409</v>
      </c>
      <c r="D925" s="12" t="s">
        <v>327</v>
      </c>
      <c r="E925" s="155">
        <v>2013</v>
      </c>
      <c r="F925" s="155">
        <v>2013</v>
      </c>
      <c r="G925" s="31">
        <v>0.105765253</v>
      </c>
      <c r="H925" s="31">
        <v>0.105765253</v>
      </c>
      <c r="I925" s="31">
        <v>0.105765253</v>
      </c>
      <c r="J925" s="155"/>
      <c r="K925" s="12" t="s">
        <v>327</v>
      </c>
      <c r="L925" s="155"/>
      <c r="M925" s="173"/>
      <c r="N925" s="10"/>
      <c r="O925" s="31">
        <v>0.105765253</v>
      </c>
      <c r="P925" s="161"/>
      <c r="Q925" s="84">
        <v>0.105765253</v>
      </c>
      <c r="R925" s="163"/>
    </row>
    <row r="926" spans="1:18" s="147" customFormat="1" ht="31.5" x14ac:dyDescent="0.25">
      <c r="A926" s="58" t="s">
        <v>217</v>
      </c>
      <c r="B926" s="45" t="s">
        <v>2964</v>
      </c>
      <c r="C926" s="155" t="s">
        <v>1409</v>
      </c>
      <c r="D926" s="12" t="s">
        <v>352</v>
      </c>
      <c r="E926" s="155">
        <v>2013</v>
      </c>
      <c r="F926" s="155">
        <v>2013</v>
      </c>
      <c r="G926" s="31">
        <v>0.13948051</v>
      </c>
      <c r="H926" s="31">
        <v>0.13948051</v>
      </c>
      <c r="I926" s="31">
        <v>0.13948051</v>
      </c>
      <c r="J926" s="155"/>
      <c r="K926" s="12" t="s">
        <v>352</v>
      </c>
      <c r="L926" s="155"/>
      <c r="M926" s="173"/>
      <c r="N926" s="10"/>
      <c r="O926" s="31">
        <v>0.13948051</v>
      </c>
      <c r="P926" s="161"/>
      <c r="Q926" s="84">
        <v>0.13948051</v>
      </c>
      <c r="R926" s="163"/>
    </row>
    <row r="927" spans="1:18" s="147" customFormat="1" ht="31.5" x14ac:dyDescent="0.25">
      <c r="A927" s="58" t="s">
        <v>219</v>
      </c>
      <c r="B927" s="45" t="s">
        <v>2965</v>
      </c>
      <c r="C927" s="155" t="s">
        <v>1409</v>
      </c>
      <c r="D927" s="12" t="s">
        <v>352</v>
      </c>
      <c r="E927" s="155">
        <v>2013</v>
      </c>
      <c r="F927" s="155">
        <v>2013</v>
      </c>
      <c r="G927" s="31">
        <v>0.14545008000000001</v>
      </c>
      <c r="H927" s="31">
        <v>0.14545008000000001</v>
      </c>
      <c r="I927" s="31">
        <v>0.14545008000000001</v>
      </c>
      <c r="J927" s="155"/>
      <c r="K927" s="12" t="s">
        <v>352</v>
      </c>
      <c r="L927" s="155"/>
      <c r="M927" s="173"/>
      <c r="N927" s="10"/>
      <c r="O927" s="31">
        <v>0.14545008000000001</v>
      </c>
      <c r="P927" s="161"/>
      <c r="Q927" s="84">
        <v>0.14545008000000001</v>
      </c>
      <c r="R927" s="163"/>
    </row>
    <row r="928" spans="1:18" s="147" customFormat="1" ht="31.5" x14ac:dyDescent="0.25">
      <c r="A928" s="58" t="s">
        <v>221</v>
      </c>
      <c r="B928" s="45" t="s">
        <v>2966</v>
      </c>
      <c r="C928" s="155" t="s">
        <v>1409</v>
      </c>
      <c r="D928" s="50" t="s">
        <v>2860</v>
      </c>
      <c r="E928" s="155">
        <v>2013</v>
      </c>
      <c r="F928" s="155">
        <v>2013</v>
      </c>
      <c r="G928" s="31">
        <v>4.9450000000000003</v>
      </c>
      <c r="H928" s="31">
        <v>4.9450000000000003</v>
      </c>
      <c r="I928" s="31">
        <v>4.9450000000000003</v>
      </c>
      <c r="J928" s="155"/>
      <c r="K928" s="12"/>
      <c r="L928" s="155"/>
      <c r="M928" s="173"/>
      <c r="N928" s="10"/>
      <c r="O928" s="31">
        <v>4.9450000000000003</v>
      </c>
      <c r="P928" s="161"/>
      <c r="Q928" s="84">
        <v>4.9450000000000003</v>
      </c>
      <c r="R928" s="163"/>
    </row>
    <row r="929" spans="1:18" s="147" customFormat="1" x14ac:dyDescent="0.25">
      <c r="A929" s="58" t="s">
        <v>223</v>
      </c>
      <c r="B929" s="45" t="s">
        <v>2967</v>
      </c>
      <c r="C929" s="155" t="s">
        <v>1409</v>
      </c>
      <c r="D929" s="12" t="s">
        <v>134</v>
      </c>
      <c r="E929" s="155">
        <v>2013</v>
      </c>
      <c r="F929" s="155">
        <v>2013</v>
      </c>
      <c r="G929" s="31">
        <v>0.121682</v>
      </c>
      <c r="H929" s="31">
        <v>0.121682</v>
      </c>
      <c r="I929" s="31">
        <v>0.121682</v>
      </c>
      <c r="J929" s="155"/>
      <c r="K929" s="12" t="s">
        <v>134</v>
      </c>
      <c r="L929" s="155"/>
      <c r="M929" s="173"/>
      <c r="N929" s="10"/>
      <c r="O929" s="31">
        <v>0.121682</v>
      </c>
      <c r="P929" s="161"/>
      <c r="Q929" s="84">
        <v>0.121682</v>
      </c>
      <c r="R929" s="163"/>
    </row>
    <row r="930" spans="1:18" s="147" customFormat="1" x14ac:dyDescent="0.25">
      <c r="A930" s="58" t="s">
        <v>225</v>
      </c>
      <c r="B930" s="45" t="s">
        <v>2968</v>
      </c>
      <c r="C930" s="155" t="s">
        <v>1409</v>
      </c>
      <c r="D930" s="12" t="s">
        <v>352</v>
      </c>
      <c r="E930" s="155">
        <v>2013</v>
      </c>
      <c r="F930" s="155">
        <v>2013</v>
      </c>
      <c r="G930" s="31">
        <v>0.25667599999999996</v>
      </c>
      <c r="H930" s="31">
        <v>0.25667599999999996</v>
      </c>
      <c r="I930" s="31">
        <v>0.25667599999999996</v>
      </c>
      <c r="J930" s="155"/>
      <c r="K930" s="12" t="s">
        <v>352</v>
      </c>
      <c r="L930" s="155"/>
      <c r="M930" s="173"/>
      <c r="N930" s="10"/>
      <c r="O930" s="31">
        <v>0.25667599999999996</v>
      </c>
      <c r="P930" s="161"/>
      <c r="Q930" s="84">
        <v>0.25667599999999996</v>
      </c>
      <c r="R930" s="163"/>
    </row>
    <row r="931" spans="1:18" s="147" customFormat="1" x14ac:dyDescent="0.25">
      <c r="A931" s="58" t="s">
        <v>2969</v>
      </c>
      <c r="B931" s="45" t="s">
        <v>2970</v>
      </c>
      <c r="C931" s="155" t="s">
        <v>1409</v>
      </c>
      <c r="D931" s="12" t="s">
        <v>2971</v>
      </c>
      <c r="E931" s="155">
        <v>2013</v>
      </c>
      <c r="F931" s="155">
        <v>2013</v>
      </c>
      <c r="G931" s="31">
        <v>2.7625891600000001</v>
      </c>
      <c r="H931" s="31">
        <v>2.7625891600000001</v>
      </c>
      <c r="I931" s="31">
        <v>2.7625891600000001</v>
      </c>
      <c r="J931" s="155"/>
      <c r="K931" s="12" t="s">
        <v>2971</v>
      </c>
      <c r="L931" s="155"/>
      <c r="M931" s="173"/>
      <c r="N931" s="10"/>
      <c r="O931" s="31">
        <v>2.7625891600000001</v>
      </c>
      <c r="P931" s="161"/>
      <c r="Q931" s="84">
        <v>2.7625891600000001</v>
      </c>
      <c r="R931" s="163"/>
    </row>
    <row r="932" spans="1:18" s="147" customFormat="1" ht="31.5" x14ac:dyDescent="0.25">
      <c r="A932" s="58" t="s">
        <v>2972</v>
      </c>
      <c r="B932" s="45" t="s">
        <v>2973</v>
      </c>
      <c r="C932" s="155" t="s">
        <v>1409</v>
      </c>
      <c r="D932" s="12" t="s">
        <v>2971</v>
      </c>
      <c r="E932" s="155">
        <v>2013</v>
      </c>
      <c r="F932" s="155">
        <v>2013</v>
      </c>
      <c r="G932" s="31">
        <v>2.49055933</v>
      </c>
      <c r="H932" s="31">
        <v>2.49055933</v>
      </c>
      <c r="I932" s="31">
        <v>2.49055933</v>
      </c>
      <c r="J932" s="155"/>
      <c r="K932" s="12" t="s">
        <v>2971</v>
      </c>
      <c r="L932" s="155"/>
      <c r="M932" s="173"/>
      <c r="N932" s="10"/>
      <c r="O932" s="31">
        <v>2.49055933</v>
      </c>
      <c r="P932" s="161"/>
      <c r="Q932" s="84">
        <v>2.49055933</v>
      </c>
      <c r="R932" s="163"/>
    </row>
    <row r="933" spans="1:18" s="147" customFormat="1" ht="47.25" x14ac:dyDescent="0.25">
      <c r="A933" s="58" t="s">
        <v>2974</v>
      </c>
      <c r="B933" s="45" t="s">
        <v>4146</v>
      </c>
      <c r="C933" s="155" t="s">
        <v>1409</v>
      </c>
      <c r="D933" s="50" t="s">
        <v>1822</v>
      </c>
      <c r="E933" s="155">
        <v>2013</v>
      </c>
      <c r="F933" s="155">
        <v>2013</v>
      </c>
      <c r="G933" s="31">
        <v>0.62704959999999998</v>
      </c>
      <c r="H933" s="31">
        <v>0.62704959999999998</v>
      </c>
      <c r="I933" s="31">
        <v>0.62704959999999998</v>
      </c>
      <c r="J933" s="155"/>
      <c r="K933" s="12"/>
      <c r="L933" s="155"/>
      <c r="M933" s="173"/>
      <c r="N933" s="10"/>
      <c r="O933" s="31">
        <v>0.62704959999999998</v>
      </c>
      <c r="P933" s="161"/>
      <c r="Q933" s="84">
        <v>0.62704959999999998</v>
      </c>
      <c r="R933" s="163"/>
    </row>
    <row r="934" spans="1:18" s="147" customFormat="1" ht="31.5" x14ac:dyDescent="0.25">
      <c r="A934" s="58" t="s">
        <v>2975</v>
      </c>
      <c r="B934" s="180" t="s">
        <v>2976</v>
      </c>
      <c r="C934" s="155" t="s">
        <v>1409</v>
      </c>
      <c r="D934" s="50" t="s">
        <v>1821</v>
      </c>
      <c r="E934" s="155">
        <v>2013</v>
      </c>
      <c r="F934" s="155">
        <v>2013</v>
      </c>
      <c r="G934" s="31">
        <v>0.37329000000000001</v>
      </c>
      <c r="H934" s="31">
        <v>0.37329000000000001</v>
      </c>
      <c r="I934" s="31">
        <v>0.37329000000000001</v>
      </c>
      <c r="J934" s="155"/>
      <c r="K934" s="12"/>
      <c r="L934" s="155"/>
      <c r="M934" s="173"/>
      <c r="N934" s="10"/>
      <c r="O934" s="31">
        <v>0.37329000000000001</v>
      </c>
      <c r="P934" s="161"/>
      <c r="Q934" s="84">
        <v>0.37329000000000001</v>
      </c>
      <c r="R934" s="163"/>
    </row>
    <row r="935" spans="1:18" s="147" customFormat="1" x14ac:dyDescent="0.25">
      <c r="A935" s="9" t="s">
        <v>27</v>
      </c>
      <c r="B935" s="25" t="s">
        <v>28</v>
      </c>
      <c r="C935" s="155"/>
      <c r="D935" s="12"/>
      <c r="E935" s="155"/>
      <c r="F935" s="155"/>
      <c r="G935" s="31"/>
      <c r="H935" s="31"/>
      <c r="I935" s="31"/>
      <c r="J935" s="155"/>
      <c r="K935" s="12"/>
      <c r="L935" s="155"/>
      <c r="M935" s="173"/>
      <c r="N935" s="10"/>
      <c r="O935" s="31"/>
      <c r="P935" s="161"/>
      <c r="Q935" s="84"/>
      <c r="R935" s="163"/>
    </row>
    <row r="936" spans="1:18" s="147" customFormat="1" ht="31.5" x14ac:dyDescent="0.25">
      <c r="A936" s="58" t="s">
        <v>93</v>
      </c>
      <c r="B936" s="45" t="s">
        <v>2977</v>
      </c>
      <c r="C936" s="155" t="s">
        <v>1376</v>
      </c>
      <c r="D936" s="50" t="s">
        <v>146</v>
      </c>
      <c r="E936" s="155">
        <v>2013</v>
      </c>
      <c r="F936" s="155">
        <v>2013</v>
      </c>
      <c r="G936" s="31">
        <v>0.10742369845836927</v>
      </c>
      <c r="H936" s="31">
        <v>0.10742369845836927</v>
      </c>
      <c r="I936" s="31">
        <v>0.10742369845836927</v>
      </c>
      <c r="J936" s="155"/>
      <c r="K936" s="12"/>
      <c r="L936" s="155"/>
      <c r="M936" s="173"/>
      <c r="N936" s="10"/>
      <c r="O936" s="31">
        <v>0.10742369845836927</v>
      </c>
      <c r="P936" s="161"/>
      <c r="Q936" s="84">
        <v>0.10742369845836927</v>
      </c>
      <c r="R936" s="163"/>
    </row>
    <row r="937" spans="1:18" s="147" customFormat="1" hidden="1" x14ac:dyDescent="0.25">
      <c r="A937" s="9" t="s">
        <v>44</v>
      </c>
      <c r="B937" s="25" t="s">
        <v>31</v>
      </c>
      <c r="C937" s="155"/>
      <c r="D937" s="12"/>
      <c r="E937" s="155"/>
      <c r="F937" s="155"/>
      <c r="G937" s="31"/>
      <c r="H937" s="31"/>
      <c r="I937" s="31"/>
      <c r="J937" s="155"/>
      <c r="K937" s="12"/>
      <c r="L937" s="155"/>
      <c r="M937" s="173"/>
      <c r="N937" s="10"/>
      <c r="O937" s="31"/>
      <c r="P937" s="161"/>
      <c r="Q937" s="84"/>
      <c r="R937" s="163"/>
    </row>
    <row r="938" spans="1:18" s="147" customFormat="1" x14ac:dyDescent="0.25">
      <c r="A938" s="4" t="s">
        <v>45</v>
      </c>
      <c r="B938" s="25" t="s">
        <v>20</v>
      </c>
      <c r="C938" s="155"/>
      <c r="D938" s="12"/>
      <c r="E938" s="155"/>
      <c r="F938" s="155"/>
      <c r="G938" s="31"/>
      <c r="H938" s="31"/>
      <c r="I938" s="31"/>
      <c r="J938" s="155"/>
      <c r="K938" s="12"/>
      <c r="L938" s="155"/>
      <c r="M938" s="173"/>
      <c r="N938" s="10"/>
      <c r="O938" s="31"/>
      <c r="P938" s="161"/>
      <c r="Q938" s="84"/>
      <c r="R938" s="163"/>
    </row>
    <row r="939" spans="1:18" s="147" customFormat="1" x14ac:dyDescent="0.25">
      <c r="A939" s="58" t="s">
        <v>232</v>
      </c>
      <c r="B939" s="45" t="s">
        <v>63</v>
      </c>
      <c r="C939" s="155" t="s">
        <v>1853</v>
      </c>
      <c r="D939" s="50" t="s">
        <v>146</v>
      </c>
      <c r="E939" s="155">
        <v>2013</v>
      </c>
      <c r="F939" s="155">
        <v>2013</v>
      </c>
      <c r="G939" s="31">
        <v>8.1694900000000001E-2</v>
      </c>
      <c r="H939" s="31">
        <v>8.1694900000000001E-2</v>
      </c>
      <c r="I939" s="31">
        <v>8.1694900000000001E-2</v>
      </c>
      <c r="J939" s="155"/>
      <c r="K939" s="12"/>
      <c r="L939" s="155"/>
      <c r="M939" s="173"/>
      <c r="N939" s="10"/>
      <c r="O939" s="31">
        <v>8.1694900000000001E-2</v>
      </c>
      <c r="P939" s="161"/>
      <c r="Q939" s="84">
        <v>8.1694900000000001E-2</v>
      </c>
      <c r="R939" s="163"/>
    </row>
    <row r="940" spans="1:18" s="147" customFormat="1" x14ac:dyDescent="0.25">
      <c r="A940" s="58" t="s">
        <v>233</v>
      </c>
      <c r="B940" s="45" t="s">
        <v>2978</v>
      </c>
      <c r="C940" s="155" t="s">
        <v>1853</v>
      </c>
      <c r="D940" s="50" t="s">
        <v>1739</v>
      </c>
      <c r="E940" s="155">
        <v>2013</v>
      </c>
      <c r="F940" s="155">
        <v>2013</v>
      </c>
      <c r="G940" s="31">
        <v>0.95349400000000006</v>
      </c>
      <c r="H940" s="31">
        <v>0.95349400000000006</v>
      </c>
      <c r="I940" s="31">
        <v>0.95349400000000006</v>
      </c>
      <c r="J940" s="155"/>
      <c r="K940" s="12"/>
      <c r="L940" s="155"/>
      <c r="M940" s="173"/>
      <c r="N940" s="10"/>
      <c r="O940" s="31">
        <v>0.95349400000000006</v>
      </c>
      <c r="P940" s="161"/>
      <c r="Q940" s="84">
        <v>0.95349400000000006</v>
      </c>
      <c r="R940" s="163"/>
    </row>
    <row r="941" spans="1:18" s="147" customFormat="1" hidden="1" x14ac:dyDescent="0.25">
      <c r="A941" s="4" t="s">
        <v>46</v>
      </c>
      <c r="B941" s="25" t="s">
        <v>21</v>
      </c>
      <c r="C941" s="155"/>
      <c r="D941" s="12"/>
      <c r="E941" s="155"/>
      <c r="F941" s="155"/>
      <c r="G941" s="31"/>
      <c r="H941" s="31"/>
      <c r="I941" s="31"/>
      <c r="J941" s="155"/>
      <c r="K941" s="12"/>
      <c r="L941" s="155"/>
      <c r="M941" s="173"/>
      <c r="N941" s="10"/>
      <c r="O941" s="31"/>
      <c r="P941" s="161"/>
      <c r="Q941" s="84"/>
      <c r="R941" s="163"/>
    </row>
    <row r="942" spans="1:18" s="147" customFormat="1" hidden="1" x14ac:dyDescent="0.25">
      <c r="A942" s="4" t="s">
        <v>48</v>
      </c>
      <c r="B942" s="25" t="s">
        <v>22</v>
      </c>
      <c r="C942" s="155"/>
      <c r="D942" s="12"/>
      <c r="E942" s="155"/>
      <c r="F942" s="155"/>
      <c r="G942" s="31"/>
      <c r="H942" s="31"/>
      <c r="I942" s="31"/>
      <c r="J942" s="155"/>
      <c r="K942" s="12"/>
      <c r="L942" s="155"/>
      <c r="M942" s="173"/>
      <c r="N942" s="10"/>
      <c r="O942" s="31"/>
      <c r="P942" s="161"/>
      <c r="Q942" s="84"/>
      <c r="R942" s="163"/>
    </row>
    <row r="943" spans="1:18" s="147" customFormat="1" hidden="1" x14ac:dyDescent="0.25">
      <c r="A943" s="4" t="s">
        <v>50</v>
      </c>
      <c r="B943" s="25" t="s">
        <v>23</v>
      </c>
      <c r="C943" s="155"/>
      <c r="D943" s="12"/>
      <c r="E943" s="155"/>
      <c r="F943" s="155"/>
      <c r="G943" s="31"/>
      <c r="H943" s="31"/>
      <c r="I943" s="31"/>
      <c r="J943" s="155"/>
      <c r="K943" s="12"/>
      <c r="L943" s="155"/>
      <c r="M943" s="173"/>
      <c r="N943" s="10"/>
      <c r="O943" s="31"/>
      <c r="P943" s="161"/>
      <c r="Q943" s="84"/>
      <c r="R943" s="163"/>
    </row>
    <row r="944" spans="1:18" s="147" customFormat="1" x14ac:dyDescent="0.25">
      <c r="A944" s="4" t="s">
        <v>51</v>
      </c>
      <c r="B944" s="25" t="s">
        <v>17</v>
      </c>
      <c r="C944" s="155"/>
      <c r="D944" s="12"/>
      <c r="E944" s="155"/>
      <c r="F944" s="155"/>
      <c r="G944" s="31"/>
      <c r="H944" s="31"/>
      <c r="I944" s="31"/>
      <c r="J944" s="155"/>
      <c r="K944" s="12"/>
      <c r="L944" s="155"/>
      <c r="M944" s="173"/>
      <c r="N944" s="10"/>
      <c r="O944" s="31"/>
      <c r="P944" s="161"/>
      <c r="Q944" s="84"/>
      <c r="R944" s="163"/>
    </row>
    <row r="945" spans="1:18" s="147" customFormat="1" x14ac:dyDescent="0.25">
      <c r="A945" s="58" t="s">
        <v>2979</v>
      </c>
      <c r="B945" s="45" t="s">
        <v>17</v>
      </c>
      <c r="C945" s="155" t="s">
        <v>1409</v>
      </c>
      <c r="D945" s="12"/>
      <c r="E945" s="155">
        <v>2013</v>
      </c>
      <c r="F945" s="155">
        <v>2013</v>
      </c>
      <c r="G945" s="31">
        <v>0.57099582000000004</v>
      </c>
      <c r="H945" s="31">
        <v>0.57099582000000004</v>
      </c>
      <c r="I945" s="31">
        <v>0.57099582000000004</v>
      </c>
      <c r="J945" s="155"/>
      <c r="K945" s="12"/>
      <c r="L945" s="155"/>
      <c r="M945" s="173"/>
      <c r="N945" s="10"/>
      <c r="O945" s="31">
        <v>0.57099582000000004</v>
      </c>
      <c r="P945" s="161"/>
      <c r="Q945" s="84">
        <v>0.57099582000000004</v>
      </c>
      <c r="R945" s="163"/>
    </row>
    <row r="946" spans="1:18" s="147" customFormat="1" ht="31.5" hidden="1" x14ac:dyDescent="0.25">
      <c r="A946" s="4" t="s">
        <v>476</v>
      </c>
      <c r="B946" s="25" t="s">
        <v>1541</v>
      </c>
      <c r="C946" s="155"/>
      <c r="D946" s="12"/>
      <c r="E946" s="155"/>
      <c r="F946" s="155"/>
      <c r="G946" s="31"/>
      <c r="H946" s="31"/>
      <c r="I946" s="31"/>
      <c r="J946" s="155"/>
      <c r="K946" s="12"/>
      <c r="L946" s="155"/>
      <c r="M946" s="173"/>
      <c r="N946" s="10"/>
      <c r="O946" s="31"/>
      <c r="P946" s="161"/>
      <c r="Q946" s="84"/>
      <c r="R946" s="163"/>
    </row>
    <row r="947" spans="1:18" s="147" customFormat="1" hidden="1" x14ac:dyDescent="0.25">
      <c r="A947" s="4" t="s">
        <v>52</v>
      </c>
      <c r="B947" s="25" t="s">
        <v>24</v>
      </c>
      <c r="C947" s="155"/>
      <c r="D947" s="12"/>
      <c r="E947" s="155"/>
      <c r="F947" s="155"/>
      <c r="G947" s="31"/>
      <c r="H947" s="31"/>
      <c r="I947" s="31"/>
      <c r="J947" s="155"/>
      <c r="K947" s="12"/>
      <c r="L947" s="155"/>
      <c r="M947" s="173"/>
      <c r="N947" s="10"/>
      <c r="O947" s="31"/>
      <c r="P947" s="161"/>
      <c r="Q947" s="84"/>
      <c r="R947" s="163"/>
    </row>
    <row r="948" spans="1:18" s="147" customFormat="1" hidden="1" x14ac:dyDescent="0.25">
      <c r="A948" s="4" t="s">
        <v>54</v>
      </c>
      <c r="B948" s="25" t="s">
        <v>25</v>
      </c>
      <c r="C948" s="155"/>
      <c r="D948" s="12"/>
      <c r="E948" s="155"/>
      <c r="F948" s="155"/>
      <c r="G948" s="31"/>
      <c r="H948" s="31"/>
      <c r="I948" s="31"/>
      <c r="J948" s="155"/>
      <c r="K948" s="12"/>
      <c r="L948" s="155"/>
      <c r="M948" s="173"/>
      <c r="N948" s="10"/>
      <c r="O948" s="31"/>
      <c r="P948" s="161"/>
      <c r="Q948" s="84"/>
      <c r="R948" s="163"/>
    </row>
    <row r="949" spans="1:18" s="147" customFormat="1" hidden="1" x14ac:dyDescent="0.25">
      <c r="A949" s="4" t="s">
        <v>55</v>
      </c>
      <c r="B949" s="25" t="s">
        <v>26</v>
      </c>
      <c r="C949" s="155"/>
      <c r="D949" s="12"/>
      <c r="E949" s="155"/>
      <c r="F949" s="155"/>
      <c r="G949" s="31"/>
      <c r="H949" s="31"/>
      <c r="I949" s="31"/>
      <c r="J949" s="155"/>
      <c r="K949" s="12"/>
      <c r="L949" s="155"/>
      <c r="M949" s="173"/>
      <c r="N949" s="10"/>
      <c r="O949" s="31"/>
      <c r="P949" s="161"/>
      <c r="Q949" s="84"/>
      <c r="R949" s="163"/>
    </row>
    <row r="950" spans="1:18" s="269" customFormat="1" x14ac:dyDescent="0.25">
      <c r="A950" s="276" t="s">
        <v>98</v>
      </c>
      <c r="B950" s="277" t="s">
        <v>2980</v>
      </c>
      <c r="C950" s="266"/>
      <c r="D950" s="280"/>
      <c r="E950" s="266"/>
      <c r="F950" s="266"/>
      <c r="G950" s="281"/>
      <c r="H950" s="281"/>
      <c r="I950" s="281"/>
      <c r="J950" s="266"/>
      <c r="K950" s="280"/>
      <c r="L950" s="266"/>
      <c r="M950" s="274"/>
      <c r="N950" s="278"/>
      <c r="O950" s="281"/>
      <c r="P950" s="265"/>
      <c r="Q950" s="282"/>
      <c r="R950" s="268"/>
    </row>
    <row r="951" spans="1:18" s="147" customFormat="1" x14ac:dyDescent="0.25">
      <c r="A951" s="9" t="s">
        <v>39</v>
      </c>
      <c r="B951" s="25" t="s">
        <v>29</v>
      </c>
      <c r="C951" s="155"/>
      <c r="D951" s="12"/>
      <c r="E951" s="155"/>
      <c r="F951" s="155"/>
      <c r="G951" s="31"/>
      <c r="H951" s="31"/>
      <c r="I951" s="31"/>
      <c r="J951" s="155"/>
      <c r="K951" s="12"/>
      <c r="L951" s="155"/>
      <c r="M951" s="173"/>
      <c r="N951" s="10"/>
      <c r="O951" s="31"/>
      <c r="P951" s="161"/>
      <c r="Q951" s="84"/>
      <c r="R951" s="163"/>
    </row>
    <row r="952" spans="1:18" s="147" customFormat="1" x14ac:dyDescent="0.25">
      <c r="A952" s="6" t="s">
        <v>1527</v>
      </c>
      <c r="B952" s="45" t="s">
        <v>2981</v>
      </c>
      <c r="C952" s="155" t="s">
        <v>1374</v>
      </c>
      <c r="D952" s="181" t="s">
        <v>1100</v>
      </c>
      <c r="E952" s="155">
        <v>2013</v>
      </c>
      <c r="F952" s="155">
        <v>2013</v>
      </c>
      <c r="G952" s="182">
        <v>0.37092765</v>
      </c>
      <c r="H952" s="182">
        <v>0.37092765</v>
      </c>
      <c r="I952" s="182">
        <v>0.37092765</v>
      </c>
      <c r="J952" s="155"/>
      <c r="K952" s="181" t="s">
        <v>1100</v>
      </c>
      <c r="L952" s="155"/>
      <c r="M952" s="173"/>
      <c r="N952" s="10"/>
      <c r="O952" s="182">
        <v>0.37092765</v>
      </c>
      <c r="P952" s="161"/>
      <c r="Q952" s="183">
        <v>0.37092765</v>
      </c>
      <c r="R952" s="163"/>
    </row>
    <row r="953" spans="1:18" s="147" customFormat="1" ht="31.5" x14ac:dyDescent="0.25">
      <c r="A953" s="6" t="s">
        <v>2982</v>
      </c>
      <c r="B953" s="45" t="s">
        <v>2983</v>
      </c>
      <c r="C953" s="155" t="s">
        <v>1374</v>
      </c>
      <c r="D953" s="12" t="s">
        <v>19</v>
      </c>
      <c r="E953" s="155">
        <v>2013</v>
      </c>
      <c r="F953" s="155">
        <v>2013</v>
      </c>
      <c r="G953" s="182">
        <v>4.9178970000000002E-2</v>
      </c>
      <c r="H953" s="182">
        <v>4.9178970000000002E-2</v>
      </c>
      <c r="I953" s="182">
        <v>4.9178970000000002E-2</v>
      </c>
      <c r="J953" s="155"/>
      <c r="K953" s="12" t="s">
        <v>19</v>
      </c>
      <c r="L953" s="155"/>
      <c r="M953" s="173"/>
      <c r="N953" s="10"/>
      <c r="O953" s="182">
        <v>4.9178970000000002E-2</v>
      </c>
      <c r="P953" s="161"/>
      <c r="Q953" s="183">
        <v>4.9178970000000002E-2</v>
      </c>
      <c r="R953" s="163"/>
    </row>
    <row r="954" spans="1:18" s="147" customFormat="1" ht="35.25" customHeight="1" x14ac:dyDescent="0.25">
      <c r="A954" s="6" t="s">
        <v>2984</v>
      </c>
      <c r="B954" s="184" t="s">
        <v>2985</v>
      </c>
      <c r="C954" s="155" t="s">
        <v>1374</v>
      </c>
      <c r="D954" s="181" t="s">
        <v>1586</v>
      </c>
      <c r="E954" s="155">
        <v>2013</v>
      </c>
      <c r="F954" s="155">
        <v>2013</v>
      </c>
      <c r="G954" s="182">
        <v>0.27600000000000002</v>
      </c>
      <c r="H954" s="182">
        <v>0.27600000000000002</v>
      </c>
      <c r="I954" s="182">
        <v>0.27600000000000002</v>
      </c>
      <c r="J954" s="155"/>
      <c r="K954" s="181" t="s">
        <v>1586</v>
      </c>
      <c r="L954" s="155"/>
      <c r="M954" s="173"/>
      <c r="N954" s="10"/>
      <c r="O954" s="182">
        <v>0.27600000000000002</v>
      </c>
      <c r="P954" s="161"/>
      <c r="Q954" s="183">
        <v>0.27600000000000002</v>
      </c>
      <c r="R954" s="163"/>
    </row>
    <row r="955" spans="1:18" s="147" customFormat="1" x14ac:dyDescent="0.25">
      <c r="A955" s="9" t="s">
        <v>42</v>
      </c>
      <c r="B955" s="25" t="s">
        <v>43</v>
      </c>
      <c r="C955" s="155"/>
      <c r="D955" s="12"/>
      <c r="E955" s="155"/>
      <c r="F955" s="155"/>
      <c r="G955" s="31"/>
      <c r="H955" s="31"/>
      <c r="I955" s="31"/>
      <c r="J955" s="155"/>
      <c r="K955" s="12"/>
      <c r="L955" s="155"/>
      <c r="M955" s="173"/>
      <c r="N955" s="10"/>
      <c r="O955" s="31"/>
      <c r="P955" s="161"/>
      <c r="Q955" s="84"/>
      <c r="R955" s="163"/>
    </row>
    <row r="956" spans="1:18" s="147" customFormat="1" ht="31.5" x14ac:dyDescent="0.25">
      <c r="A956" s="58" t="s">
        <v>238</v>
      </c>
      <c r="B956" s="45" t="s">
        <v>2986</v>
      </c>
      <c r="C956" s="155" t="s">
        <v>1409</v>
      </c>
      <c r="D956" s="12" t="s">
        <v>327</v>
      </c>
      <c r="E956" s="155">
        <v>2013</v>
      </c>
      <c r="F956" s="155">
        <v>2013</v>
      </c>
      <c r="G956" s="31">
        <v>0.32558920000000002</v>
      </c>
      <c r="H956" s="31">
        <v>0.32558920000000002</v>
      </c>
      <c r="I956" s="31">
        <v>0.32558920000000002</v>
      </c>
      <c r="J956" s="155"/>
      <c r="K956" s="12" t="s">
        <v>327</v>
      </c>
      <c r="L956" s="155"/>
      <c r="M956" s="173"/>
      <c r="N956" s="10"/>
      <c r="O956" s="31">
        <v>0.32558920000000002</v>
      </c>
      <c r="P956" s="161"/>
      <c r="Q956" s="84">
        <v>0.32558920000000002</v>
      </c>
      <c r="R956" s="163"/>
    </row>
    <row r="957" spans="1:18" s="147" customFormat="1" ht="31.5" x14ac:dyDescent="0.25">
      <c r="A957" s="58" t="s">
        <v>239</v>
      </c>
      <c r="B957" s="45" t="s">
        <v>2987</v>
      </c>
      <c r="C957" s="155" t="s">
        <v>1409</v>
      </c>
      <c r="D957" s="12" t="s">
        <v>19</v>
      </c>
      <c r="E957" s="155">
        <v>2013</v>
      </c>
      <c r="F957" s="155">
        <v>2013</v>
      </c>
      <c r="G957" s="31">
        <v>0.52318092999999999</v>
      </c>
      <c r="H957" s="31">
        <v>0.52318092999999999</v>
      </c>
      <c r="I957" s="31">
        <v>0.52318092999999999</v>
      </c>
      <c r="J957" s="155"/>
      <c r="K957" s="12" t="s">
        <v>19</v>
      </c>
      <c r="L957" s="155"/>
      <c r="M957" s="173"/>
      <c r="N957" s="10"/>
      <c r="O957" s="31">
        <v>0.52318092999999999</v>
      </c>
      <c r="P957" s="161"/>
      <c r="Q957" s="84">
        <v>0.52318092999999999</v>
      </c>
      <c r="R957" s="163"/>
    </row>
    <row r="958" spans="1:18" s="147" customFormat="1" ht="31.5" x14ac:dyDescent="0.25">
      <c r="A958" s="58" t="s">
        <v>240</v>
      </c>
      <c r="B958" s="45" t="s">
        <v>2988</v>
      </c>
      <c r="C958" s="155" t="s">
        <v>1409</v>
      </c>
      <c r="D958" s="12" t="s">
        <v>844</v>
      </c>
      <c r="E958" s="155">
        <v>2013</v>
      </c>
      <c r="F958" s="155">
        <v>2013</v>
      </c>
      <c r="G958" s="31">
        <v>6.2519999999999998</v>
      </c>
      <c r="H958" s="31">
        <v>6.2519999999999998</v>
      </c>
      <c r="I958" s="31">
        <v>6.2519999999999998</v>
      </c>
      <c r="J958" s="155"/>
      <c r="K958" s="12" t="s">
        <v>844</v>
      </c>
      <c r="L958" s="155"/>
      <c r="M958" s="173"/>
      <c r="N958" s="10"/>
      <c r="O958" s="31">
        <v>6.2519999999999998</v>
      </c>
      <c r="P958" s="161"/>
      <c r="Q958" s="84">
        <v>6.2519999999999998</v>
      </c>
      <c r="R958" s="163"/>
    </row>
    <row r="959" spans="1:18" s="147" customFormat="1" ht="31.5" x14ac:dyDescent="0.25">
      <c r="A959" s="58" t="s">
        <v>241</v>
      </c>
      <c r="B959" s="45" t="s">
        <v>2989</v>
      </c>
      <c r="C959" s="155" t="s">
        <v>1409</v>
      </c>
      <c r="D959" s="12" t="s">
        <v>19</v>
      </c>
      <c r="E959" s="155">
        <v>2013</v>
      </c>
      <c r="F959" s="155">
        <v>2013</v>
      </c>
      <c r="G959" s="31">
        <v>0.19014234999999999</v>
      </c>
      <c r="H959" s="31">
        <v>0.19014234999999999</v>
      </c>
      <c r="I959" s="31">
        <v>0.19014234999999999</v>
      </c>
      <c r="J959" s="155"/>
      <c r="K959" s="12" t="s">
        <v>19</v>
      </c>
      <c r="L959" s="155"/>
      <c r="M959" s="173"/>
      <c r="N959" s="10"/>
      <c r="O959" s="31">
        <v>0.19014234999999999</v>
      </c>
      <c r="P959" s="161"/>
      <c r="Q959" s="84">
        <v>0.19014234999999999</v>
      </c>
      <c r="R959" s="163"/>
    </row>
    <row r="960" spans="1:18" s="147" customFormat="1" ht="47.25" x14ac:dyDescent="0.25">
      <c r="A960" s="58" t="s">
        <v>242</v>
      </c>
      <c r="B960" s="45" t="s">
        <v>2990</v>
      </c>
      <c r="C960" s="155" t="s">
        <v>1409</v>
      </c>
      <c r="D960" s="12" t="s">
        <v>351</v>
      </c>
      <c r="E960" s="155">
        <v>2013</v>
      </c>
      <c r="F960" s="155">
        <v>2013</v>
      </c>
      <c r="G960" s="31">
        <v>0.28702249000000002</v>
      </c>
      <c r="H960" s="31">
        <v>0.28702249000000002</v>
      </c>
      <c r="I960" s="31">
        <v>0.28702249000000002</v>
      </c>
      <c r="J960" s="155"/>
      <c r="K960" s="12" t="s">
        <v>351</v>
      </c>
      <c r="L960" s="155"/>
      <c r="M960" s="173"/>
      <c r="N960" s="10"/>
      <c r="O960" s="31">
        <v>0.28702249000000002</v>
      </c>
      <c r="P960" s="161"/>
      <c r="Q960" s="84">
        <v>0.28702249000000002</v>
      </c>
      <c r="R960" s="163"/>
    </row>
    <row r="961" spans="1:18" s="147" customFormat="1" ht="31.5" x14ac:dyDescent="0.25">
      <c r="A961" s="58" t="s">
        <v>243</v>
      </c>
      <c r="B961" s="45" t="s">
        <v>2991</v>
      </c>
      <c r="C961" s="155" t="s">
        <v>1409</v>
      </c>
      <c r="D961" s="12" t="s">
        <v>352</v>
      </c>
      <c r="E961" s="155">
        <v>2013</v>
      </c>
      <c r="F961" s="155">
        <v>2013</v>
      </c>
      <c r="G961" s="31">
        <v>0.14399999999999999</v>
      </c>
      <c r="H961" s="31">
        <v>0.14399999999999999</v>
      </c>
      <c r="I961" s="31">
        <v>0.14399999999999999</v>
      </c>
      <c r="J961" s="155"/>
      <c r="K961" s="12" t="s">
        <v>352</v>
      </c>
      <c r="L961" s="155"/>
      <c r="M961" s="173"/>
      <c r="N961" s="10"/>
      <c r="O961" s="31">
        <v>0.14399999999999999</v>
      </c>
      <c r="P961" s="161"/>
      <c r="Q961" s="84">
        <v>0.14399999999999999</v>
      </c>
      <c r="R961" s="163"/>
    </row>
    <row r="962" spans="1:18" s="147" customFormat="1" ht="31.5" x14ac:dyDescent="0.25">
      <c r="A962" s="58" t="s">
        <v>244</v>
      </c>
      <c r="B962" s="45" t="s">
        <v>2992</v>
      </c>
      <c r="C962" s="155" t="s">
        <v>1409</v>
      </c>
      <c r="D962" s="12" t="s">
        <v>327</v>
      </c>
      <c r="E962" s="155">
        <v>2013</v>
      </c>
      <c r="F962" s="155">
        <v>2013</v>
      </c>
      <c r="G962" s="31">
        <v>0.10398834</v>
      </c>
      <c r="H962" s="31">
        <v>0.10398834</v>
      </c>
      <c r="I962" s="31">
        <v>0.10398834</v>
      </c>
      <c r="J962" s="155"/>
      <c r="K962" s="12" t="s">
        <v>327</v>
      </c>
      <c r="L962" s="155"/>
      <c r="M962" s="173"/>
      <c r="N962" s="10"/>
      <c r="O962" s="31">
        <v>0.10398834</v>
      </c>
      <c r="P962" s="161"/>
      <c r="Q962" s="84">
        <v>0.10398834</v>
      </c>
      <c r="R962" s="163"/>
    </row>
    <row r="963" spans="1:18" s="147" customFormat="1" ht="31.5" x14ac:dyDescent="0.25">
      <c r="A963" s="58" t="s">
        <v>245</v>
      </c>
      <c r="B963" s="45" t="s">
        <v>2993</v>
      </c>
      <c r="C963" s="155" t="s">
        <v>1409</v>
      </c>
      <c r="D963" s="12" t="s">
        <v>18</v>
      </c>
      <c r="E963" s="155">
        <v>2013</v>
      </c>
      <c r="F963" s="155">
        <v>2013</v>
      </c>
      <c r="G963" s="31">
        <v>8.1230590000000005E-2</v>
      </c>
      <c r="H963" s="31">
        <v>8.1230590000000005E-2</v>
      </c>
      <c r="I963" s="31">
        <v>8.1230590000000005E-2</v>
      </c>
      <c r="J963" s="155"/>
      <c r="K963" s="12" t="s">
        <v>18</v>
      </c>
      <c r="L963" s="155"/>
      <c r="M963" s="173"/>
      <c r="N963" s="10"/>
      <c r="O963" s="31">
        <v>8.1230590000000005E-2</v>
      </c>
      <c r="P963" s="161"/>
      <c r="Q963" s="84">
        <v>8.1230590000000005E-2</v>
      </c>
      <c r="R963" s="163"/>
    </row>
    <row r="964" spans="1:18" s="147" customFormat="1" ht="31.5" x14ac:dyDescent="0.25">
      <c r="A964" s="58" t="s">
        <v>246</v>
      </c>
      <c r="B964" s="45" t="s">
        <v>2994</v>
      </c>
      <c r="C964" s="155" t="s">
        <v>1409</v>
      </c>
      <c r="D964" s="12" t="s">
        <v>18</v>
      </c>
      <c r="E964" s="155">
        <v>2013</v>
      </c>
      <c r="F964" s="155">
        <v>2013</v>
      </c>
      <c r="G964" s="31">
        <v>8.1000000000000003E-2</v>
      </c>
      <c r="H964" s="31">
        <v>8.1000000000000003E-2</v>
      </c>
      <c r="I964" s="31">
        <v>8.1000000000000003E-2</v>
      </c>
      <c r="J964" s="155"/>
      <c r="K964" s="12" t="s">
        <v>18</v>
      </c>
      <c r="L964" s="155"/>
      <c r="M964" s="173"/>
      <c r="N964" s="10"/>
      <c r="O964" s="31">
        <v>8.1000000000000003E-2</v>
      </c>
      <c r="P964" s="161"/>
      <c r="Q964" s="84">
        <v>8.1000000000000003E-2</v>
      </c>
      <c r="R964" s="163"/>
    </row>
    <row r="965" spans="1:18" s="147" customFormat="1" ht="47.25" x14ac:dyDescent="0.25">
      <c r="A965" s="58" t="s">
        <v>247</v>
      </c>
      <c r="B965" s="36" t="s">
        <v>2995</v>
      </c>
      <c r="C965" s="155" t="s">
        <v>1409</v>
      </c>
      <c r="D965" s="12" t="s">
        <v>1149</v>
      </c>
      <c r="E965" s="155">
        <v>2013</v>
      </c>
      <c r="F965" s="155">
        <v>2013</v>
      </c>
      <c r="G965" s="31">
        <v>0.45618900000000001</v>
      </c>
      <c r="H965" s="31">
        <v>0.45618900000000001</v>
      </c>
      <c r="I965" s="31">
        <v>0.45618900000000001</v>
      </c>
      <c r="J965" s="155"/>
      <c r="K965" s="12" t="s">
        <v>1149</v>
      </c>
      <c r="L965" s="155"/>
      <c r="M965" s="173"/>
      <c r="N965" s="10"/>
      <c r="O965" s="31">
        <v>0.45618900000000001</v>
      </c>
      <c r="P965" s="161"/>
      <c r="Q965" s="84">
        <v>0.45618900000000001</v>
      </c>
      <c r="R965" s="163"/>
    </row>
    <row r="966" spans="1:18" s="147" customFormat="1" ht="47.25" x14ac:dyDescent="0.25">
      <c r="A966" s="58" t="s">
        <v>248</v>
      </c>
      <c r="B966" s="185" t="s">
        <v>2996</v>
      </c>
      <c r="C966" s="155" t="s">
        <v>1409</v>
      </c>
      <c r="D966" s="12" t="s">
        <v>2997</v>
      </c>
      <c r="E966" s="155">
        <v>2013</v>
      </c>
      <c r="F966" s="155">
        <v>2013</v>
      </c>
      <c r="G966" s="31">
        <v>5.2909000000000005E-2</v>
      </c>
      <c r="H966" s="31">
        <v>5.2909000000000005E-2</v>
      </c>
      <c r="I966" s="31">
        <v>5.2909000000000005E-2</v>
      </c>
      <c r="J966" s="155"/>
      <c r="K966" s="12" t="s">
        <v>2997</v>
      </c>
      <c r="L966" s="155"/>
      <c r="M966" s="173"/>
      <c r="N966" s="10"/>
      <c r="O966" s="31">
        <v>5.2909000000000005E-2</v>
      </c>
      <c r="P966" s="161"/>
      <c r="Q966" s="84">
        <v>5.2909000000000005E-2</v>
      </c>
      <c r="R966" s="163"/>
    </row>
    <row r="967" spans="1:18" s="147" customFormat="1" ht="31.5" x14ac:dyDescent="0.25">
      <c r="A967" s="58" t="s">
        <v>249</v>
      </c>
      <c r="B967" s="186" t="s">
        <v>2998</v>
      </c>
      <c r="C967" s="155" t="s">
        <v>1409</v>
      </c>
      <c r="D967" s="37" t="s">
        <v>711</v>
      </c>
      <c r="E967" s="155">
        <v>2013</v>
      </c>
      <c r="F967" s="155">
        <v>2013</v>
      </c>
      <c r="G967" s="31">
        <v>0.1003</v>
      </c>
      <c r="H967" s="31">
        <v>0.1003</v>
      </c>
      <c r="I967" s="31">
        <v>0.1003</v>
      </c>
      <c r="J967" s="155"/>
      <c r="K967" s="37" t="s">
        <v>711</v>
      </c>
      <c r="L967" s="155"/>
      <c r="M967" s="173"/>
      <c r="N967" s="10"/>
      <c r="O967" s="31">
        <v>0.1003</v>
      </c>
      <c r="P967" s="161"/>
      <c r="Q967" s="84">
        <v>0.1003</v>
      </c>
      <c r="R967" s="163"/>
    </row>
    <row r="968" spans="1:18" s="147" customFormat="1" ht="31.5" x14ac:dyDescent="0.25">
      <c r="A968" s="58" t="s">
        <v>2999</v>
      </c>
      <c r="B968" s="187" t="s">
        <v>3000</v>
      </c>
      <c r="C968" s="155" t="s">
        <v>1409</v>
      </c>
      <c r="D968" s="37" t="s">
        <v>298</v>
      </c>
      <c r="E968" s="155">
        <v>2013</v>
      </c>
      <c r="F968" s="155">
        <v>2013</v>
      </c>
      <c r="G968" s="31">
        <v>6.0780000000000001E-2</v>
      </c>
      <c r="H968" s="31">
        <v>6.0780000000000001E-2</v>
      </c>
      <c r="I968" s="31">
        <v>6.0780000000000001E-2</v>
      </c>
      <c r="J968" s="155"/>
      <c r="K968" s="37" t="s">
        <v>298</v>
      </c>
      <c r="L968" s="155"/>
      <c r="M968" s="173"/>
      <c r="N968" s="10"/>
      <c r="O968" s="31">
        <v>6.0780000000000001E-2</v>
      </c>
      <c r="P968" s="161"/>
      <c r="Q968" s="84">
        <v>6.0780000000000001E-2</v>
      </c>
      <c r="R968" s="163"/>
    </row>
    <row r="969" spans="1:18" s="147" customFormat="1" x14ac:dyDescent="0.25">
      <c r="A969" s="9" t="s">
        <v>27</v>
      </c>
      <c r="B969" s="25" t="s">
        <v>28</v>
      </c>
      <c r="C969" s="155"/>
      <c r="D969" s="12"/>
      <c r="E969" s="155"/>
      <c r="F969" s="155"/>
      <c r="G969" s="31"/>
      <c r="H969" s="31"/>
      <c r="I969" s="31"/>
      <c r="J969" s="155"/>
      <c r="K969" s="12"/>
      <c r="L969" s="155"/>
      <c r="M969" s="173"/>
      <c r="N969" s="10"/>
      <c r="O969" s="31"/>
      <c r="P969" s="161"/>
      <c r="Q969" s="84"/>
      <c r="R969" s="163"/>
    </row>
    <row r="970" spans="1:18" s="147" customFormat="1" ht="31.5" x14ac:dyDescent="0.25">
      <c r="A970" s="58" t="s">
        <v>101</v>
      </c>
      <c r="B970" s="45" t="s">
        <v>3001</v>
      </c>
      <c r="C970" s="155" t="s">
        <v>1376</v>
      </c>
      <c r="D970" s="50" t="s">
        <v>146</v>
      </c>
      <c r="E970" s="155">
        <v>2013</v>
      </c>
      <c r="F970" s="155">
        <v>2013</v>
      </c>
      <c r="G970" s="31">
        <v>4.0188999999999996E-2</v>
      </c>
      <c r="H970" s="31">
        <v>4.0188999999999996E-2</v>
      </c>
      <c r="I970" s="31">
        <v>4.0188999999999996E-2</v>
      </c>
      <c r="J970" s="155"/>
      <c r="K970" s="12"/>
      <c r="L970" s="155"/>
      <c r="M970" s="173"/>
      <c r="N970" s="10"/>
      <c r="O970" s="31">
        <v>4.0188999999999996E-2</v>
      </c>
      <c r="P970" s="161"/>
      <c r="Q970" s="84">
        <v>4.0188999999999996E-2</v>
      </c>
      <c r="R970" s="163"/>
    </row>
    <row r="971" spans="1:18" s="147" customFormat="1" hidden="1" x14ac:dyDescent="0.25">
      <c r="A971" s="9" t="s">
        <v>44</v>
      </c>
      <c r="B971" s="25" t="s">
        <v>31</v>
      </c>
      <c r="C971" s="155"/>
      <c r="D971" s="12"/>
      <c r="E971" s="155"/>
      <c r="F971" s="155"/>
      <c r="G971" s="31"/>
      <c r="H971" s="31"/>
      <c r="I971" s="31"/>
      <c r="J971" s="155"/>
      <c r="K971" s="12"/>
      <c r="L971" s="155"/>
      <c r="M971" s="173"/>
      <c r="N971" s="10"/>
      <c r="O971" s="31"/>
      <c r="P971" s="161"/>
      <c r="Q971" s="84"/>
      <c r="R971" s="163"/>
    </row>
    <row r="972" spans="1:18" s="147" customFormat="1" x14ac:dyDescent="0.25">
      <c r="A972" s="4" t="s">
        <v>45</v>
      </c>
      <c r="B972" s="25" t="s">
        <v>20</v>
      </c>
      <c r="C972" s="155"/>
      <c r="D972" s="12"/>
      <c r="E972" s="155"/>
      <c r="F972" s="155"/>
      <c r="G972" s="31"/>
      <c r="H972" s="31"/>
      <c r="I972" s="31"/>
      <c r="J972" s="155"/>
      <c r="K972" s="12"/>
      <c r="L972" s="155"/>
      <c r="M972" s="173"/>
      <c r="N972" s="10"/>
      <c r="O972" s="31"/>
      <c r="P972" s="161"/>
      <c r="Q972" s="84"/>
      <c r="R972" s="163"/>
    </row>
    <row r="973" spans="1:18" s="147" customFormat="1" x14ac:dyDescent="0.25">
      <c r="A973" s="58" t="s">
        <v>121</v>
      </c>
      <c r="B973" s="45" t="s">
        <v>2948</v>
      </c>
      <c r="C973" s="155" t="s">
        <v>1853</v>
      </c>
      <c r="D973" s="50" t="s">
        <v>146</v>
      </c>
      <c r="E973" s="155">
        <v>2013</v>
      </c>
      <c r="F973" s="155">
        <v>2013</v>
      </c>
      <c r="G973" s="31">
        <v>1.282805</v>
      </c>
      <c r="H973" s="31">
        <v>1.282805</v>
      </c>
      <c r="I973" s="31">
        <v>1.282805</v>
      </c>
      <c r="J973" s="155"/>
      <c r="K973" s="12"/>
      <c r="L973" s="155"/>
      <c r="M973" s="173"/>
      <c r="N973" s="10"/>
      <c r="O973" s="31">
        <v>1.282805</v>
      </c>
      <c r="P973" s="161"/>
      <c r="Q973" s="84">
        <v>1.282805</v>
      </c>
      <c r="R973" s="163"/>
    </row>
    <row r="974" spans="1:18" s="147" customFormat="1" x14ac:dyDescent="0.25">
      <c r="A974" s="4" t="s">
        <v>46</v>
      </c>
      <c r="B974" s="25" t="s">
        <v>21</v>
      </c>
      <c r="C974" s="155"/>
      <c r="D974" s="12"/>
      <c r="E974" s="155"/>
      <c r="F974" s="155"/>
      <c r="G974" s="31"/>
      <c r="H974" s="31"/>
      <c r="I974" s="31"/>
      <c r="J974" s="155"/>
      <c r="K974" s="12"/>
      <c r="L974" s="155"/>
      <c r="M974" s="173"/>
      <c r="N974" s="10"/>
      <c r="O974" s="31"/>
      <c r="P974" s="161"/>
      <c r="Q974" s="84"/>
      <c r="R974" s="163"/>
    </row>
    <row r="975" spans="1:18" s="147" customFormat="1" ht="31.5" x14ac:dyDescent="0.25">
      <c r="A975" s="58" t="s">
        <v>3002</v>
      </c>
      <c r="B975" s="36" t="s">
        <v>3003</v>
      </c>
      <c r="C975" s="155" t="s">
        <v>1374</v>
      </c>
      <c r="D975" s="12"/>
      <c r="E975" s="155">
        <v>2013</v>
      </c>
      <c r="F975" s="155">
        <v>2013</v>
      </c>
      <c r="G975" s="31">
        <v>0.54</v>
      </c>
      <c r="H975" s="31">
        <v>0.54</v>
      </c>
      <c r="I975" s="31">
        <v>0.54</v>
      </c>
      <c r="J975" s="155"/>
      <c r="K975" s="12"/>
      <c r="L975" s="155"/>
      <c r="M975" s="173"/>
      <c r="N975" s="10"/>
      <c r="O975" s="31">
        <v>0.54</v>
      </c>
      <c r="P975" s="161"/>
      <c r="Q975" s="84">
        <v>0.54</v>
      </c>
      <c r="R975" s="163"/>
    </row>
    <row r="976" spans="1:18" s="147" customFormat="1" x14ac:dyDescent="0.25">
      <c r="A976" s="58" t="s">
        <v>3004</v>
      </c>
      <c r="B976" s="45" t="s">
        <v>2836</v>
      </c>
      <c r="C976" s="155" t="s">
        <v>1374</v>
      </c>
      <c r="D976" s="50" t="s">
        <v>3005</v>
      </c>
      <c r="E976" s="155">
        <v>2013</v>
      </c>
      <c r="F976" s="155">
        <v>2013</v>
      </c>
      <c r="G976" s="31">
        <v>4.8000000000000001E-2</v>
      </c>
      <c r="H976" s="31">
        <v>4.8000000000000001E-2</v>
      </c>
      <c r="I976" s="31">
        <v>4.8000000000000001E-2</v>
      </c>
      <c r="J976" s="155"/>
      <c r="K976" s="12"/>
      <c r="L976" s="155"/>
      <c r="M976" s="173"/>
      <c r="N976" s="10"/>
      <c r="O976" s="31">
        <v>4.8000000000000001E-2</v>
      </c>
      <c r="P976" s="161"/>
      <c r="Q976" s="84">
        <v>4.8000000000000001E-2</v>
      </c>
      <c r="R976" s="163"/>
    </row>
    <row r="977" spans="1:18" s="147" customFormat="1" hidden="1" x14ac:dyDescent="0.25">
      <c r="A977" s="4" t="s">
        <v>48</v>
      </c>
      <c r="B977" s="25" t="s">
        <v>22</v>
      </c>
      <c r="C977" s="155"/>
      <c r="D977" s="12"/>
      <c r="E977" s="155"/>
      <c r="F977" s="155"/>
      <c r="G977" s="31"/>
      <c r="H977" s="31"/>
      <c r="I977" s="31"/>
      <c r="J977" s="155"/>
      <c r="K977" s="12"/>
      <c r="L977" s="155"/>
      <c r="M977" s="173"/>
      <c r="N977" s="10"/>
      <c r="O977" s="31"/>
      <c r="P977" s="161"/>
      <c r="Q977" s="84"/>
      <c r="R977" s="163"/>
    </row>
    <row r="978" spans="1:18" s="147" customFormat="1" hidden="1" x14ac:dyDescent="0.25">
      <c r="A978" s="4" t="s">
        <v>50</v>
      </c>
      <c r="B978" s="25" t="s">
        <v>23</v>
      </c>
      <c r="C978" s="155"/>
      <c r="D978" s="12"/>
      <c r="E978" s="155"/>
      <c r="F978" s="155"/>
      <c r="G978" s="31"/>
      <c r="H978" s="31"/>
      <c r="I978" s="31"/>
      <c r="J978" s="155"/>
      <c r="K978" s="12"/>
      <c r="L978" s="155"/>
      <c r="M978" s="173"/>
      <c r="N978" s="10"/>
      <c r="O978" s="31"/>
      <c r="P978" s="161"/>
      <c r="Q978" s="84"/>
      <c r="R978" s="163"/>
    </row>
    <row r="979" spans="1:18" s="147" customFormat="1" hidden="1" x14ac:dyDescent="0.25">
      <c r="A979" s="4" t="s">
        <v>51</v>
      </c>
      <c r="B979" s="25" t="s">
        <v>17</v>
      </c>
      <c r="C979" s="155"/>
      <c r="D979" s="12"/>
      <c r="E979" s="155"/>
      <c r="F979" s="155"/>
      <c r="G979" s="31"/>
      <c r="H979" s="31"/>
      <c r="I979" s="31"/>
      <c r="J979" s="155"/>
      <c r="K979" s="12"/>
      <c r="L979" s="155"/>
      <c r="M979" s="173"/>
      <c r="N979" s="10"/>
      <c r="O979" s="31"/>
      <c r="P979" s="161"/>
      <c r="Q979" s="84"/>
      <c r="R979" s="163"/>
    </row>
    <row r="980" spans="1:18" s="147" customFormat="1" ht="31.5" hidden="1" x14ac:dyDescent="0.25">
      <c r="A980" s="4" t="s">
        <v>476</v>
      </c>
      <c r="B980" s="25" t="s">
        <v>1541</v>
      </c>
      <c r="C980" s="155"/>
      <c r="D980" s="12"/>
      <c r="E980" s="155"/>
      <c r="F980" s="155"/>
      <c r="G980" s="31"/>
      <c r="H980" s="31"/>
      <c r="I980" s="31"/>
      <c r="J980" s="155"/>
      <c r="K980" s="12"/>
      <c r="L980" s="155"/>
      <c r="M980" s="173"/>
      <c r="N980" s="10"/>
      <c r="O980" s="31"/>
      <c r="P980" s="161"/>
      <c r="Q980" s="84"/>
      <c r="R980" s="163"/>
    </row>
    <row r="981" spans="1:18" s="147" customFormat="1" x14ac:dyDescent="0.25">
      <c r="A981" s="4" t="s">
        <v>52</v>
      </c>
      <c r="B981" s="25" t="s">
        <v>24</v>
      </c>
      <c r="C981" s="155"/>
      <c r="D981" s="12"/>
      <c r="E981" s="155"/>
      <c r="F981" s="155"/>
      <c r="G981" s="31"/>
      <c r="H981" s="31"/>
      <c r="I981" s="31"/>
      <c r="J981" s="155"/>
      <c r="K981" s="12"/>
      <c r="L981" s="155"/>
      <c r="M981" s="173"/>
      <c r="N981" s="10"/>
      <c r="O981" s="31"/>
      <c r="P981" s="161"/>
      <c r="Q981" s="84"/>
      <c r="R981" s="163"/>
    </row>
    <row r="982" spans="1:18" s="147" customFormat="1" x14ac:dyDescent="0.25">
      <c r="A982" s="58" t="s">
        <v>3006</v>
      </c>
      <c r="B982" s="45" t="s">
        <v>626</v>
      </c>
      <c r="C982" s="155" t="s">
        <v>1853</v>
      </c>
      <c r="D982" s="50" t="s">
        <v>146</v>
      </c>
      <c r="E982" s="155">
        <v>2013</v>
      </c>
      <c r="F982" s="155">
        <v>2013</v>
      </c>
      <c r="G982" s="31">
        <v>2.9310040000000002</v>
      </c>
      <c r="H982" s="31">
        <v>2.9310040000000002</v>
      </c>
      <c r="I982" s="31">
        <v>2.9310040000000002</v>
      </c>
      <c r="J982" s="155"/>
      <c r="K982" s="12"/>
      <c r="L982" s="155"/>
      <c r="M982" s="173"/>
      <c r="N982" s="10"/>
      <c r="O982" s="31">
        <v>2.9310040000000002</v>
      </c>
      <c r="P982" s="161"/>
      <c r="Q982" s="84">
        <v>2.9310040000000002</v>
      </c>
      <c r="R982" s="163"/>
    </row>
    <row r="983" spans="1:18" s="147" customFormat="1" hidden="1" x14ac:dyDescent="0.25">
      <c r="A983" s="4" t="s">
        <v>54</v>
      </c>
      <c r="B983" s="25" t="s">
        <v>25</v>
      </c>
      <c r="C983" s="155"/>
      <c r="D983" s="12"/>
      <c r="E983" s="155"/>
      <c r="F983" s="155"/>
      <c r="G983" s="31"/>
      <c r="H983" s="31"/>
      <c r="I983" s="31"/>
      <c r="J983" s="155"/>
      <c r="K983" s="12"/>
      <c r="L983" s="155"/>
      <c r="M983" s="173"/>
      <c r="N983" s="10"/>
      <c r="O983" s="31"/>
      <c r="P983" s="161"/>
      <c r="Q983" s="84"/>
      <c r="R983" s="163"/>
    </row>
    <row r="984" spans="1:18" s="147" customFormat="1" hidden="1" x14ac:dyDescent="0.25">
      <c r="A984" s="4" t="s">
        <v>55</v>
      </c>
      <c r="B984" s="25" t="s">
        <v>26</v>
      </c>
      <c r="C984" s="155"/>
      <c r="D984" s="12"/>
      <c r="E984" s="155"/>
      <c r="F984" s="155"/>
      <c r="G984" s="31"/>
      <c r="H984" s="31"/>
      <c r="I984" s="31"/>
      <c r="J984" s="155"/>
      <c r="K984" s="12"/>
      <c r="L984" s="155"/>
      <c r="M984" s="173"/>
      <c r="N984" s="10"/>
      <c r="O984" s="31"/>
      <c r="P984" s="161"/>
      <c r="Q984" s="84"/>
      <c r="R984" s="163"/>
    </row>
    <row r="985" spans="1:18" s="269" customFormat="1" x14ac:dyDescent="0.25">
      <c r="A985" s="276" t="s">
        <v>105</v>
      </c>
      <c r="B985" s="277" t="s">
        <v>3007</v>
      </c>
      <c r="C985" s="266"/>
      <c r="D985" s="280"/>
      <c r="E985" s="266"/>
      <c r="F985" s="266"/>
      <c r="G985" s="281"/>
      <c r="H985" s="281"/>
      <c r="I985" s="281"/>
      <c r="J985" s="266"/>
      <c r="K985" s="280"/>
      <c r="L985" s="266"/>
      <c r="M985" s="274"/>
      <c r="N985" s="278"/>
      <c r="O985" s="281"/>
      <c r="P985" s="265"/>
      <c r="Q985" s="282"/>
      <c r="R985" s="268"/>
    </row>
    <row r="986" spans="1:18" s="147" customFormat="1" x14ac:dyDescent="0.25">
      <c r="A986" s="9" t="s">
        <v>39</v>
      </c>
      <c r="B986" s="25" t="s">
        <v>29</v>
      </c>
      <c r="C986" s="155"/>
      <c r="D986" s="12"/>
      <c r="E986" s="155"/>
      <c r="F986" s="155"/>
      <c r="G986" s="31"/>
      <c r="H986" s="31"/>
      <c r="I986" s="31"/>
      <c r="J986" s="155"/>
      <c r="K986" s="12"/>
      <c r="L986" s="155"/>
      <c r="M986" s="173"/>
      <c r="N986" s="10"/>
      <c r="O986" s="31"/>
      <c r="P986" s="161"/>
      <c r="Q986" s="84"/>
      <c r="R986" s="163"/>
    </row>
    <row r="987" spans="1:18" s="147" customFormat="1" ht="31.5" x14ac:dyDescent="0.25">
      <c r="A987" s="58" t="s">
        <v>1046</v>
      </c>
      <c r="B987" s="45" t="s">
        <v>3008</v>
      </c>
      <c r="C987" s="49" t="s">
        <v>1374</v>
      </c>
      <c r="D987" s="188" t="s">
        <v>1817</v>
      </c>
      <c r="E987" s="49">
        <v>2013</v>
      </c>
      <c r="F987" s="49">
        <v>2013</v>
      </c>
      <c r="G987" s="31">
        <f>0.040856+H987</f>
        <v>0.51015586000000002</v>
      </c>
      <c r="H987" s="31">
        <v>0.46929985999999996</v>
      </c>
      <c r="I987" s="31">
        <v>0.46929985999999996</v>
      </c>
      <c r="J987" s="155"/>
      <c r="K987" s="63" t="s">
        <v>1817</v>
      </c>
      <c r="L987" s="155"/>
      <c r="M987" s="173"/>
      <c r="N987" s="10"/>
      <c r="O987" s="31">
        <v>0.46929985999999996</v>
      </c>
      <c r="P987" s="161"/>
      <c r="Q987" s="84">
        <v>0.46929985999999996</v>
      </c>
      <c r="R987" s="163"/>
    </row>
    <row r="988" spans="1:18" s="147" customFormat="1" ht="31.5" x14ac:dyDescent="0.25">
      <c r="A988" s="58" t="s">
        <v>1048</v>
      </c>
      <c r="B988" s="45" t="s">
        <v>3009</v>
      </c>
      <c r="C988" s="49" t="s">
        <v>1374</v>
      </c>
      <c r="D988" s="188" t="s">
        <v>106</v>
      </c>
      <c r="E988" s="49">
        <v>2013</v>
      </c>
      <c r="F988" s="49">
        <v>2013</v>
      </c>
      <c r="G988" s="31">
        <f>0.040856+H988</f>
        <v>0.24743514</v>
      </c>
      <c r="H988" s="31">
        <v>0.20657913999999999</v>
      </c>
      <c r="I988" s="31">
        <v>0.20657913999999999</v>
      </c>
      <c r="J988" s="155"/>
      <c r="K988" s="63" t="s">
        <v>106</v>
      </c>
      <c r="L988" s="155"/>
      <c r="M988" s="173"/>
      <c r="N988" s="10"/>
      <c r="O988" s="31">
        <v>0.20657913999999999</v>
      </c>
      <c r="P988" s="161"/>
      <c r="Q988" s="84">
        <v>0.20657913999999999</v>
      </c>
      <c r="R988" s="163"/>
    </row>
    <row r="989" spans="1:18" s="147" customFormat="1" ht="31.5" x14ac:dyDescent="0.25">
      <c r="A989" s="58" t="s">
        <v>3010</v>
      </c>
      <c r="B989" s="45" t="s">
        <v>3011</v>
      </c>
      <c r="C989" s="49" t="s">
        <v>3012</v>
      </c>
      <c r="D989" s="188" t="s">
        <v>124</v>
      </c>
      <c r="E989" s="49">
        <v>2013</v>
      </c>
      <c r="F989" s="49">
        <v>2013</v>
      </c>
      <c r="G989" s="31">
        <v>0.22247405999999997</v>
      </c>
      <c r="H989" s="31">
        <v>0.22247405999999997</v>
      </c>
      <c r="I989" s="31">
        <v>0.22247405999999997</v>
      </c>
      <c r="J989" s="155"/>
      <c r="K989" s="63" t="s">
        <v>124</v>
      </c>
      <c r="L989" s="155"/>
      <c r="M989" s="173"/>
      <c r="N989" s="10"/>
      <c r="O989" s="31">
        <v>0.22247405999999997</v>
      </c>
      <c r="P989" s="161"/>
      <c r="Q989" s="84">
        <v>0.22247405999999997</v>
      </c>
      <c r="R989" s="163"/>
    </row>
    <row r="990" spans="1:18" s="147" customFormat="1" x14ac:dyDescent="0.25">
      <c r="A990" s="9" t="s">
        <v>42</v>
      </c>
      <c r="B990" s="25" t="s">
        <v>43</v>
      </c>
      <c r="C990" s="155"/>
      <c r="D990" s="12"/>
      <c r="E990" s="155"/>
      <c r="F990" s="155"/>
      <c r="G990" s="31"/>
      <c r="H990" s="31"/>
      <c r="I990" s="31"/>
      <c r="J990" s="155"/>
      <c r="K990" s="12"/>
      <c r="L990" s="155"/>
      <c r="M990" s="173"/>
      <c r="N990" s="10"/>
      <c r="O990" s="31"/>
      <c r="P990" s="161"/>
      <c r="Q990" s="84"/>
      <c r="R990" s="163"/>
    </row>
    <row r="991" spans="1:18" s="147" customFormat="1" ht="31.5" x14ac:dyDescent="0.25">
      <c r="A991" s="58" t="s">
        <v>1052</v>
      </c>
      <c r="B991" s="45" t="s">
        <v>3013</v>
      </c>
      <c r="C991" s="155" t="s">
        <v>1905</v>
      </c>
      <c r="D991" s="63" t="s">
        <v>303</v>
      </c>
      <c r="E991" s="155">
        <v>2013</v>
      </c>
      <c r="F991" s="155">
        <v>2013</v>
      </c>
      <c r="G991" s="31">
        <v>1.10237999</v>
      </c>
      <c r="H991" s="31">
        <v>1.10237999</v>
      </c>
      <c r="I991" s="31">
        <v>1.10237999</v>
      </c>
      <c r="J991" s="155"/>
      <c r="K991" s="63" t="s">
        <v>303</v>
      </c>
      <c r="L991" s="155"/>
      <c r="M991" s="173"/>
      <c r="N991" s="10"/>
      <c r="O991" s="31">
        <v>1.10237999</v>
      </c>
      <c r="P991" s="161"/>
      <c r="Q991" s="84">
        <v>1.10237999</v>
      </c>
      <c r="R991" s="163"/>
    </row>
    <row r="992" spans="1:18" s="147" customFormat="1" ht="31.5" x14ac:dyDescent="0.25">
      <c r="A992" s="58" t="s">
        <v>1055</v>
      </c>
      <c r="B992" s="45" t="s">
        <v>3014</v>
      </c>
      <c r="C992" s="155" t="s">
        <v>1905</v>
      </c>
      <c r="D992" s="63" t="s">
        <v>1800</v>
      </c>
      <c r="E992" s="155">
        <v>2013</v>
      </c>
      <c r="F992" s="155">
        <v>2013</v>
      </c>
      <c r="G992" s="31">
        <v>1.13037999</v>
      </c>
      <c r="H992" s="31">
        <v>1.13037999</v>
      </c>
      <c r="I992" s="31">
        <v>1.13037999</v>
      </c>
      <c r="J992" s="155"/>
      <c r="K992" s="63" t="s">
        <v>1800</v>
      </c>
      <c r="L992" s="155"/>
      <c r="M992" s="173"/>
      <c r="N992" s="10"/>
      <c r="O992" s="31">
        <v>1.13037999</v>
      </c>
      <c r="P992" s="161"/>
      <c r="Q992" s="84">
        <v>1.13037999</v>
      </c>
      <c r="R992" s="163"/>
    </row>
    <row r="993" spans="1:18" s="147" customFormat="1" ht="31.5" x14ac:dyDescent="0.25">
      <c r="A993" s="58" t="s">
        <v>1058</v>
      </c>
      <c r="B993" s="45" t="s">
        <v>3015</v>
      </c>
      <c r="C993" s="155" t="s">
        <v>1905</v>
      </c>
      <c r="D993" s="63" t="s">
        <v>298</v>
      </c>
      <c r="E993" s="155">
        <v>2013</v>
      </c>
      <c r="F993" s="155">
        <v>2013</v>
      </c>
      <c r="G993" s="31">
        <v>0.37238956000000001</v>
      </c>
      <c r="H993" s="31">
        <v>0.37238956000000001</v>
      </c>
      <c r="I993" s="31">
        <v>0.37238956000000001</v>
      </c>
      <c r="J993" s="155"/>
      <c r="K993" s="63" t="s">
        <v>298</v>
      </c>
      <c r="L993" s="155"/>
      <c r="M993" s="173"/>
      <c r="N993" s="10"/>
      <c r="O993" s="31">
        <v>0.37238956000000001</v>
      </c>
      <c r="P993" s="161"/>
      <c r="Q993" s="84">
        <v>0.37238956000000001</v>
      </c>
      <c r="R993" s="163"/>
    </row>
    <row r="994" spans="1:18" s="147" customFormat="1" ht="31.5" x14ac:dyDescent="0.25">
      <c r="A994" s="58" t="s">
        <v>1061</v>
      </c>
      <c r="B994" s="45" t="s">
        <v>3016</v>
      </c>
      <c r="C994" s="155" t="s">
        <v>1905</v>
      </c>
      <c r="D994" s="63" t="s">
        <v>124</v>
      </c>
      <c r="E994" s="155">
        <v>2013</v>
      </c>
      <c r="F994" s="155">
        <v>2013</v>
      </c>
      <c r="G994" s="31">
        <v>0.23747410000000002</v>
      </c>
      <c r="H994" s="31">
        <v>0.23747410000000002</v>
      </c>
      <c r="I994" s="31">
        <v>0.23747410000000002</v>
      </c>
      <c r="J994" s="155"/>
      <c r="K994" s="63" t="s">
        <v>124</v>
      </c>
      <c r="L994" s="155"/>
      <c r="M994" s="173"/>
      <c r="N994" s="10"/>
      <c r="O994" s="31">
        <v>0.23747410000000002</v>
      </c>
      <c r="P994" s="161"/>
      <c r="Q994" s="84">
        <v>0.23747410000000002</v>
      </c>
      <c r="R994" s="163"/>
    </row>
    <row r="995" spans="1:18" s="147" customFormat="1" ht="31.5" x14ac:dyDescent="0.25">
      <c r="A995" s="58" t="s">
        <v>1062</v>
      </c>
      <c r="B995" s="45" t="s">
        <v>3017</v>
      </c>
      <c r="C995" s="155" t="s">
        <v>1905</v>
      </c>
      <c r="D995" s="63" t="s">
        <v>298</v>
      </c>
      <c r="E995" s="155">
        <v>2013</v>
      </c>
      <c r="F995" s="155">
        <v>2013</v>
      </c>
      <c r="G995" s="31">
        <v>0.27607638000000001</v>
      </c>
      <c r="H995" s="31">
        <v>0.27607638000000001</v>
      </c>
      <c r="I995" s="31">
        <v>0.27607638000000001</v>
      </c>
      <c r="J995" s="155"/>
      <c r="K995" s="63" t="s">
        <v>298</v>
      </c>
      <c r="L995" s="155"/>
      <c r="M995" s="173"/>
      <c r="N995" s="10"/>
      <c r="O995" s="31">
        <v>0.27607638000000001</v>
      </c>
      <c r="P995" s="161"/>
      <c r="Q995" s="84">
        <v>0.27607638000000001</v>
      </c>
      <c r="R995" s="163"/>
    </row>
    <row r="996" spans="1:18" s="147" customFormat="1" ht="31.5" x14ac:dyDescent="0.25">
      <c r="A996" s="58" t="s">
        <v>1065</v>
      </c>
      <c r="B996" s="45" t="s">
        <v>3018</v>
      </c>
      <c r="C996" s="155" t="s">
        <v>1905</v>
      </c>
      <c r="D996" s="63" t="s">
        <v>3019</v>
      </c>
      <c r="E996" s="155">
        <v>2013</v>
      </c>
      <c r="F996" s="155">
        <v>2013</v>
      </c>
      <c r="G996" s="31">
        <v>3.9275763499999998</v>
      </c>
      <c r="H996" s="31">
        <v>3.9275763499999998</v>
      </c>
      <c r="I996" s="31">
        <v>3.9275763499999998</v>
      </c>
      <c r="J996" s="155"/>
      <c r="K996" s="63" t="s">
        <v>3019</v>
      </c>
      <c r="L996" s="155"/>
      <c r="M996" s="173"/>
      <c r="N996" s="10"/>
      <c r="O996" s="31">
        <v>3.9275763499999998</v>
      </c>
      <c r="P996" s="161"/>
      <c r="Q996" s="84">
        <v>3.9275763499999998</v>
      </c>
      <c r="R996" s="163"/>
    </row>
    <row r="997" spans="1:18" s="147" customFormat="1" x14ac:dyDescent="0.25">
      <c r="A997" s="58" t="s">
        <v>1066</v>
      </c>
      <c r="B997" s="45" t="s">
        <v>3020</v>
      </c>
      <c r="C997" s="155" t="s">
        <v>1905</v>
      </c>
      <c r="D997" s="63" t="s">
        <v>3021</v>
      </c>
      <c r="E997" s="155">
        <v>2013</v>
      </c>
      <c r="F997" s="155">
        <v>2013</v>
      </c>
      <c r="G997" s="31">
        <v>1.7911979099999999</v>
      </c>
      <c r="H997" s="31">
        <v>1.7911979099999999</v>
      </c>
      <c r="I997" s="31">
        <v>1.7911979099999999</v>
      </c>
      <c r="J997" s="155"/>
      <c r="K997" s="63" t="s">
        <v>3021</v>
      </c>
      <c r="L997" s="155"/>
      <c r="M997" s="173"/>
      <c r="N997" s="10"/>
      <c r="O997" s="31">
        <v>1.7911979099999999</v>
      </c>
      <c r="P997" s="161"/>
      <c r="Q997" s="84">
        <v>1.7911979099999999</v>
      </c>
      <c r="R997" s="163"/>
    </row>
    <row r="998" spans="1:18" s="147" customFormat="1" x14ac:dyDescent="0.25">
      <c r="A998" s="58" t="s">
        <v>1069</v>
      </c>
      <c r="B998" s="45" t="s">
        <v>3022</v>
      </c>
      <c r="C998" s="155" t="s">
        <v>1905</v>
      </c>
      <c r="D998" s="63" t="s">
        <v>920</v>
      </c>
      <c r="E998" s="155">
        <v>2013</v>
      </c>
      <c r="F998" s="155">
        <v>2013</v>
      </c>
      <c r="G998" s="31">
        <v>1.2790048899999997</v>
      </c>
      <c r="H998" s="31">
        <v>1.2790048899999997</v>
      </c>
      <c r="I998" s="31">
        <v>1.2790048899999997</v>
      </c>
      <c r="J998" s="155"/>
      <c r="K998" s="63" t="s">
        <v>920</v>
      </c>
      <c r="L998" s="155"/>
      <c r="M998" s="173"/>
      <c r="N998" s="10"/>
      <c r="O998" s="31">
        <v>1.2790048899999997</v>
      </c>
      <c r="P998" s="161"/>
      <c r="Q998" s="84">
        <v>1.2790048899999997</v>
      </c>
      <c r="R998" s="163"/>
    </row>
    <row r="999" spans="1:18" s="147" customFormat="1" x14ac:dyDescent="0.25">
      <c r="A999" s="58" t="s">
        <v>1072</v>
      </c>
      <c r="B999" s="45" t="s">
        <v>3023</v>
      </c>
      <c r="C999" s="155" t="s">
        <v>1905</v>
      </c>
      <c r="D999" s="63" t="s">
        <v>1567</v>
      </c>
      <c r="E999" s="155">
        <v>2013</v>
      </c>
      <c r="F999" s="155">
        <v>2013</v>
      </c>
      <c r="G999" s="31">
        <v>1.3253799900000001</v>
      </c>
      <c r="H999" s="31">
        <v>1.3253799900000001</v>
      </c>
      <c r="I999" s="31">
        <v>1.3253799900000001</v>
      </c>
      <c r="J999" s="155"/>
      <c r="K999" s="63" t="s">
        <v>1567</v>
      </c>
      <c r="L999" s="155"/>
      <c r="M999" s="173"/>
      <c r="N999" s="10"/>
      <c r="O999" s="31">
        <v>1.3253799900000001</v>
      </c>
      <c r="P999" s="161"/>
      <c r="Q999" s="84">
        <v>1.3253799900000001</v>
      </c>
      <c r="R999" s="163"/>
    </row>
    <row r="1000" spans="1:18" s="147" customFormat="1" x14ac:dyDescent="0.25">
      <c r="A1000" s="58" t="s">
        <v>1075</v>
      </c>
      <c r="B1000" s="45" t="s">
        <v>3024</v>
      </c>
      <c r="C1000" s="155" t="s">
        <v>1905</v>
      </c>
      <c r="D1000" s="63" t="s">
        <v>3025</v>
      </c>
      <c r="E1000" s="155">
        <v>2013</v>
      </c>
      <c r="F1000" s="155">
        <v>2013</v>
      </c>
      <c r="G1000" s="31">
        <v>0.93637999000000005</v>
      </c>
      <c r="H1000" s="31">
        <v>0.93637999000000005</v>
      </c>
      <c r="I1000" s="31">
        <v>0.93637999000000005</v>
      </c>
      <c r="J1000" s="155"/>
      <c r="K1000" s="63" t="s">
        <v>3025</v>
      </c>
      <c r="L1000" s="155"/>
      <c r="M1000" s="173"/>
      <c r="N1000" s="10"/>
      <c r="O1000" s="31">
        <v>0.93637999000000005</v>
      </c>
      <c r="P1000" s="161"/>
      <c r="Q1000" s="84">
        <v>0.93637999000000005</v>
      </c>
      <c r="R1000" s="163"/>
    </row>
    <row r="1001" spans="1:18" s="147" customFormat="1" x14ac:dyDescent="0.25">
      <c r="A1001" s="58" t="s">
        <v>1078</v>
      </c>
      <c r="B1001" s="45" t="s">
        <v>3026</v>
      </c>
      <c r="C1001" s="155" t="s">
        <v>1905</v>
      </c>
      <c r="D1001" s="63" t="s">
        <v>3027</v>
      </c>
      <c r="E1001" s="155">
        <v>2013</v>
      </c>
      <c r="F1001" s="155">
        <v>2013</v>
      </c>
      <c r="G1001" s="31">
        <v>3.1035117200000002</v>
      </c>
      <c r="H1001" s="31">
        <v>3.1035117200000002</v>
      </c>
      <c r="I1001" s="31">
        <v>3.1035117200000002</v>
      </c>
      <c r="J1001" s="155"/>
      <c r="K1001" s="63" t="s">
        <v>3027</v>
      </c>
      <c r="L1001" s="155"/>
      <c r="M1001" s="173"/>
      <c r="N1001" s="10"/>
      <c r="O1001" s="31">
        <v>3.1035117200000002</v>
      </c>
      <c r="P1001" s="161"/>
      <c r="Q1001" s="84">
        <v>3.1035117200000002</v>
      </c>
      <c r="R1001" s="163"/>
    </row>
    <row r="1002" spans="1:18" s="147" customFormat="1" ht="31.5" x14ac:dyDescent="0.25">
      <c r="A1002" s="58" t="s">
        <v>1079</v>
      </c>
      <c r="B1002" s="45" t="s">
        <v>3028</v>
      </c>
      <c r="C1002" s="155" t="s">
        <v>1905</v>
      </c>
      <c r="D1002" s="50" t="s">
        <v>1953</v>
      </c>
      <c r="E1002" s="155">
        <v>2013</v>
      </c>
      <c r="F1002" s="155">
        <v>2013</v>
      </c>
      <c r="G1002" s="31">
        <v>6.859</v>
      </c>
      <c r="H1002" s="31">
        <v>6.859</v>
      </c>
      <c r="I1002" s="31">
        <v>6.859</v>
      </c>
      <c r="J1002" s="155"/>
      <c r="K1002" s="12"/>
      <c r="L1002" s="155"/>
      <c r="M1002" s="173"/>
      <c r="N1002" s="10"/>
      <c r="O1002" s="31">
        <v>6.859</v>
      </c>
      <c r="P1002" s="161"/>
      <c r="Q1002" s="84">
        <v>6.859</v>
      </c>
      <c r="R1002" s="163"/>
    </row>
    <row r="1003" spans="1:18" s="147" customFormat="1" ht="31.5" x14ac:dyDescent="0.25">
      <c r="A1003" s="58" t="s">
        <v>1080</v>
      </c>
      <c r="B1003" s="45" t="s">
        <v>3029</v>
      </c>
      <c r="C1003" s="155" t="s">
        <v>1905</v>
      </c>
      <c r="D1003" s="50" t="s">
        <v>1953</v>
      </c>
      <c r="E1003" s="155">
        <v>2013</v>
      </c>
      <c r="F1003" s="155">
        <v>2013</v>
      </c>
      <c r="G1003" s="31">
        <v>6.9096943900000003</v>
      </c>
      <c r="H1003" s="31">
        <v>6.9096943900000003</v>
      </c>
      <c r="I1003" s="31">
        <v>6.9096943900000003</v>
      </c>
      <c r="J1003" s="155"/>
      <c r="K1003" s="12"/>
      <c r="L1003" s="155"/>
      <c r="M1003" s="173"/>
      <c r="N1003" s="10"/>
      <c r="O1003" s="31">
        <v>6.9096943900000003</v>
      </c>
      <c r="P1003" s="161"/>
      <c r="Q1003" s="84">
        <v>6.9096943900000003</v>
      </c>
      <c r="R1003" s="163"/>
    </row>
    <row r="1004" spans="1:18" s="147" customFormat="1" ht="31.5" x14ac:dyDescent="0.25">
      <c r="A1004" s="58" t="s">
        <v>1083</v>
      </c>
      <c r="B1004" s="45" t="s">
        <v>3030</v>
      </c>
      <c r="C1004" s="155" t="s">
        <v>1905</v>
      </c>
      <c r="D1004" s="50" t="s">
        <v>1540</v>
      </c>
      <c r="E1004" s="155">
        <v>2013</v>
      </c>
      <c r="F1004" s="155">
        <v>2013</v>
      </c>
      <c r="G1004" s="31">
        <v>7.6320000000000006</v>
      </c>
      <c r="H1004" s="31">
        <v>7.6320000000000006</v>
      </c>
      <c r="I1004" s="31">
        <v>7.6320000000000006</v>
      </c>
      <c r="J1004" s="155"/>
      <c r="K1004" s="12"/>
      <c r="L1004" s="155"/>
      <c r="M1004" s="173"/>
      <c r="N1004" s="10"/>
      <c r="O1004" s="31">
        <v>7.6320000000000006</v>
      </c>
      <c r="P1004" s="161"/>
      <c r="Q1004" s="84">
        <v>7.6320000000000006</v>
      </c>
      <c r="R1004" s="163"/>
    </row>
    <row r="1005" spans="1:18" s="147" customFormat="1" x14ac:dyDescent="0.25">
      <c r="A1005" s="58" t="s">
        <v>1086</v>
      </c>
      <c r="B1005" s="45" t="s">
        <v>3031</v>
      </c>
      <c r="C1005" s="155" t="s">
        <v>1905</v>
      </c>
      <c r="D1005" s="50" t="s">
        <v>1821</v>
      </c>
      <c r="E1005" s="155">
        <v>2013</v>
      </c>
      <c r="F1005" s="155">
        <v>2013</v>
      </c>
      <c r="G1005" s="31">
        <v>0.68300000000000005</v>
      </c>
      <c r="H1005" s="31">
        <v>0.68300000000000005</v>
      </c>
      <c r="I1005" s="31">
        <v>0.68300000000000005</v>
      </c>
      <c r="J1005" s="155"/>
      <c r="K1005" s="12"/>
      <c r="L1005" s="155"/>
      <c r="M1005" s="173"/>
      <c r="N1005" s="10"/>
      <c r="O1005" s="31">
        <v>0.68300000000000005</v>
      </c>
      <c r="P1005" s="161"/>
      <c r="Q1005" s="84">
        <v>0.68300000000000005</v>
      </c>
      <c r="R1005" s="163"/>
    </row>
    <row r="1006" spans="1:18" s="147" customFormat="1" ht="31.5" x14ac:dyDescent="0.25">
      <c r="A1006" s="58" t="s">
        <v>1089</v>
      </c>
      <c r="B1006" s="45" t="s">
        <v>3032</v>
      </c>
      <c r="C1006" s="155" t="s">
        <v>1905</v>
      </c>
      <c r="D1006" s="50" t="s">
        <v>1967</v>
      </c>
      <c r="E1006" s="155">
        <v>2013</v>
      </c>
      <c r="F1006" s="155">
        <v>2013</v>
      </c>
      <c r="G1006" s="31">
        <v>0.68200000000000005</v>
      </c>
      <c r="H1006" s="31">
        <v>0.68200000000000005</v>
      </c>
      <c r="I1006" s="31">
        <v>0.68200000000000005</v>
      </c>
      <c r="J1006" s="155"/>
      <c r="K1006" s="12"/>
      <c r="L1006" s="155"/>
      <c r="M1006" s="173"/>
      <c r="N1006" s="10"/>
      <c r="O1006" s="31">
        <v>0.68200000000000005</v>
      </c>
      <c r="P1006" s="161"/>
      <c r="Q1006" s="84">
        <v>0.68200000000000005</v>
      </c>
      <c r="R1006" s="163"/>
    </row>
    <row r="1007" spans="1:18" s="147" customFormat="1" x14ac:dyDescent="0.25">
      <c r="A1007" s="58" t="s">
        <v>1092</v>
      </c>
      <c r="B1007" s="45" t="s">
        <v>3033</v>
      </c>
      <c r="C1007" s="155" t="s">
        <v>1905</v>
      </c>
      <c r="D1007" s="50" t="s">
        <v>1967</v>
      </c>
      <c r="E1007" s="155">
        <v>2013</v>
      </c>
      <c r="F1007" s="155">
        <v>2013</v>
      </c>
      <c r="G1007" s="31">
        <v>0.44900000000000001</v>
      </c>
      <c r="H1007" s="31">
        <v>0.44900000000000001</v>
      </c>
      <c r="I1007" s="31">
        <v>0.44900000000000001</v>
      </c>
      <c r="J1007" s="155"/>
      <c r="K1007" s="12"/>
      <c r="L1007" s="155"/>
      <c r="M1007" s="173"/>
      <c r="N1007" s="10"/>
      <c r="O1007" s="31">
        <v>0.44900000000000001</v>
      </c>
      <c r="P1007" s="161"/>
      <c r="Q1007" s="84">
        <v>0.44900000000000001</v>
      </c>
      <c r="R1007" s="163"/>
    </row>
    <row r="1008" spans="1:18" s="147" customFormat="1" x14ac:dyDescent="0.25">
      <c r="A1008" s="58" t="s">
        <v>1095</v>
      </c>
      <c r="B1008" s="45" t="s">
        <v>3034</v>
      </c>
      <c r="C1008" s="155" t="s">
        <v>1905</v>
      </c>
      <c r="D1008" s="50" t="s">
        <v>1556</v>
      </c>
      <c r="E1008" s="155">
        <v>2013</v>
      </c>
      <c r="F1008" s="155">
        <v>2013</v>
      </c>
      <c r="G1008" s="31">
        <v>0.78900000000000003</v>
      </c>
      <c r="H1008" s="31">
        <v>0.78900000000000003</v>
      </c>
      <c r="I1008" s="31">
        <v>0.78900000000000003</v>
      </c>
      <c r="J1008" s="155"/>
      <c r="K1008" s="12"/>
      <c r="L1008" s="155"/>
      <c r="M1008" s="173"/>
      <c r="N1008" s="10"/>
      <c r="O1008" s="31">
        <v>0.78900000000000003</v>
      </c>
      <c r="P1008" s="161"/>
      <c r="Q1008" s="84">
        <v>0.78900000000000003</v>
      </c>
      <c r="R1008" s="163"/>
    </row>
    <row r="1009" spans="1:18" s="147" customFormat="1" x14ac:dyDescent="0.25">
      <c r="A1009" s="58" t="s">
        <v>1096</v>
      </c>
      <c r="B1009" s="45" t="s">
        <v>3035</v>
      </c>
      <c r="C1009" s="155" t="s">
        <v>1905</v>
      </c>
      <c r="D1009" s="50" t="s">
        <v>1821</v>
      </c>
      <c r="E1009" s="155">
        <v>2013</v>
      </c>
      <c r="F1009" s="155">
        <v>2013</v>
      </c>
      <c r="G1009" s="31">
        <v>1.3720000000000001</v>
      </c>
      <c r="H1009" s="31">
        <v>1.3720000000000001</v>
      </c>
      <c r="I1009" s="31">
        <v>1.3720000000000001</v>
      </c>
      <c r="J1009" s="155"/>
      <c r="K1009" s="12"/>
      <c r="L1009" s="155"/>
      <c r="M1009" s="173"/>
      <c r="N1009" s="10"/>
      <c r="O1009" s="31">
        <v>1.3720000000000001</v>
      </c>
      <c r="P1009" s="161"/>
      <c r="Q1009" s="84">
        <v>1.3720000000000001</v>
      </c>
      <c r="R1009" s="163"/>
    </row>
    <row r="1010" spans="1:18" s="147" customFormat="1" ht="31.5" x14ac:dyDescent="0.25">
      <c r="A1010" s="58" t="s">
        <v>1816</v>
      </c>
      <c r="B1010" s="45" t="s">
        <v>3036</v>
      </c>
      <c r="C1010" s="155" t="s">
        <v>1905</v>
      </c>
      <c r="D1010" s="50" t="s">
        <v>18</v>
      </c>
      <c r="E1010" s="155">
        <v>2013</v>
      </c>
      <c r="F1010" s="155">
        <v>2013</v>
      </c>
      <c r="G1010" s="31">
        <v>0.26</v>
      </c>
      <c r="H1010" s="31">
        <v>0.26</v>
      </c>
      <c r="I1010" s="31">
        <v>0.26</v>
      </c>
      <c r="J1010" s="155"/>
      <c r="K1010" s="12"/>
      <c r="L1010" s="155"/>
      <c r="M1010" s="173"/>
      <c r="N1010" s="10"/>
      <c r="O1010" s="31">
        <v>0.26</v>
      </c>
      <c r="P1010" s="161"/>
      <c r="Q1010" s="84">
        <v>0.26</v>
      </c>
      <c r="R1010" s="163"/>
    </row>
    <row r="1011" spans="1:18" s="147" customFormat="1" x14ac:dyDescent="0.25">
      <c r="A1011" s="9" t="s">
        <v>27</v>
      </c>
      <c r="B1011" s="25" t="s">
        <v>28</v>
      </c>
      <c r="C1011" s="155"/>
      <c r="D1011" s="12"/>
      <c r="E1011" s="155"/>
      <c r="F1011" s="155"/>
      <c r="G1011" s="31"/>
      <c r="H1011" s="31"/>
      <c r="I1011" s="31"/>
      <c r="J1011" s="155"/>
      <c r="K1011" s="12"/>
      <c r="L1011" s="155"/>
      <c r="M1011" s="173"/>
      <c r="N1011" s="10"/>
      <c r="O1011" s="31"/>
      <c r="P1011" s="161"/>
      <c r="Q1011" s="84"/>
      <c r="R1011" s="163"/>
    </row>
    <row r="1012" spans="1:18" s="147" customFormat="1" x14ac:dyDescent="0.25">
      <c r="A1012" s="58" t="s">
        <v>1168</v>
      </c>
      <c r="B1012" s="45" t="s">
        <v>3037</v>
      </c>
      <c r="C1012" s="155" t="s">
        <v>1376</v>
      </c>
      <c r="D1012" s="50" t="s">
        <v>146</v>
      </c>
      <c r="E1012" s="155">
        <v>2013</v>
      </c>
      <c r="F1012" s="155">
        <v>2013</v>
      </c>
      <c r="G1012" s="31">
        <v>0.10137999</v>
      </c>
      <c r="H1012" s="31">
        <v>0.10137999</v>
      </c>
      <c r="I1012" s="31">
        <v>0.10137999</v>
      </c>
      <c r="J1012" s="155"/>
      <c r="K1012" s="12"/>
      <c r="L1012" s="155"/>
      <c r="M1012" s="173"/>
      <c r="N1012" s="10"/>
      <c r="O1012" s="31">
        <v>0.10137999</v>
      </c>
      <c r="P1012" s="161"/>
      <c r="Q1012" s="84">
        <v>0.10137999</v>
      </c>
      <c r="R1012" s="163"/>
    </row>
    <row r="1013" spans="1:18" s="147" customFormat="1" x14ac:dyDescent="0.25">
      <c r="A1013" s="58" t="s">
        <v>1169</v>
      </c>
      <c r="B1013" s="45" t="s">
        <v>3038</v>
      </c>
      <c r="C1013" s="155" t="s">
        <v>1376</v>
      </c>
      <c r="D1013" s="50" t="s">
        <v>146</v>
      </c>
      <c r="E1013" s="155">
        <v>2013</v>
      </c>
      <c r="F1013" s="155">
        <v>2013</v>
      </c>
      <c r="G1013" s="31">
        <v>9.3379989999999996E-2</v>
      </c>
      <c r="H1013" s="31">
        <v>9.3379989999999996E-2</v>
      </c>
      <c r="I1013" s="31">
        <v>9.3379989999999996E-2</v>
      </c>
      <c r="J1013" s="155"/>
      <c r="K1013" s="12"/>
      <c r="L1013" s="155"/>
      <c r="M1013" s="173"/>
      <c r="N1013" s="10"/>
      <c r="O1013" s="31">
        <v>9.3379989999999996E-2</v>
      </c>
      <c r="P1013" s="161"/>
      <c r="Q1013" s="84">
        <v>9.3379989999999996E-2</v>
      </c>
      <c r="R1013" s="163"/>
    </row>
    <row r="1014" spans="1:18" s="147" customFormat="1" x14ac:dyDescent="0.25">
      <c r="A1014" s="58" t="s">
        <v>1170</v>
      </c>
      <c r="B1014" s="45" t="s">
        <v>3039</v>
      </c>
      <c r="C1014" s="155" t="s">
        <v>1376</v>
      </c>
      <c r="D1014" s="50" t="s">
        <v>146</v>
      </c>
      <c r="E1014" s="155">
        <v>2013</v>
      </c>
      <c r="F1014" s="155">
        <v>2013</v>
      </c>
      <c r="G1014" s="31">
        <v>0.11437999</v>
      </c>
      <c r="H1014" s="31">
        <v>0.11437999</v>
      </c>
      <c r="I1014" s="31">
        <v>0.11437999</v>
      </c>
      <c r="J1014" s="155"/>
      <c r="K1014" s="12"/>
      <c r="L1014" s="155"/>
      <c r="M1014" s="173"/>
      <c r="N1014" s="10"/>
      <c r="O1014" s="31">
        <v>0.11437999</v>
      </c>
      <c r="P1014" s="161"/>
      <c r="Q1014" s="84">
        <v>0.11437999</v>
      </c>
      <c r="R1014" s="163"/>
    </row>
    <row r="1015" spans="1:18" s="147" customFormat="1" x14ac:dyDescent="0.25">
      <c r="A1015" s="58" t="s">
        <v>1171</v>
      </c>
      <c r="B1015" s="45" t="s">
        <v>3040</v>
      </c>
      <c r="C1015" s="155" t="s">
        <v>1376</v>
      </c>
      <c r="D1015" s="50" t="s">
        <v>146</v>
      </c>
      <c r="E1015" s="155">
        <v>2013</v>
      </c>
      <c r="F1015" s="155">
        <v>2013</v>
      </c>
      <c r="G1015" s="31">
        <v>4.0859989999999999E-2</v>
      </c>
      <c r="H1015" s="31">
        <v>4.0859989999999999E-2</v>
      </c>
      <c r="I1015" s="31">
        <v>4.0859989999999999E-2</v>
      </c>
      <c r="J1015" s="155"/>
      <c r="K1015" s="12"/>
      <c r="L1015" s="155"/>
      <c r="M1015" s="173"/>
      <c r="N1015" s="10"/>
      <c r="O1015" s="31">
        <v>4.0859989999999999E-2</v>
      </c>
      <c r="P1015" s="161"/>
      <c r="Q1015" s="84">
        <v>4.0859989999999999E-2</v>
      </c>
      <c r="R1015" s="163"/>
    </row>
    <row r="1016" spans="1:18" s="147" customFormat="1" x14ac:dyDescent="0.25">
      <c r="A1016" s="58" t="s">
        <v>1172</v>
      </c>
      <c r="B1016" s="45" t="s">
        <v>3041</v>
      </c>
      <c r="C1016" s="155" t="s">
        <v>1376</v>
      </c>
      <c r="D1016" s="50" t="s">
        <v>146</v>
      </c>
      <c r="E1016" s="155">
        <v>2013</v>
      </c>
      <c r="F1016" s="155">
        <v>2013</v>
      </c>
      <c r="G1016" s="31">
        <v>3.3939990000000003E-2</v>
      </c>
      <c r="H1016" s="31">
        <v>3.3939990000000003E-2</v>
      </c>
      <c r="I1016" s="31">
        <v>3.3939990000000003E-2</v>
      </c>
      <c r="J1016" s="155"/>
      <c r="K1016" s="12"/>
      <c r="L1016" s="155"/>
      <c r="M1016" s="173"/>
      <c r="N1016" s="10"/>
      <c r="O1016" s="31">
        <v>3.3939990000000003E-2</v>
      </c>
      <c r="P1016" s="161"/>
      <c r="Q1016" s="84">
        <v>3.3939990000000003E-2</v>
      </c>
      <c r="R1016" s="163"/>
    </row>
    <row r="1017" spans="1:18" s="147" customFormat="1" x14ac:dyDescent="0.25">
      <c r="A1017" s="58" t="s">
        <v>1173</v>
      </c>
      <c r="B1017" s="45" t="s">
        <v>3042</v>
      </c>
      <c r="C1017" s="155" t="s">
        <v>1376</v>
      </c>
      <c r="D1017" s="50" t="s">
        <v>146</v>
      </c>
      <c r="E1017" s="155">
        <v>2013</v>
      </c>
      <c r="F1017" s="155">
        <v>2013</v>
      </c>
      <c r="G1017" s="31">
        <v>5.3230010000000001E-2</v>
      </c>
      <c r="H1017" s="31">
        <v>5.3230010000000001E-2</v>
      </c>
      <c r="I1017" s="31">
        <v>5.3230010000000001E-2</v>
      </c>
      <c r="J1017" s="155"/>
      <c r="K1017" s="12"/>
      <c r="L1017" s="155"/>
      <c r="M1017" s="173"/>
      <c r="N1017" s="10"/>
      <c r="O1017" s="31">
        <v>5.3230010000000001E-2</v>
      </c>
      <c r="P1017" s="161"/>
      <c r="Q1017" s="84">
        <v>5.3230010000000001E-2</v>
      </c>
      <c r="R1017" s="163"/>
    </row>
    <row r="1018" spans="1:18" s="147" customFormat="1" x14ac:dyDescent="0.25">
      <c r="A1018" s="58" t="s">
        <v>1174</v>
      </c>
      <c r="B1018" s="45" t="s">
        <v>3043</v>
      </c>
      <c r="C1018" s="155" t="s">
        <v>1376</v>
      </c>
      <c r="D1018" s="50" t="s">
        <v>146</v>
      </c>
      <c r="E1018" s="155">
        <v>2013</v>
      </c>
      <c r="F1018" s="155">
        <v>2013</v>
      </c>
      <c r="G1018" s="31">
        <v>5.137999E-2</v>
      </c>
      <c r="H1018" s="31">
        <v>5.137999E-2</v>
      </c>
      <c r="I1018" s="31">
        <v>5.137999E-2</v>
      </c>
      <c r="J1018" s="155"/>
      <c r="K1018" s="12"/>
      <c r="L1018" s="155"/>
      <c r="M1018" s="173"/>
      <c r="N1018" s="10"/>
      <c r="O1018" s="31">
        <v>5.137999E-2</v>
      </c>
      <c r="P1018" s="161"/>
      <c r="Q1018" s="84">
        <v>5.137999E-2</v>
      </c>
      <c r="R1018" s="163"/>
    </row>
    <row r="1019" spans="1:18" s="147" customFormat="1" x14ac:dyDescent="0.25">
      <c r="A1019" s="58" t="s">
        <v>1175</v>
      </c>
      <c r="B1019" s="45" t="s">
        <v>3044</v>
      </c>
      <c r="C1019" s="155" t="s">
        <v>1376</v>
      </c>
      <c r="D1019" s="50" t="s">
        <v>146</v>
      </c>
      <c r="E1019" s="155">
        <v>2013</v>
      </c>
      <c r="F1019" s="155">
        <v>2013</v>
      </c>
      <c r="G1019" s="31">
        <v>4.0379990000000004E-2</v>
      </c>
      <c r="H1019" s="31">
        <v>4.0379990000000004E-2</v>
      </c>
      <c r="I1019" s="31">
        <v>4.0379990000000004E-2</v>
      </c>
      <c r="J1019" s="155"/>
      <c r="K1019" s="12"/>
      <c r="L1019" s="155"/>
      <c r="M1019" s="173"/>
      <c r="N1019" s="10"/>
      <c r="O1019" s="31">
        <v>4.0379990000000004E-2</v>
      </c>
      <c r="P1019" s="161"/>
      <c r="Q1019" s="84">
        <v>4.0379990000000004E-2</v>
      </c>
      <c r="R1019" s="163"/>
    </row>
    <row r="1020" spans="1:18" s="147" customFormat="1" x14ac:dyDescent="0.25">
      <c r="A1020" s="58" t="s">
        <v>1176</v>
      </c>
      <c r="B1020" s="45" t="s">
        <v>3045</v>
      </c>
      <c r="C1020" s="155" t="s">
        <v>1376</v>
      </c>
      <c r="D1020" s="50" t="s">
        <v>146</v>
      </c>
      <c r="E1020" s="155">
        <v>2013</v>
      </c>
      <c r="F1020" s="155">
        <v>2013</v>
      </c>
      <c r="G1020" s="31">
        <v>6.1380009999999999E-2</v>
      </c>
      <c r="H1020" s="31">
        <v>6.1380009999999999E-2</v>
      </c>
      <c r="I1020" s="31">
        <v>6.1380009999999999E-2</v>
      </c>
      <c r="J1020" s="155"/>
      <c r="K1020" s="12"/>
      <c r="L1020" s="155"/>
      <c r="M1020" s="173"/>
      <c r="N1020" s="10"/>
      <c r="O1020" s="31">
        <v>6.1380009999999999E-2</v>
      </c>
      <c r="P1020" s="161"/>
      <c r="Q1020" s="84">
        <v>6.1380009999999999E-2</v>
      </c>
      <c r="R1020" s="163"/>
    </row>
    <row r="1021" spans="1:18" s="147" customFormat="1" x14ac:dyDescent="0.25">
      <c r="A1021" s="58" t="s">
        <v>1177</v>
      </c>
      <c r="B1021" s="45" t="s">
        <v>3046</v>
      </c>
      <c r="C1021" s="155" t="s">
        <v>1376</v>
      </c>
      <c r="D1021" s="50" t="s">
        <v>146</v>
      </c>
      <c r="E1021" s="155">
        <v>2013</v>
      </c>
      <c r="F1021" s="155">
        <v>2013</v>
      </c>
      <c r="G1021" s="31">
        <v>5.1380010000000004E-2</v>
      </c>
      <c r="H1021" s="31">
        <v>5.1380010000000004E-2</v>
      </c>
      <c r="I1021" s="31">
        <v>5.1380010000000004E-2</v>
      </c>
      <c r="J1021" s="155"/>
      <c r="K1021" s="12"/>
      <c r="L1021" s="155"/>
      <c r="M1021" s="173"/>
      <c r="N1021" s="10"/>
      <c r="O1021" s="31">
        <v>5.1380010000000004E-2</v>
      </c>
      <c r="P1021" s="161"/>
      <c r="Q1021" s="84">
        <v>5.1380010000000004E-2</v>
      </c>
      <c r="R1021" s="163"/>
    </row>
    <row r="1022" spans="1:18" s="147" customFormat="1" x14ac:dyDescent="0.25">
      <c r="A1022" s="58" t="s">
        <v>1178</v>
      </c>
      <c r="B1022" s="45" t="s">
        <v>3047</v>
      </c>
      <c r="C1022" s="155" t="s">
        <v>1376</v>
      </c>
      <c r="D1022" s="50" t="s">
        <v>146</v>
      </c>
      <c r="E1022" s="155">
        <v>2013</v>
      </c>
      <c r="F1022" s="155">
        <v>2013</v>
      </c>
      <c r="G1022" s="31">
        <v>5.6380009999999994E-2</v>
      </c>
      <c r="H1022" s="31">
        <v>5.6380009999999994E-2</v>
      </c>
      <c r="I1022" s="31">
        <v>5.6380009999999994E-2</v>
      </c>
      <c r="J1022" s="155"/>
      <c r="K1022" s="12"/>
      <c r="L1022" s="155"/>
      <c r="M1022" s="173"/>
      <c r="N1022" s="10"/>
      <c r="O1022" s="31">
        <v>5.6380009999999994E-2</v>
      </c>
      <c r="P1022" s="161"/>
      <c r="Q1022" s="84">
        <v>5.6380009999999994E-2</v>
      </c>
      <c r="R1022" s="163"/>
    </row>
    <row r="1023" spans="1:18" s="147" customFormat="1" x14ac:dyDescent="0.25">
      <c r="A1023" s="58" t="s">
        <v>1179</v>
      </c>
      <c r="B1023" s="45" t="s">
        <v>3048</v>
      </c>
      <c r="C1023" s="155" t="s">
        <v>1376</v>
      </c>
      <c r="D1023" s="50" t="s">
        <v>146</v>
      </c>
      <c r="E1023" s="155">
        <v>2013</v>
      </c>
      <c r="F1023" s="155">
        <v>2013</v>
      </c>
      <c r="G1023" s="31">
        <v>6.8380010000000005E-2</v>
      </c>
      <c r="H1023" s="31">
        <v>6.8380010000000005E-2</v>
      </c>
      <c r="I1023" s="31">
        <v>6.8380010000000005E-2</v>
      </c>
      <c r="J1023" s="155"/>
      <c r="K1023" s="12"/>
      <c r="L1023" s="155"/>
      <c r="M1023" s="173"/>
      <c r="N1023" s="10"/>
      <c r="O1023" s="31">
        <v>6.8380010000000005E-2</v>
      </c>
      <c r="P1023" s="161"/>
      <c r="Q1023" s="84">
        <v>6.8380010000000005E-2</v>
      </c>
      <c r="R1023" s="163"/>
    </row>
    <row r="1024" spans="1:18" s="147" customFormat="1" x14ac:dyDescent="0.25">
      <c r="A1024" s="58" t="s">
        <v>1180</v>
      </c>
      <c r="B1024" s="45" t="s">
        <v>3049</v>
      </c>
      <c r="C1024" s="155" t="s">
        <v>1376</v>
      </c>
      <c r="D1024" s="50" t="s">
        <v>146</v>
      </c>
      <c r="E1024" s="155">
        <v>2013</v>
      </c>
      <c r="F1024" s="155">
        <v>2013</v>
      </c>
      <c r="G1024" s="31">
        <v>5.4380010000000006E-2</v>
      </c>
      <c r="H1024" s="31">
        <v>5.4380010000000006E-2</v>
      </c>
      <c r="I1024" s="31">
        <v>5.4380010000000006E-2</v>
      </c>
      <c r="J1024" s="155"/>
      <c r="K1024" s="12"/>
      <c r="L1024" s="155"/>
      <c r="M1024" s="173"/>
      <c r="N1024" s="10"/>
      <c r="O1024" s="31">
        <v>5.4380010000000006E-2</v>
      </c>
      <c r="P1024" s="161"/>
      <c r="Q1024" s="84">
        <v>5.4380010000000006E-2</v>
      </c>
      <c r="R1024" s="163"/>
    </row>
    <row r="1025" spans="1:18" s="147" customFormat="1" x14ac:dyDescent="0.25">
      <c r="A1025" s="58" t="s">
        <v>1181</v>
      </c>
      <c r="B1025" s="45" t="s">
        <v>3050</v>
      </c>
      <c r="C1025" s="155" t="s">
        <v>1376</v>
      </c>
      <c r="D1025" s="50" t="s">
        <v>146</v>
      </c>
      <c r="E1025" s="155">
        <v>2013</v>
      </c>
      <c r="F1025" s="155">
        <v>2013</v>
      </c>
      <c r="G1025" s="31">
        <v>4.1379990000000005E-2</v>
      </c>
      <c r="H1025" s="31">
        <v>4.1379990000000005E-2</v>
      </c>
      <c r="I1025" s="31">
        <v>4.1379990000000005E-2</v>
      </c>
      <c r="J1025" s="155"/>
      <c r="K1025" s="12"/>
      <c r="L1025" s="155"/>
      <c r="M1025" s="173"/>
      <c r="N1025" s="10"/>
      <c r="O1025" s="31">
        <v>4.1379990000000005E-2</v>
      </c>
      <c r="P1025" s="161"/>
      <c r="Q1025" s="84">
        <v>4.1379990000000005E-2</v>
      </c>
      <c r="R1025" s="163"/>
    </row>
    <row r="1026" spans="1:18" s="147" customFormat="1" ht="31.5" x14ac:dyDescent="0.25">
      <c r="A1026" s="58" t="s">
        <v>1182</v>
      </c>
      <c r="B1026" s="45" t="s">
        <v>1047</v>
      </c>
      <c r="C1026" s="155" t="s">
        <v>1376</v>
      </c>
      <c r="D1026" s="50" t="s">
        <v>146</v>
      </c>
      <c r="E1026" s="155">
        <v>2013</v>
      </c>
      <c r="F1026" s="155">
        <v>2013</v>
      </c>
      <c r="G1026" s="31">
        <v>4.337999E-2</v>
      </c>
      <c r="H1026" s="31">
        <v>4.337999E-2</v>
      </c>
      <c r="I1026" s="31">
        <v>4.337999E-2</v>
      </c>
      <c r="J1026" s="155"/>
      <c r="K1026" s="12"/>
      <c r="L1026" s="155"/>
      <c r="M1026" s="173"/>
      <c r="N1026" s="10"/>
      <c r="O1026" s="31">
        <v>4.337999E-2</v>
      </c>
      <c r="P1026" s="161"/>
      <c r="Q1026" s="84">
        <v>4.337999E-2</v>
      </c>
      <c r="R1026" s="163"/>
    </row>
    <row r="1027" spans="1:18" s="147" customFormat="1" ht="35.25" customHeight="1" x14ac:dyDescent="0.25">
      <c r="A1027" s="58" t="s">
        <v>1183</v>
      </c>
      <c r="B1027" s="45" t="s">
        <v>1049</v>
      </c>
      <c r="C1027" s="155" t="s">
        <v>1376</v>
      </c>
      <c r="D1027" s="50" t="s">
        <v>146</v>
      </c>
      <c r="E1027" s="155">
        <v>2013</v>
      </c>
      <c r="F1027" s="155">
        <v>2013</v>
      </c>
      <c r="G1027" s="31">
        <v>4.337999E-2</v>
      </c>
      <c r="H1027" s="31">
        <v>4.337999E-2</v>
      </c>
      <c r="I1027" s="31">
        <v>4.337999E-2</v>
      </c>
      <c r="J1027" s="155"/>
      <c r="K1027" s="12"/>
      <c r="L1027" s="155"/>
      <c r="M1027" s="173"/>
      <c r="N1027" s="10"/>
      <c r="O1027" s="31">
        <v>4.337999E-2</v>
      </c>
      <c r="P1027" s="161"/>
      <c r="Q1027" s="84">
        <v>4.337999E-2</v>
      </c>
      <c r="R1027" s="163"/>
    </row>
    <row r="1028" spans="1:18" s="147" customFormat="1" hidden="1" x14ac:dyDescent="0.25">
      <c r="A1028" s="9" t="s">
        <v>44</v>
      </c>
      <c r="B1028" s="25" t="s">
        <v>31</v>
      </c>
      <c r="C1028" s="155"/>
      <c r="D1028" s="12"/>
      <c r="E1028" s="155"/>
      <c r="F1028" s="155"/>
      <c r="G1028" s="31"/>
      <c r="H1028" s="31"/>
      <c r="I1028" s="31"/>
      <c r="J1028" s="155"/>
      <c r="K1028" s="12"/>
      <c r="L1028" s="155"/>
      <c r="M1028" s="173"/>
      <c r="N1028" s="10"/>
      <c r="O1028" s="31"/>
      <c r="P1028" s="161"/>
      <c r="Q1028" s="84"/>
      <c r="R1028" s="163"/>
    </row>
    <row r="1029" spans="1:18" s="147" customFormat="1" x14ac:dyDescent="0.25">
      <c r="A1029" s="4" t="s">
        <v>45</v>
      </c>
      <c r="B1029" s="25" t="s">
        <v>20</v>
      </c>
      <c r="C1029" s="155"/>
      <c r="D1029" s="12"/>
      <c r="E1029" s="155"/>
      <c r="F1029" s="155"/>
      <c r="G1029" s="31"/>
      <c r="H1029" s="31"/>
      <c r="I1029" s="31"/>
      <c r="J1029" s="155"/>
      <c r="K1029" s="12"/>
      <c r="L1029" s="155"/>
      <c r="M1029" s="173"/>
      <c r="N1029" s="10"/>
      <c r="O1029" s="31"/>
      <c r="P1029" s="161"/>
      <c r="Q1029" s="84"/>
      <c r="R1029" s="163"/>
    </row>
    <row r="1030" spans="1:18" s="147" customFormat="1" ht="31.5" x14ac:dyDescent="0.25">
      <c r="A1030" s="5" t="s">
        <v>1190</v>
      </c>
      <c r="B1030" s="21" t="s">
        <v>3051</v>
      </c>
      <c r="C1030" s="155" t="s">
        <v>1853</v>
      </c>
      <c r="D1030" s="50" t="s">
        <v>146</v>
      </c>
      <c r="E1030" s="155">
        <v>2013</v>
      </c>
      <c r="F1030" s="155">
        <v>2013</v>
      </c>
      <c r="G1030" s="31">
        <v>9.6989989999999998E-2</v>
      </c>
      <c r="H1030" s="31">
        <v>9.6989989999999998E-2</v>
      </c>
      <c r="I1030" s="31">
        <v>9.6989989999999998E-2</v>
      </c>
      <c r="J1030" s="155"/>
      <c r="K1030" s="12"/>
      <c r="L1030" s="155"/>
      <c r="M1030" s="173"/>
      <c r="N1030" s="10"/>
      <c r="O1030" s="31">
        <v>9.6989989999999998E-2</v>
      </c>
      <c r="P1030" s="161"/>
      <c r="Q1030" s="84">
        <v>9.6989989999999998E-2</v>
      </c>
      <c r="R1030" s="163"/>
    </row>
    <row r="1031" spans="1:18" s="147" customFormat="1" hidden="1" x14ac:dyDescent="0.25">
      <c r="A1031" s="4" t="s">
        <v>46</v>
      </c>
      <c r="B1031" s="25" t="s">
        <v>21</v>
      </c>
      <c r="C1031" s="155"/>
      <c r="D1031" s="12"/>
      <c r="E1031" s="155"/>
      <c r="F1031" s="155"/>
      <c r="G1031" s="31"/>
      <c r="H1031" s="31"/>
      <c r="I1031" s="31"/>
      <c r="J1031" s="155"/>
      <c r="K1031" s="12"/>
      <c r="L1031" s="155"/>
      <c r="M1031" s="173"/>
      <c r="N1031" s="10"/>
      <c r="O1031" s="31"/>
      <c r="P1031" s="161"/>
      <c r="Q1031" s="84"/>
      <c r="R1031" s="163"/>
    </row>
    <row r="1032" spans="1:18" s="147" customFormat="1" hidden="1" x14ac:dyDescent="0.25">
      <c r="A1032" s="4" t="s">
        <v>48</v>
      </c>
      <c r="B1032" s="25" t="s">
        <v>22</v>
      </c>
      <c r="C1032" s="155"/>
      <c r="D1032" s="12"/>
      <c r="E1032" s="155"/>
      <c r="F1032" s="155"/>
      <c r="G1032" s="31"/>
      <c r="H1032" s="31"/>
      <c r="I1032" s="31"/>
      <c r="J1032" s="155"/>
      <c r="K1032" s="12"/>
      <c r="L1032" s="155"/>
      <c r="M1032" s="173"/>
      <c r="N1032" s="10"/>
      <c r="O1032" s="31"/>
      <c r="P1032" s="161"/>
      <c r="Q1032" s="84"/>
      <c r="R1032" s="163"/>
    </row>
    <row r="1033" spans="1:18" s="147" customFormat="1" hidden="1" x14ac:dyDescent="0.25">
      <c r="A1033" s="4" t="s">
        <v>50</v>
      </c>
      <c r="B1033" s="25" t="s">
        <v>23</v>
      </c>
      <c r="C1033" s="155"/>
      <c r="D1033" s="12"/>
      <c r="E1033" s="155"/>
      <c r="F1033" s="155"/>
      <c r="G1033" s="31"/>
      <c r="H1033" s="31"/>
      <c r="I1033" s="31"/>
      <c r="J1033" s="155"/>
      <c r="K1033" s="12"/>
      <c r="L1033" s="155"/>
      <c r="M1033" s="173"/>
      <c r="N1033" s="10"/>
      <c r="O1033" s="31"/>
      <c r="P1033" s="161"/>
      <c r="Q1033" s="84"/>
      <c r="R1033" s="163"/>
    </row>
    <row r="1034" spans="1:18" s="147" customFormat="1" x14ac:dyDescent="0.25">
      <c r="A1034" s="4" t="s">
        <v>51</v>
      </c>
      <c r="B1034" s="25" t="s">
        <v>17</v>
      </c>
      <c r="C1034" s="155"/>
      <c r="D1034" s="12"/>
      <c r="E1034" s="155"/>
      <c r="F1034" s="155"/>
      <c r="G1034" s="31"/>
      <c r="H1034" s="31"/>
      <c r="I1034" s="31"/>
      <c r="J1034" s="155"/>
      <c r="K1034" s="12"/>
      <c r="L1034" s="155"/>
      <c r="M1034" s="173"/>
      <c r="N1034" s="10"/>
      <c r="O1034" s="31"/>
      <c r="P1034" s="161"/>
      <c r="Q1034" s="84"/>
      <c r="R1034" s="163"/>
    </row>
    <row r="1035" spans="1:18" s="147" customFormat="1" ht="31.5" x14ac:dyDescent="0.25">
      <c r="A1035" s="58" t="s">
        <v>3052</v>
      </c>
      <c r="B1035" s="45" t="s">
        <v>1992</v>
      </c>
      <c r="C1035" s="155" t="s">
        <v>1409</v>
      </c>
      <c r="D1035" s="12"/>
      <c r="E1035" s="155">
        <v>2013</v>
      </c>
      <c r="F1035" s="155">
        <v>2013</v>
      </c>
      <c r="G1035" s="31">
        <v>2.8224042799999998</v>
      </c>
      <c r="H1035" s="31">
        <v>2.8224042799999998</v>
      </c>
      <c r="I1035" s="31">
        <v>2.8224042799999998</v>
      </c>
      <c r="J1035" s="155"/>
      <c r="K1035" s="12"/>
      <c r="L1035" s="155"/>
      <c r="M1035" s="173"/>
      <c r="N1035" s="10"/>
      <c r="O1035" s="31">
        <v>2.8224042799999998</v>
      </c>
      <c r="P1035" s="161"/>
      <c r="Q1035" s="84">
        <v>2.8224042799999998</v>
      </c>
      <c r="R1035" s="163"/>
    </row>
    <row r="1036" spans="1:18" s="147" customFormat="1" ht="31.5" x14ac:dyDescent="0.25">
      <c r="A1036" s="4" t="s">
        <v>476</v>
      </c>
      <c r="B1036" s="25" t="s">
        <v>1541</v>
      </c>
      <c r="C1036" s="155"/>
      <c r="D1036" s="12"/>
      <c r="E1036" s="155">
        <v>2013</v>
      </c>
      <c r="F1036" s="155">
        <v>2013</v>
      </c>
      <c r="G1036" s="31"/>
      <c r="H1036" s="31"/>
      <c r="I1036" s="31"/>
      <c r="J1036" s="155"/>
      <c r="K1036" s="12"/>
      <c r="L1036" s="155"/>
      <c r="M1036" s="173"/>
      <c r="N1036" s="10"/>
      <c r="O1036" s="31"/>
      <c r="P1036" s="161"/>
      <c r="Q1036" s="84"/>
      <c r="R1036" s="163"/>
    </row>
    <row r="1037" spans="1:18" s="147" customFormat="1" ht="47.25" x14ac:dyDescent="0.25">
      <c r="A1037" s="38" t="s">
        <v>3053</v>
      </c>
      <c r="B1037" s="21" t="s">
        <v>3054</v>
      </c>
      <c r="C1037" s="155" t="s">
        <v>1409</v>
      </c>
      <c r="D1037" s="63" t="s">
        <v>1563</v>
      </c>
      <c r="E1037" s="155">
        <v>2013</v>
      </c>
      <c r="F1037" s="155">
        <v>2013</v>
      </c>
      <c r="G1037" s="31">
        <v>0.28014341999999998</v>
      </c>
      <c r="H1037" s="31">
        <v>0.28014341999999998</v>
      </c>
      <c r="I1037" s="31">
        <v>0.28014341999999998</v>
      </c>
      <c r="J1037" s="155"/>
      <c r="K1037" s="63" t="s">
        <v>1563</v>
      </c>
      <c r="L1037" s="155"/>
      <c r="M1037" s="173"/>
      <c r="N1037" s="10"/>
      <c r="O1037" s="31">
        <v>0.28014341999999998</v>
      </c>
      <c r="P1037" s="161"/>
      <c r="Q1037" s="84">
        <v>0.28014341999999998</v>
      </c>
      <c r="R1037" s="163"/>
    </row>
    <row r="1038" spans="1:18" s="147" customFormat="1" ht="31.5" x14ac:dyDescent="0.25">
      <c r="A1038" s="38" t="s">
        <v>3055</v>
      </c>
      <c r="B1038" s="21" t="s">
        <v>3056</v>
      </c>
      <c r="C1038" s="155" t="s">
        <v>1409</v>
      </c>
      <c r="D1038" s="63"/>
      <c r="E1038" s="155">
        <v>2013</v>
      </c>
      <c r="F1038" s="155">
        <v>2013</v>
      </c>
      <c r="G1038" s="31">
        <v>0.1026871</v>
      </c>
      <c r="H1038" s="31">
        <v>0.1026871</v>
      </c>
      <c r="I1038" s="31">
        <v>0.1026871</v>
      </c>
      <c r="J1038" s="155"/>
      <c r="K1038" s="63"/>
      <c r="L1038" s="155"/>
      <c r="M1038" s="173"/>
      <c r="N1038" s="10"/>
      <c r="O1038" s="31">
        <v>0.1026871</v>
      </c>
      <c r="P1038" s="161"/>
      <c r="Q1038" s="84">
        <v>0.1026871</v>
      </c>
      <c r="R1038" s="163"/>
    </row>
    <row r="1039" spans="1:18" s="147" customFormat="1" ht="31.5" x14ac:dyDescent="0.25">
      <c r="A1039" s="38" t="s">
        <v>3057</v>
      </c>
      <c r="B1039" s="21" t="s">
        <v>3058</v>
      </c>
      <c r="C1039" s="155" t="s">
        <v>1409</v>
      </c>
      <c r="D1039" s="63" t="s">
        <v>3059</v>
      </c>
      <c r="E1039" s="155">
        <v>2013</v>
      </c>
      <c r="F1039" s="155">
        <v>2013</v>
      </c>
      <c r="G1039" s="31">
        <v>3.4304510000000003E-2</v>
      </c>
      <c r="H1039" s="31">
        <v>3.4304510000000003E-2</v>
      </c>
      <c r="I1039" s="31">
        <v>3.4304510000000003E-2</v>
      </c>
      <c r="J1039" s="155"/>
      <c r="K1039" s="63" t="s">
        <v>3059</v>
      </c>
      <c r="L1039" s="155"/>
      <c r="M1039" s="173"/>
      <c r="N1039" s="10"/>
      <c r="O1039" s="31">
        <v>3.4304510000000003E-2</v>
      </c>
      <c r="P1039" s="161"/>
      <c r="Q1039" s="84">
        <v>3.4304510000000003E-2</v>
      </c>
      <c r="R1039" s="163"/>
    </row>
    <row r="1040" spans="1:18" s="147" customFormat="1" ht="31.5" x14ac:dyDescent="0.25">
      <c r="A1040" s="38" t="s">
        <v>3060</v>
      </c>
      <c r="B1040" s="21" t="s">
        <v>3061</v>
      </c>
      <c r="C1040" s="155" t="s">
        <v>1409</v>
      </c>
      <c r="D1040" s="33" t="s">
        <v>611</v>
      </c>
      <c r="E1040" s="155">
        <v>2013</v>
      </c>
      <c r="F1040" s="155">
        <v>2013</v>
      </c>
      <c r="G1040" s="31">
        <v>0.11113967999999999</v>
      </c>
      <c r="H1040" s="31">
        <v>0.11113967999999999</v>
      </c>
      <c r="I1040" s="31">
        <v>0.11113967999999999</v>
      </c>
      <c r="J1040" s="155"/>
      <c r="K1040" s="33" t="s">
        <v>611</v>
      </c>
      <c r="L1040" s="155"/>
      <c r="M1040" s="173"/>
      <c r="N1040" s="10"/>
      <c r="O1040" s="31">
        <v>0.11113967999999999</v>
      </c>
      <c r="P1040" s="161"/>
      <c r="Q1040" s="84">
        <v>0.11113967999999999</v>
      </c>
      <c r="R1040" s="163"/>
    </row>
    <row r="1041" spans="1:18" s="147" customFormat="1" ht="31.5" x14ac:dyDescent="0.25">
      <c r="A1041" s="38" t="s">
        <v>3062</v>
      </c>
      <c r="B1041" s="21" t="s">
        <v>3063</v>
      </c>
      <c r="C1041" s="155" t="s">
        <v>1409</v>
      </c>
      <c r="D1041" s="33" t="s">
        <v>19</v>
      </c>
      <c r="E1041" s="155">
        <v>2013</v>
      </c>
      <c r="F1041" s="155">
        <v>2013</v>
      </c>
      <c r="G1041" s="31">
        <v>0.39718846000000002</v>
      </c>
      <c r="H1041" s="31">
        <v>0.39718846000000002</v>
      </c>
      <c r="I1041" s="31">
        <v>0.39718846000000002</v>
      </c>
      <c r="J1041" s="155"/>
      <c r="K1041" s="33" t="s">
        <v>19</v>
      </c>
      <c r="L1041" s="155"/>
      <c r="M1041" s="173"/>
      <c r="N1041" s="10"/>
      <c r="O1041" s="31">
        <v>0.39718846000000002</v>
      </c>
      <c r="P1041" s="161"/>
      <c r="Q1041" s="84">
        <v>0.39718846000000002</v>
      </c>
      <c r="R1041" s="163"/>
    </row>
    <row r="1042" spans="1:18" s="147" customFormat="1" ht="31.5" x14ac:dyDescent="0.25">
      <c r="A1042" s="38" t="s">
        <v>3064</v>
      </c>
      <c r="B1042" s="21" t="s">
        <v>3065</v>
      </c>
      <c r="C1042" s="155" t="s">
        <v>1409</v>
      </c>
      <c r="D1042" s="63"/>
      <c r="E1042" s="155">
        <v>2013</v>
      </c>
      <c r="F1042" s="155">
        <v>2013</v>
      </c>
      <c r="G1042" s="31">
        <v>0.17063062000000001</v>
      </c>
      <c r="H1042" s="31">
        <v>0.17063062000000001</v>
      </c>
      <c r="I1042" s="31">
        <v>0.17063062000000001</v>
      </c>
      <c r="J1042" s="155"/>
      <c r="K1042" s="63"/>
      <c r="L1042" s="155"/>
      <c r="M1042" s="173"/>
      <c r="N1042" s="10"/>
      <c r="O1042" s="31">
        <v>0.17063062000000001</v>
      </c>
      <c r="P1042" s="161"/>
      <c r="Q1042" s="84">
        <v>0.17063062000000001</v>
      </c>
      <c r="R1042" s="163"/>
    </row>
    <row r="1043" spans="1:18" s="147" customFormat="1" ht="31.5" x14ac:dyDescent="0.25">
      <c r="A1043" s="38" t="s">
        <v>3066</v>
      </c>
      <c r="B1043" s="21" t="s">
        <v>3067</v>
      </c>
      <c r="C1043" s="155" t="s">
        <v>1409</v>
      </c>
      <c r="D1043" s="33" t="s">
        <v>352</v>
      </c>
      <c r="E1043" s="155">
        <v>2013</v>
      </c>
      <c r="F1043" s="155">
        <v>2013</v>
      </c>
      <c r="G1043" s="31">
        <v>0.76890826000000001</v>
      </c>
      <c r="H1043" s="31">
        <v>0.76890826000000001</v>
      </c>
      <c r="I1043" s="31">
        <v>0.76890826000000001</v>
      </c>
      <c r="J1043" s="155"/>
      <c r="K1043" s="33" t="s">
        <v>352</v>
      </c>
      <c r="L1043" s="155"/>
      <c r="M1043" s="173"/>
      <c r="N1043" s="10"/>
      <c r="O1043" s="31">
        <v>0.76890826000000001</v>
      </c>
      <c r="P1043" s="161"/>
      <c r="Q1043" s="84">
        <v>0.76890826000000001</v>
      </c>
      <c r="R1043" s="163"/>
    </row>
    <row r="1044" spans="1:18" s="147" customFormat="1" ht="47.25" x14ac:dyDescent="0.25">
      <c r="A1044" s="38" t="s">
        <v>3068</v>
      </c>
      <c r="B1044" s="21" t="s">
        <v>3069</v>
      </c>
      <c r="C1044" s="155" t="s">
        <v>1409</v>
      </c>
      <c r="D1044" s="33" t="s">
        <v>2567</v>
      </c>
      <c r="E1044" s="155">
        <v>2013</v>
      </c>
      <c r="F1044" s="155">
        <v>2013</v>
      </c>
      <c r="G1044" s="31">
        <v>0.13190004</v>
      </c>
      <c r="H1044" s="31">
        <v>0.13190004</v>
      </c>
      <c r="I1044" s="31">
        <v>0.13190004</v>
      </c>
      <c r="J1044" s="155"/>
      <c r="K1044" s="33" t="s">
        <v>2567</v>
      </c>
      <c r="L1044" s="155"/>
      <c r="M1044" s="173"/>
      <c r="N1044" s="10"/>
      <c r="O1044" s="31">
        <v>0.13190004</v>
      </c>
      <c r="P1044" s="161"/>
      <c r="Q1044" s="84">
        <v>0.13190004</v>
      </c>
      <c r="R1044" s="163"/>
    </row>
    <row r="1045" spans="1:18" s="147" customFormat="1" ht="31.5" x14ac:dyDescent="0.25">
      <c r="A1045" s="38" t="s">
        <v>3070</v>
      </c>
      <c r="B1045" s="21" t="s">
        <v>3071</v>
      </c>
      <c r="C1045" s="155" t="s">
        <v>1409</v>
      </c>
      <c r="D1045" s="33" t="s">
        <v>134</v>
      </c>
      <c r="E1045" s="155">
        <v>2013</v>
      </c>
      <c r="F1045" s="155">
        <v>2013</v>
      </c>
      <c r="G1045" s="31">
        <v>1.8594739999999998E-2</v>
      </c>
      <c r="H1045" s="31">
        <v>1.8594739999999998E-2</v>
      </c>
      <c r="I1045" s="31">
        <v>1.8594739999999998E-2</v>
      </c>
      <c r="J1045" s="155"/>
      <c r="K1045" s="33" t="s">
        <v>134</v>
      </c>
      <c r="L1045" s="155"/>
      <c r="M1045" s="173"/>
      <c r="N1045" s="10"/>
      <c r="O1045" s="31">
        <v>1.8594739999999998E-2</v>
      </c>
      <c r="P1045" s="161"/>
      <c r="Q1045" s="84">
        <v>1.8594739999999998E-2</v>
      </c>
      <c r="R1045" s="163"/>
    </row>
    <row r="1046" spans="1:18" s="147" customFormat="1" x14ac:dyDescent="0.25">
      <c r="A1046" s="38" t="s">
        <v>3072</v>
      </c>
      <c r="B1046" s="21" t="s">
        <v>3073</v>
      </c>
      <c r="C1046" s="155" t="s">
        <v>1409</v>
      </c>
      <c r="D1046" s="33" t="s">
        <v>3074</v>
      </c>
      <c r="E1046" s="155">
        <v>2013</v>
      </c>
      <c r="F1046" s="155">
        <v>2013</v>
      </c>
      <c r="G1046" s="31">
        <v>0.17772946000000001</v>
      </c>
      <c r="H1046" s="31">
        <v>0.17772946000000001</v>
      </c>
      <c r="I1046" s="31">
        <v>0.17772946000000001</v>
      </c>
      <c r="J1046" s="155"/>
      <c r="K1046" s="33" t="s">
        <v>3074</v>
      </c>
      <c r="L1046" s="155"/>
      <c r="M1046" s="173"/>
      <c r="N1046" s="10"/>
      <c r="O1046" s="31">
        <v>0.17772946000000001</v>
      </c>
      <c r="P1046" s="161"/>
      <c r="Q1046" s="84">
        <v>0.17772946000000001</v>
      </c>
      <c r="R1046" s="163"/>
    </row>
    <row r="1047" spans="1:18" s="147" customFormat="1" ht="31.5" x14ac:dyDescent="0.25">
      <c r="A1047" s="38" t="s">
        <v>3075</v>
      </c>
      <c r="B1047" s="21" t="s">
        <v>3076</v>
      </c>
      <c r="C1047" s="155" t="s">
        <v>1409</v>
      </c>
      <c r="D1047" s="63" t="s">
        <v>1123</v>
      </c>
      <c r="E1047" s="155">
        <v>2013</v>
      </c>
      <c r="F1047" s="155">
        <v>2013</v>
      </c>
      <c r="G1047" s="31">
        <v>0.23</v>
      </c>
      <c r="H1047" s="31">
        <v>0.23</v>
      </c>
      <c r="I1047" s="31">
        <v>0.23</v>
      </c>
      <c r="J1047" s="155"/>
      <c r="K1047" s="63" t="s">
        <v>1123</v>
      </c>
      <c r="L1047" s="155"/>
      <c r="M1047" s="173"/>
      <c r="N1047" s="10"/>
      <c r="O1047" s="31">
        <v>0.23</v>
      </c>
      <c r="P1047" s="161"/>
      <c r="Q1047" s="84">
        <v>0.23</v>
      </c>
      <c r="R1047" s="163"/>
    </row>
    <row r="1048" spans="1:18" s="147" customFormat="1" ht="47.25" x14ac:dyDescent="0.25">
      <c r="A1048" s="38" t="s">
        <v>3077</v>
      </c>
      <c r="B1048" s="21" t="s">
        <v>3078</v>
      </c>
      <c r="C1048" s="155" t="s">
        <v>1409</v>
      </c>
      <c r="D1048" s="63" t="s">
        <v>1149</v>
      </c>
      <c r="E1048" s="155">
        <v>2013</v>
      </c>
      <c r="F1048" s="155">
        <v>2013</v>
      </c>
      <c r="G1048" s="31">
        <v>0.13</v>
      </c>
      <c r="H1048" s="31">
        <v>0.13</v>
      </c>
      <c r="I1048" s="31">
        <v>0.13</v>
      </c>
      <c r="J1048" s="155"/>
      <c r="K1048" s="63" t="s">
        <v>1149</v>
      </c>
      <c r="L1048" s="155"/>
      <c r="M1048" s="173"/>
      <c r="N1048" s="10"/>
      <c r="O1048" s="31">
        <v>0.13</v>
      </c>
      <c r="P1048" s="161"/>
      <c r="Q1048" s="84">
        <v>0.13</v>
      </c>
      <c r="R1048" s="163"/>
    </row>
    <row r="1049" spans="1:18" s="147" customFormat="1" ht="31.5" x14ac:dyDescent="0.25">
      <c r="A1049" s="38" t="s">
        <v>3079</v>
      </c>
      <c r="B1049" s="21" t="s">
        <v>3080</v>
      </c>
      <c r="C1049" s="155" t="s">
        <v>1409</v>
      </c>
      <c r="D1049" s="63"/>
      <c r="E1049" s="155">
        <v>2013</v>
      </c>
      <c r="F1049" s="155">
        <v>2013</v>
      </c>
      <c r="G1049" s="31">
        <v>0.14199999999999999</v>
      </c>
      <c r="H1049" s="31">
        <v>0.14199999999999999</v>
      </c>
      <c r="I1049" s="31">
        <v>0.14199999999999999</v>
      </c>
      <c r="J1049" s="155"/>
      <c r="K1049" s="63"/>
      <c r="L1049" s="155"/>
      <c r="M1049" s="173"/>
      <c r="N1049" s="10"/>
      <c r="O1049" s="31">
        <v>0.14199999999999999</v>
      </c>
      <c r="P1049" s="161"/>
      <c r="Q1049" s="84">
        <v>0.14199999999999999</v>
      </c>
      <c r="R1049" s="163"/>
    </row>
    <row r="1050" spans="1:18" s="147" customFormat="1" ht="31.5" x14ac:dyDescent="0.25">
      <c r="A1050" s="38" t="s">
        <v>3081</v>
      </c>
      <c r="B1050" s="21" t="s">
        <v>3082</v>
      </c>
      <c r="C1050" s="155" t="s">
        <v>1409</v>
      </c>
      <c r="D1050" s="63" t="s">
        <v>3083</v>
      </c>
      <c r="E1050" s="155">
        <v>2013</v>
      </c>
      <c r="F1050" s="155">
        <v>2013</v>
      </c>
      <c r="G1050" s="31">
        <v>0.12</v>
      </c>
      <c r="H1050" s="31">
        <v>0.12</v>
      </c>
      <c r="I1050" s="31">
        <v>0.12</v>
      </c>
      <c r="J1050" s="155"/>
      <c r="K1050" s="63" t="s">
        <v>3083</v>
      </c>
      <c r="L1050" s="155"/>
      <c r="M1050" s="173"/>
      <c r="N1050" s="10"/>
      <c r="O1050" s="31">
        <v>0.12</v>
      </c>
      <c r="P1050" s="161"/>
      <c r="Q1050" s="84">
        <v>0.12</v>
      </c>
      <c r="R1050" s="163"/>
    </row>
    <row r="1051" spans="1:18" s="147" customFormat="1" hidden="1" x14ac:dyDescent="0.25">
      <c r="A1051" s="4" t="s">
        <v>52</v>
      </c>
      <c r="B1051" s="25" t="s">
        <v>24</v>
      </c>
      <c r="C1051" s="155"/>
      <c r="D1051" s="12"/>
      <c r="E1051" s="155"/>
      <c r="F1051" s="155"/>
      <c r="G1051" s="31"/>
      <c r="H1051" s="31"/>
      <c r="I1051" s="31"/>
      <c r="J1051" s="155"/>
      <c r="K1051" s="12"/>
      <c r="L1051" s="155"/>
      <c r="M1051" s="173"/>
      <c r="N1051" s="10"/>
      <c r="O1051" s="31"/>
      <c r="P1051" s="161"/>
      <c r="Q1051" s="84"/>
      <c r="R1051" s="163"/>
    </row>
    <row r="1052" spans="1:18" s="147" customFormat="1" x14ac:dyDescent="0.25">
      <c r="A1052" s="4" t="s">
        <v>54</v>
      </c>
      <c r="B1052" s="25" t="s">
        <v>25</v>
      </c>
      <c r="C1052" s="155"/>
      <c r="D1052" s="12"/>
      <c r="E1052" s="155"/>
      <c r="F1052" s="155"/>
      <c r="G1052" s="31"/>
      <c r="H1052" s="31"/>
      <c r="I1052" s="31"/>
      <c r="J1052" s="155"/>
      <c r="K1052" s="12"/>
      <c r="L1052" s="155"/>
      <c r="M1052" s="173"/>
      <c r="N1052" s="10"/>
      <c r="O1052" s="31"/>
      <c r="P1052" s="161"/>
      <c r="Q1052" s="84"/>
      <c r="R1052" s="163"/>
    </row>
    <row r="1053" spans="1:18" s="147" customFormat="1" x14ac:dyDescent="0.25">
      <c r="A1053" s="58" t="s">
        <v>1193</v>
      </c>
      <c r="B1053" s="45" t="s">
        <v>3084</v>
      </c>
      <c r="C1053" s="155" t="s">
        <v>1853</v>
      </c>
      <c r="D1053" s="50" t="s">
        <v>146</v>
      </c>
      <c r="E1053" s="155">
        <v>2013</v>
      </c>
      <c r="F1053" s="155">
        <v>2013</v>
      </c>
      <c r="G1053" s="31">
        <v>0.18480000000000002</v>
      </c>
      <c r="H1053" s="31">
        <v>0.18480000000000002</v>
      </c>
      <c r="I1053" s="31">
        <v>0.18480000000000002</v>
      </c>
      <c r="J1053" s="155"/>
      <c r="K1053" s="12"/>
      <c r="L1053" s="155"/>
      <c r="M1053" s="173"/>
      <c r="N1053" s="10"/>
      <c r="O1053" s="31">
        <v>0.18480000000000002</v>
      </c>
      <c r="P1053" s="161"/>
      <c r="Q1053" s="84">
        <v>0.18480000000000002</v>
      </c>
      <c r="R1053" s="163"/>
    </row>
    <row r="1054" spans="1:18" s="147" customFormat="1" x14ac:dyDescent="0.25">
      <c r="A1054" s="58" t="s">
        <v>3085</v>
      </c>
      <c r="B1054" s="45" t="s">
        <v>3086</v>
      </c>
      <c r="C1054" s="155" t="s">
        <v>1853</v>
      </c>
      <c r="D1054" s="50" t="s">
        <v>146</v>
      </c>
      <c r="E1054" s="155">
        <v>2013</v>
      </c>
      <c r="F1054" s="155">
        <v>2013</v>
      </c>
      <c r="G1054" s="31">
        <v>5.3999999999999999E-2</v>
      </c>
      <c r="H1054" s="31">
        <v>5.3999999999999999E-2</v>
      </c>
      <c r="I1054" s="31">
        <v>5.3999999999999999E-2</v>
      </c>
      <c r="J1054" s="155"/>
      <c r="K1054" s="12"/>
      <c r="L1054" s="155"/>
      <c r="M1054" s="173"/>
      <c r="N1054" s="10"/>
      <c r="O1054" s="31">
        <v>5.3999999999999999E-2</v>
      </c>
      <c r="P1054" s="161"/>
      <c r="Q1054" s="84">
        <v>5.3999999999999999E-2</v>
      </c>
      <c r="R1054" s="163"/>
    </row>
    <row r="1055" spans="1:18" s="147" customFormat="1" x14ac:dyDescent="0.25">
      <c r="A1055" s="58" t="s">
        <v>3087</v>
      </c>
      <c r="B1055" s="45" t="s">
        <v>3088</v>
      </c>
      <c r="C1055" s="155" t="s">
        <v>1853</v>
      </c>
      <c r="D1055" s="50" t="s">
        <v>146</v>
      </c>
      <c r="E1055" s="155">
        <v>2013</v>
      </c>
      <c r="F1055" s="155">
        <v>2013</v>
      </c>
      <c r="G1055" s="31">
        <v>7.5999999999999998E-2</v>
      </c>
      <c r="H1055" s="31">
        <v>7.5999999999999998E-2</v>
      </c>
      <c r="I1055" s="31">
        <v>7.5999999999999998E-2</v>
      </c>
      <c r="J1055" s="155"/>
      <c r="K1055" s="12"/>
      <c r="L1055" s="155"/>
      <c r="M1055" s="173"/>
      <c r="N1055" s="10"/>
      <c r="O1055" s="31">
        <v>7.5999999999999998E-2</v>
      </c>
      <c r="P1055" s="161"/>
      <c r="Q1055" s="84">
        <v>7.5999999999999998E-2</v>
      </c>
      <c r="R1055" s="163"/>
    </row>
    <row r="1056" spans="1:18" s="147" customFormat="1" hidden="1" x14ac:dyDescent="0.25">
      <c r="A1056" s="4" t="s">
        <v>55</v>
      </c>
      <c r="B1056" s="25" t="s">
        <v>26</v>
      </c>
      <c r="C1056" s="155"/>
      <c r="D1056" s="12"/>
      <c r="E1056" s="155"/>
      <c r="F1056" s="155"/>
      <c r="G1056" s="31"/>
      <c r="H1056" s="31"/>
      <c r="I1056" s="31"/>
      <c r="J1056" s="155"/>
      <c r="K1056" s="12"/>
      <c r="L1056" s="155"/>
      <c r="M1056" s="173"/>
      <c r="N1056" s="10"/>
      <c r="O1056" s="31"/>
      <c r="P1056" s="161"/>
      <c r="Q1056" s="84"/>
      <c r="R1056" s="163"/>
    </row>
    <row r="1057" spans="1:18" s="269" customFormat="1" x14ac:dyDescent="0.25">
      <c r="A1057" s="276" t="s">
        <v>133</v>
      </c>
      <c r="B1057" s="277" t="s">
        <v>3089</v>
      </c>
      <c r="C1057" s="266"/>
      <c r="D1057" s="280"/>
      <c r="E1057" s="266"/>
      <c r="F1057" s="266"/>
      <c r="G1057" s="281"/>
      <c r="H1057" s="281"/>
      <c r="I1057" s="281"/>
      <c r="J1057" s="266"/>
      <c r="K1057" s="280"/>
      <c r="L1057" s="266"/>
      <c r="M1057" s="274"/>
      <c r="N1057" s="278"/>
      <c r="O1057" s="281"/>
      <c r="P1057" s="265"/>
      <c r="Q1057" s="282"/>
      <c r="R1057" s="268"/>
    </row>
    <row r="1058" spans="1:18" s="147" customFormat="1" x14ac:dyDescent="0.25">
      <c r="A1058" s="9" t="s">
        <v>39</v>
      </c>
      <c r="B1058" s="25" t="s">
        <v>29</v>
      </c>
      <c r="C1058" s="155"/>
      <c r="D1058" s="12"/>
      <c r="E1058" s="155"/>
      <c r="F1058" s="155"/>
      <c r="G1058" s="31"/>
      <c r="H1058" s="31"/>
      <c r="I1058" s="31"/>
      <c r="J1058" s="155"/>
      <c r="K1058" s="12"/>
      <c r="L1058" s="155"/>
      <c r="M1058" s="173"/>
      <c r="N1058" s="10"/>
      <c r="O1058" s="31"/>
      <c r="P1058" s="161"/>
      <c r="Q1058" s="84"/>
      <c r="R1058" s="163"/>
    </row>
    <row r="1059" spans="1:18" s="147" customFormat="1" ht="47.25" x14ac:dyDescent="0.25">
      <c r="A1059" s="58" t="s">
        <v>1579</v>
      </c>
      <c r="B1059" s="45" t="s">
        <v>3090</v>
      </c>
      <c r="C1059" s="155" t="s">
        <v>1374</v>
      </c>
      <c r="D1059" s="55" t="s">
        <v>18</v>
      </c>
      <c r="E1059" s="155">
        <v>2013</v>
      </c>
      <c r="F1059" s="155">
        <v>2013</v>
      </c>
      <c r="G1059" s="31">
        <v>0.36090800000000001</v>
      </c>
      <c r="H1059" s="31">
        <v>0.36090800000000001</v>
      </c>
      <c r="I1059" s="31">
        <v>0.36090800000000001</v>
      </c>
      <c r="J1059" s="155"/>
      <c r="K1059" s="55" t="s">
        <v>18</v>
      </c>
      <c r="L1059" s="155"/>
      <c r="M1059" s="173"/>
      <c r="N1059" s="10"/>
      <c r="O1059" s="31">
        <v>0.36090800000000001</v>
      </c>
      <c r="P1059" s="161"/>
      <c r="Q1059" s="84">
        <v>0.36090800000000001</v>
      </c>
      <c r="R1059" s="163"/>
    </row>
    <row r="1060" spans="1:18" s="147" customFormat="1" ht="31.5" x14ac:dyDescent="0.25">
      <c r="A1060" s="58" t="s">
        <v>3091</v>
      </c>
      <c r="B1060" s="45" t="s">
        <v>3092</v>
      </c>
      <c r="C1060" s="155" t="s">
        <v>1374</v>
      </c>
      <c r="D1060" s="55" t="s">
        <v>3093</v>
      </c>
      <c r="E1060" s="155">
        <v>2013</v>
      </c>
      <c r="F1060" s="155">
        <v>2013</v>
      </c>
      <c r="G1060" s="31">
        <v>0.31119072000000003</v>
      </c>
      <c r="H1060" s="31">
        <v>0.31119072000000003</v>
      </c>
      <c r="I1060" s="31">
        <v>0.31119072000000003</v>
      </c>
      <c r="J1060" s="155"/>
      <c r="K1060" s="55" t="s">
        <v>3093</v>
      </c>
      <c r="L1060" s="155"/>
      <c r="M1060" s="173"/>
      <c r="N1060" s="10"/>
      <c r="O1060" s="31">
        <v>0.31119072000000003</v>
      </c>
      <c r="P1060" s="161"/>
      <c r="Q1060" s="84">
        <v>0.31119072000000003</v>
      </c>
      <c r="R1060" s="163"/>
    </row>
    <row r="1061" spans="1:18" s="147" customFormat="1" x14ac:dyDescent="0.25">
      <c r="A1061" s="58" t="s">
        <v>3094</v>
      </c>
      <c r="B1061" s="45" t="s">
        <v>3095</v>
      </c>
      <c r="C1061" s="155" t="s">
        <v>1374</v>
      </c>
      <c r="D1061" s="50" t="s">
        <v>146</v>
      </c>
      <c r="E1061" s="155">
        <v>2013</v>
      </c>
      <c r="F1061" s="155">
        <v>2013</v>
      </c>
      <c r="G1061" s="31">
        <v>0.70604</v>
      </c>
      <c r="H1061" s="31">
        <v>0.70604</v>
      </c>
      <c r="I1061" s="31">
        <v>0.70604</v>
      </c>
      <c r="J1061" s="155"/>
      <c r="K1061" s="12"/>
      <c r="L1061" s="155"/>
      <c r="M1061" s="173"/>
      <c r="N1061" s="10"/>
      <c r="O1061" s="31">
        <v>0.70604</v>
      </c>
      <c r="P1061" s="161"/>
      <c r="Q1061" s="84">
        <v>0.70604</v>
      </c>
      <c r="R1061" s="163"/>
    </row>
    <row r="1062" spans="1:18" s="147" customFormat="1" x14ac:dyDescent="0.25">
      <c r="A1062" s="58" t="s">
        <v>3096</v>
      </c>
      <c r="B1062" s="45" t="s">
        <v>3097</v>
      </c>
      <c r="C1062" s="155" t="s">
        <v>1374</v>
      </c>
      <c r="D1062" s="50" t="s">
        <v>146</v>
      </c>
      <c r="E1062" s="155">
        <v>2013</v>
      </c>
      <c r="F1062" s="155">
        <v>2013</v>
      </c>
      <c r="G1062" s="31">
        <v>0.6908399999999999</v>
      </c>
      <c r="H1062" s="31">
        <v>0.6908399999999999</v>
      </c>
      <c r="I1062" s="31">
        <v>0.6908399999999999</v>
      </c>
      <c r="J1062" s="155"/>
      <c r="K1062" s="12"/>
      <c r="L1062" s="155"/>
      <c r="M1062" s="173"/>
      <c r="N1062" s="10"/>
      <c r="O1062" s="31">
        <v>0.6908399999999999</v>
      </c>
      <c r="P1062" s="161"/>
      <c r="Q1062" s="84">
        <v>0.6908399999999999</v>
      </c>
      <c r="R1062" s="163"/>
    </row>
    <row r="1063" spans="1:18" s="147" customFormat="1" x14ac:dyDescent="0.25">
      <c r="A1063" s="58" t="s">
        <v>3098</v>
      </c>
      <c r="B1063" s="45" t="s">
        <v>3099</v>
      </c>
      <c r="C1063" s="155" t="s">
        <v>1374</v>
      </c>
      <c r="D1063" s="50" t="s">
        <v>2611</v>
      </c>
      <c r="E1063" s="155">
        <v>2013</v>
      </c>
      <c r="F1063" s="155">
        <v>2013</v>
      </c>
      <c r="G1063" s="31">
        <v>2.0153500000000002</v>
      </c>
      <c r="H1063" s="31">
        <v>2.0153500000000002</v>
      </c>
      <c r="I1063" s="31">
        <v>2.0153500000000002</v>
      </c>
      <c r="J1063" s="155"/>
      <c r="K1063" s="12"/>
      <c r="L1063" s="155"/>
      <c r="M1063" s="173"/>
      <c r="N1063" s="10"/>
      <c r="O1063" s="31">
        <v>2.0153500000000002</v>
      </c>
      <c r="P1063" s="161"/>
      <c r="Q1063" s="84">
        <v>2.0153500000000002</v>
      </c>
      <c r="R1063" s="163"/>
    </row>
    <row r="1064" spans="1:18" s="147" customFormat="1" x14ac:dyDescent="0.25">
      <c r="A1064" s="9" t="s">
        <v>42</v>
      </c>
      <c r="B1064" s="25" t="s">
        <v>43</v>
      </c>
      <c r="C1064" s="155"/>
      <c r="D1064" s="12"/>
      <c r="E1064" s="155"/>
      <c r="F1064" s="155"/>
      <c r="G1064" s="31"/>
      <c r="H1064" s="31"/>
      <c r="I1064" s="31"/>
      <c r="J1064" s="155"/>
      <c r="K1064" s="12"/>
      <c r="L1064" s="155"/>
      <c r="M1064" s="173"/>
      <c r="N1064" s="10"/>
      <c r="O1064" s="31"/>
      <c r="P1064" s="161"/>
      <c r="Q1064" s="84"/>
      <c r="R1064" s="163"/>
    </row>
    <row r="1065" spans="1:18" s="147" customFormat="1" ht="31.5" x14ac:dyDescent="0.25">
      <c r="A1065" s="58" t="s">
        <v>1580</v>
      </c>
      <c r="B1065" s="21" t="s">
        <v>3100</v>
      </c>
      <c r="C1065" s="155" t="s">
        <v>1409</v>
      </c>
      <c r="D1065" s="55" t="s">
        <v>327</v>
      </c>
      <c r="E1065" s="155">
        <v>2013</v>
      </c>
      <c r="F1065" s="155">
        <v>2013</v>
      </c>
      <c r="G1065" s="31">
        <v>0.10504515</v>
      </c>
      <c r="H1065" s="31">
        <v>0.10504515</v>
      </c>
      <c r="I1065" s="31">
        <v>0.10504515</v>
      </c>
      <c r="J1065" s="155"/>
      <c r="K1065" s="55" t="s">
        <v>327</v>
      </c>
      <c r="L1065" s="155"/>
      <c r="M1065" s="173"/>
      <c r="N1065" s="10"/>
      <c r="O1065" s="31">
        <v>0.10504515</v>
      </c>
      <c r="P1065" s="161"/>
      <c r="Q1065" s="84">
        <v>0.10504515</v>
      </c>
      <c r="R1065" s="163"/>
    </row>
    <row r="1066" spans="1:18" s="147" customFormat="1" ht="31.5" x14ac:dyDescent="0.25">
      <c r="A1066" s="58" t="s">
        <v>1581</v>
      </c>
      <c r="B1066" s="21" t="s">
        <v>3101</v>
      </c>
      <c r="C1066" s="155" t="s">
        <v>1409</v>
      </c>
      <c r="D1066" s="55" t="s">
        <v>18</v>
      </c>
      <c r="E1066" s="155">
        <v>2013</v>
      </c>
      <c r="F1066" s="155">
        <v>2013</v>
      </c>
      <c r="G1066" s="31">
        <v>8.1963789999999995E-2</v>
      </c>
      <c r="H1066" s="31">
        <v>8.1963789999999995E-2</v>
      </c>
      <c r="I1066" s="31">
        <v>8.1963789999999995E-2</v>
      </c>
      <c r="J1066" s="155"/>
      <c r="K1066" s="55" t="s">
        <v>18</v>
      </c>
      <c r="L1066" s="155"/>
      <c r="M1066" s="173"/>
      <c r="N1066" s="10"/>
      <c r="O1066" s="31">
        <v>8.1963789999999995E-2</v>
      </c>
      <c r="P1066" s="161"/>
      <c r="Q1066" s="84">
        <v>8.1963789999999995E-2</v>
      </c>
      <c r="R1066" s="163"/>
    </row>
    <row r="1067" spans="1:18" s="147" customFormat="1" ht="31.5" x14ac:dyDescent="0.25">
      <c r="A1067" s="58" t="s">
        <v>1582</v>
      </c>
      <c r="B1067" s="21" t="s">
        <v>3102</v>
      </c>
      <c r="C1067" s="155" t="s">
        <v>1409</v>
      </c>
      <c r="D1067" s="55" t="s">
        <v>327</v>
      </c>
      <c r="E1067" s="155">
        <v>2013</v>
      </c>
      <c r="F1067" s="155">
        <v>2013</v>
      </c>
      <c r="G1067" s="31">
        <v>0.106</v>
      </c>
      <c r="H1067" s="31">
        <v>0.106</v>
      </c>
      <c r="I1067" s="31">
        <v>0.106</v>
      </c>
      <c r="J1067" s="155"/>
      <c r="K1067" s="55" t="s">
        <v>327</v>
      </c>
      <c r="L1067" s="155"/>
      <c r="M1067" s="173"/>
      <c r="N1067" s="10"/>
      <c r="O1067" s="31">
        <v>0.106</v>
      </c>
      <c r="P1067" s="161"/>
      <c r="Q1067" s="84">
        <v>0.106</v>
      </c>
      <c r="R1067" s="163"/>
    </row>
    <row r="1068" spans="1:18" s="147" customFormat="1" ht="31.5" x14ac:dyDescent="0.25">
      <c r="A1068" s="58" t="s">
        <v>1583</v>
      </c>
      <c r="B1068" s="21" t="s">
        <v>3103</v>
      </c>
      <c r="C1068" s="155" t="s">
        <v>1409</v>
      </c>
      <c r="D1068" s="55" t="s">
        <v>352</v>
      </c>
      <c r="E1068" s="155">
        <v>2013</v>
      </c>
      <c r="F1068" s="155">
        <v>2013</v>
      </c>
      <c r="G1068" s="31">
        <v>0.14268860999999999</v>
      </c>
      <c r="H1068" s="31">
        <v>0.14268860999999999</v>
      </c>
      <c r="I1068" s="31">
        <v>0.14268860999999999</v>
      </c>
      <c r="J1068" s="155"/>
      <c r="K1068" s="55" t="s">
        <v>352</v>
      </c>
      <c r="L1068" s="155"/>
      <c r="M1068" s="173"/>
      <c r="N1068" s="10"/>
      <c r="O1068" s="31">
        <v>0.14268860999999999</v>
      </c>
      <c r="P1068" s="161"/>
      <c r="Q1068" s="84">
        <v>0.14268860999999999</v>
      </c>
      <c r="R1068" s="163"/>
    </row>
    <row r="1069" spans="1:18" s="147" customFormat="1" ht="31.5" x14ac:dyDescent="0.25">
      <c r="A1069" s="58" t="s">
        <v>1584</v>
      </c>
      <c r="B1069" s="21" t="s">
        <v>3104</v>
      </c>
      <c r="C1069" s="155" t="s">
        <v>1409</v>
      </c>
      <c r="D1069" s="55" t="s">
        <v>97</v>
      </c>
      <c r="E1069" s="155">
        <v>2013</v>
      </c>
      <c r="F1069" s="155">
        <v>2013</v>
      </c>
      <c r="G1069" s="31">
        <v>0.25634870999999998</v>
      </c>
      <c r="H1069" s="31">
        <v>0.25634870999999998</v>
      </c>
      <c r="I1069" s="31">
        <v>0.25634870999999998</v>
      </c>
      <c r="J1069" s="155"/>
      <c r="K1069" s="55" t="s">
        <v>97</v>
      </c>
      <c r="L1069" s="155"/>
      <c r="M1069" s="173"/>
      <c r="N1069" s="10"/>
      <c r="O1069" s="31">
        <v>0.25634870999999998</v>
      </c>
      <c r="P1069" s="161"/>
      <c r="Q1069" s="84">
        <v>0.25634870999999998</v>
      </c>
      <c r="R1069" s="163"/>
    </row>
    <row r="1070" spans="1:18" s="147" customFormat="1" ht="31.5" x14ac:dyDescent="0.25">
      <c r="A1070" s="58" t="s">
        <v>1585</v>
      </c>
      <c r="B1070" s="21" t="s">
        <v>3105</v>
      </c>
      <c r="C1070" s="155" t="s">
        <v>1409</v>
      </c>
      <c r="D1070" s="55" t="s">
        <v>352</v>
      </c>
      <c r="E1070" s="155">
        <v>2013</v>
      </c>
      <c r="F1070" s="155">
        <v>2013</v>
      </c>
      <c r="G1070" s="31">
        <v>0.14524550999999999</v>
      </c>
      <c r="H1070" s="31">
        <v>0.14524550999999999</v>
      </c>
      <c r="I1070" s="31">
        <v>0.14524550999999999</v>
      </c>
      <c r="J1070" s="155"/>
      <c r="K1070" s="55" t="s">
        <v>352</v>
      </c>
      <c r="L1070" s="155"/>
      <c r="M1070" s="173"/>
      <c r="N1070" s="10"/>
      <c r="O1070" s="31">
        <v>0.14524550999999999</v>
      </c>
      <c r="P1070" s="161"/>
      <c r="Q1070" s="84">
        <v>0.14524550999999999</v>
      </c>
      <c r="R1070" s="163"/>
    </row>
    <row r="1071" spans="1:18" s="147" customFormat="1" ht="31.5" x14ac:dyDescent="0.25">
      <c r="A1071" s="58" t="s">
        <v>3106</v>
      </c>
      <c r="B1071" s="45" t="s">
        <v>3107</v>
      </c>
      <c r="C1071" s="155" t="s">
        <v>1409</v>
      </c>
      <c r="D1071" s="12" t="s">
        <v>19</v>
      </c>
      <c r="E1071" s="155">
        <v>2013</v>
      </c>
      <c r="F1071" s="155">
        <v>2013</v>
      </c>
      <c r="G1071" s="31">
        <v>0.18638605</v>
      </c>
      <c r="H1071" s="31">
        <v>0.18638605</v>
      </c>
      <c r="I1071" s="31">
        <v>0.18638605</v>
      </c>
      <c r="J1071" s="155"/>
      <c r="K1071" s="12" t="s">
        <v>19</v>
      </c>
      <c r="L1071" s="155"/>
      <c r="M1071" s="173"/>
      <c r="N1071" s="10"/>
      <c r="O1071" s="31">
        <v>0.18638605</v>
      </c>
      <c r="P1071" s="161"/>
      <c r="Q1071" s="84">
        <v>0.18638605</v>
      </c>
      <c r="R1071" s="163"/>
    </row>
    <row r="1072" spans="1:18" s="147" customFormat="1" ht="31.5" x14ac:dyDescent="0.25">
      <c r="A1072" s="58" t="s">
        <v>3108</v>
      </c>
      <c r="B1072" s="45" t="s">
        <v>3109</v>
      </c>
      <c r="C1072" s="155" t="s">
        <v>1409</v>
      </c>
      <c r="D1072" s="12" t="s">
        <v>413</v>
      </c>
      <c r="E1072" s="155">
        <v>2013</v>
      </c>
      <c r="F1072" s="155">
        <v>2013</v>
      </c>
      <c r="G1072" s="31">
        <v>4.2999999999999997E-2</v>
      </c>
      <c r="H1072" s="31">
        <v>4.2999999999999997E-2</v>
      </c>
      <c r="I1072" s="31">
        <v>4.2999999999999997E-2</v>
      </c>
      <c r="J1072" s="155"/>
      <c r="K1072" s="12" t="s">
        <v>413</v>
      </c>
      <c r="L1072" s="155"/>
      <c r="M1072" s="173"/>
      <c r="N1072" s="10"/>
      <c r="O1072" s="31">
        <v>4.2999999999999997E-2</v>
      </c>
      <c r="P1072" s="161"/>
      <c r="Q1072" s="84">
        <v>4.2999999999999997E-2</v>
      </c>
      <c r="R1072" s="163"/>
    </row>
    <row r="1073" spans="1:18" s="147" customFormat="1" ht="31.5" x14ac:dyDescent="0.25">
      <c r="A1073" s="58" t="s">
        <v>3110</v>
      </c>
      <c r="B1073" s="45" t="s">
        <v>3111</v>
      </c>
      <c r="C1073" s="155" t="s">
        <v>1409</v>
      </c>
      <c r="D1073" s="33" t="s">
        <v>711</v>
      </c>
      <c r="E1073" s="155">
        <v>2013</v>
      </c>
      <c r="F1073" s="155">
        <v>2013</v>
      </c>
      <c r="G1073" s="31">
        <v>0.316</v>
      </c>
      <c r="H1073" s="31">
        <v>0.316</v>
      </c>
      <c r="I1073" s="31">
        <v>0.316</v>
      </c>
      <c r="J1073" s="155"/>
      <c r="K1073" s="12"/>
      <c r="L1073" s="155"/>
      <c r="M1073" s="173"/>
      <c r="N1073" s="10"/>
      <c r="O1073" s="31">
        <v>0.316</v>
      </c>
      <c r="P1073" s="161"/>
      <c r="Q1073" s="84">
        <v>0.316</v>
      </c>
      <c r="R1073" s="163"/>
    </row>
    <row r="1074" spans="1:18" s="147" customFormat="1" ht="31.5" x14ac:dyDescent="0.25">
      <c r="A1074" s="58" t="s">
        <v>3112</v>
      </c>
      <c r="B1074" s="45" t="s">
        <v>3113</v>
      </c>
      <c r="C1074" s="155" t="s">
        <v>1409</v>
      </c>
      <c r="D1074" s="33" t="s">
        <v>352</v>
      </c>
      <c r="E1074" s="155">
        <v>2013</v>
      </c>
      <c r="F1074" s="155">
        <v>2013</v>
      </c>
      <c r="G1074" s="31">
        <v>0.36699999999999999</v>
      </c>
      <c r="H1074" s="31">
        <v>0.36699999999999999</v>
      </c>
      <c r="I1074" s="31">
        <v>0.36699999999999999</v>
      </c>
      <c r="J1074" s="155"/>
      <c r="K1074" s="12"/>
      <c r="L1074" s="155"/>
      <c r="M1074" s="173"/>
      <c r="N1074" s="10"/>
      <c r="O1074" s="31">
        <v>0.36699999999999999</v>
      </c>
      <c r="P1074" s="161"/>
      <c r="Q1074" s="84">
        <v>0.36699999999999999</v>
      </c>
      <c r="R1074" s="163"/>
    </row>
    <row r="1075" spans="1:18" s="147" customFormat="1" ht="31.5" x14ac:dyDescent="0.25">
      <c r="A1075" s="58" t="s">
        <v>3114</v>
      </c>
      <c r="B1075" s="45" t="s">
        <v>3115</v>
      </c>
      <c r="C1075" s="155" t="s">
        <v>1409</v>
      </c>
      <c r="D1075" s="33" t="s">
        <v>3116</v>
      </c>
      <c r="E1075" s="155">
        <v>2013</v>
      </c>
      <c r="F1075" s="155">
        <v>2013</v>
      </c>
      <c r="G1075" s="31">
        <v>1.9350000000000001</v>
      </c>
      <c r="H1075" s="31">
        <v>1.9350000000000001</v>
      </c>
      <c r="I1075" s="31">
        <v>1.9350000000000001</v>
      </c>
      <c r="J1075" s="155"/>
      <c r="K1075" s="12"/>
      <c r="L1075" s="155"/>
      <c r="M1075" s="173"/>
      <c r="N1075" s="10"/>
      <c r="O1075" s="31">
        <v>1.9350000000000001</v>
      </c>
      <c r="P1075" s="161"/>
      <c r="Q1075" s="84">
        <v>1.9350000000000001</v>
      </c>
      <c r="R1075" s="163"/>
    </row>
    <row r="1076" spans="1:18" s="147" customFormat="1" ht="47.25" x14ac:dyDescent="0.25">
      <c r="A1076" s="58" t="s">
        <v>3117</v>
      </c>
      <c r="B1076" s="45" t="s">
        <v>3118</v>
      </c>
      <c r="C1076" s="155" t="s">
        <v>1409</v>
      </c>
      <c r="D1076" s="33" t="s">
        <v>1064</v>
      </c>
      <c r="E1076" s="155">
        <v>2013</v>
      </c>
      <c r="F1076" s="155">
        <v>2013</v>
      </c>
      <c r="G1076" s="31">
        <v>0.47299999999999998</v>
      </c>
      <c r="H1076" s="31">
        <v>0.47299999999999998</v>
      </c>
      <c r="I1076" s="31">
        <v>0.47299999999999998</v>
      </c>
      <c r="J1076" s="155"/>
      <c r="K1076" s="12"/>
      <c r="L1076" s="155"/>
      <c r="M1076" s="173"/>
      <c r="N1076" s="10"/>
      <c r="O1076" s="31">
        <v>0.47299999999999998</v>
      </c>
      <c r="P1076" s="161"/>
      <c r="Q1076" s="84">
        <v>0.47299999999999998</v>
      </c>
      <c r="R1076" s="163"/>
    </row>
    <row r="1077" spans="1:18" s="147" customFormat="1" ht="31.5" x14ac:dyDescent="0.25">
      <c r="A1077" s="58" t="s">
        <v>3119</v>
      </c>
      <c r="B1077" s="45" t="s">
        <v>3120</v>
      </c>
      <c r="C1077" s="155" t="s">
        <v>1409</v>
      </c>
      <c r="D1077" s="33" t="s">
        <v>18</v>
      </c>
      <c r="E1077" s="155">
        <v>2013</v>
      </c>
      <c r="F1077" s="155">
        <v>2013</v>
      </c>
      <c r="G1077" s="31">
        <v>0.27100000000000002</v>
      </c>
      <c r="H1077" s="31">
        <v>0.27100000000000002</v>
      </c>
      <c r="I1077" s="31">
        <v>0.27100000000000002</v>
      </c>
      <c r="J1077" s="155"/>
      <c r="K1077" s="12"/>
      <c r="L1077" s="155"/>
      <c r="M1077" s="173"/>
      <c r="N1077" s="10"/>
      <c r="O1077" s="31">
        <v>0.27100000000000002</v>
      </c>
      <c r="P1077" s="161"/>
      <c r="Q1077" s="84">
        <v>0.27100000000000002</v>
      </c>
      <c r="R1077" s="163"/>
    </row>
    <row r="1078" spans="1:18" s="147" customFormat="1" ht="31.5" x14ac:dyDescent="0.25">
      <c r="A1078" s="58" t="s">
        <v>3121</v>
      </c>
      <c r="B1078" s="45" t="s">
        <v>3122</v>
      </c>
      <c r="C1078" s="155" t="s">
        <v>1409</v>
      </c>
      <c r="D1078" s="33" t="s">
        <v>3123</v>
      </c>
      <c r="E1078" s="155">
        <v>2013</v>
      </c>
      <c r="F1078" s="155">
        <v>2013</v>
      </c>
      <c r="G1078" s="31">
        <v>0.04</v>
      </c>
      <c r="H1078" s="31">
        <v>0.04</v>
      </c>
      <c r="I1078" s="31">
        <v>0.04</v>
      </c>
      <c r="J1078" s="155"/>
      <c r="K1078" s="12"/>
      <c r="L1078" s="155"/>
      <c r="M1078" s="173"/>
      <c r="N1078" s="10"/>
      <c r="O1078" s="31">
        <v>0.04</v>
      </c>
      <c r="P1078" s="161"/>
      <c r="Q1078" s="84">
        <v>0.04</v>
      </c>
      <c r="R1078" s="163"/>
    </row>
    <row r="1079" spans="1:18" s="147" customFormat="1" ht="31.5" x14ac:dyDescent="0.25">
      <c r="A1079" s="58" t="s">
        <v>3124</v>
      </c>
      <c r="B1079" s="45" t="s">
        <v>3125</v>
      </c>
      <c r="C1079" s="155" t="s">
        <v>1409</v>
      </c>
      <c r="D1079" s="33" t="s">
        <v>108</v>
      </c>
      <c r="E1079" s="155">
        <v>2013</v>
      </c>
      <c r="F1079" s="155">
        <v>2013</v>
      </c>
      <c r="G1079" s="31">
        <v>0.34699999999999998</v>
      </c>
      <c r="H1079" s="31">
        <v>0.34699999999999998</v>
      </c>
      <c r="I1079" s="31">
        <v>0.34699999999999998</v>
      </c>
      <c r="J1079" s="155"/>
      <c r="K1079" s="12"/>
      <c r="L1079" s="155"/>
      <c r="M1079" s="173"/>
      <c r="N1079" s="10"/>
      <c r="O1079" s="31">
        <v>0.34699999999999998</v>
      </c>
      <c r="P1079" s="161"/>
      <c r="Q1079" s="84">
        <v>0.34699999999999998</v>
      </c>
      <c r="R1079" s="163"/>
    </row>
    <row r="1080" spans="1:18" s="147" customFormat="1" ht="31.5" x14ac:dyDescent="0.25">
      <c r="A1080" s="58" t="s">
        <v>3126</v>
      </c>
      <c r="B1080" s="45" t="s">
        <v>3127</v>
      </c>
      <c r="C1080" s="155" t="s">
        <v>1409</v>
      </c>
      <c r="D1080" s="33" t="s">
        <v>378</v>
      </c>
      <c r="E1080" s="155">
        <v>2013</v>
      </c>
      <c r="F1080" s="155">
        <v>2013</v>
      </c>
      <c r="G1080" s="31">
        <v>1.1859999999999999</v>
      </c>
      <c r="H1080" s="31">
        <v>1.1859999999999999</v>
      </c>
      <c r="I1080" s="31">
        <v>1.1859999999999999</v>
      </c>
      <c r="J1080" s="155"/>
      <c r="K1080" s="12"/>
      <c r="L1080" s="155"/>
      <c r="M1080" s="173"/>
      <c r="N1080" s="10"/>
      <c r="O1080" s="31">
        <v>1.1859999999999999</v>
      </c>
      <c r="P1080" s="161"/>
      <c r="Q1080" s="84">
        <v>1.1859999999999999</v>
      </c>
      <c r="R1080" s="163"/>
    </row>
    <row r="1081" spans="1:18" s="147" customFormat="1" x14ac:dyDescent="0.25">
      <c r="A1081" s="9" t="s">
        <v>27</v>
      </c>
      <c r="B1081" s="25" t="s">
        <v>28</v>
      </c>
      <c r="C1081" s="155"/>
      <c r="D1081" s="12"/>
      <c r="E1081" s="155"/>
      <c r="F1081" s="155"/>
      <c r="G1081" s="31"/>
      <c r="H1081" s="31"/>
      <c r="I1081" s="31"/>
      <c r="J1081" s="155"/>
      <c r="K1081" s="12"/>
      <c r="L1081" s="155"/>
      <c r="M1081" s="173"/>
      <c r="N1081" s="10"/>
      <c r="O1081" s="31"/>
      <c r="P1081" s="161"/>
      <c r="Q1081" s="84"/>
      <c r="R1081" s="163"/>
    </row>
    <row r="1082" spans="1:18" s="147" customFormat="1" x14ac:dyDescent="0.25">
      <c r="A1082" s="58" t="s">
        <v>331</v>
      </c>
      <c r="B1082" s="45" t="s">
        <v>329</v>
      </c>
      <c r="C1082" s="155" t="s">
        <v>1376</v>
      </c>
      <c r="D1082" s="50" t="s">
        <v>146</v>
      </c>
      <c r="E1082" s="155">
        <v>2013</v>
      </c>
      <c r="F1082" s="155">
        <v>2013</v>
      </c>
      <c r="G1082" s="31">
        <v>0.04</v>
      </c>
      <c r="H1082" s="31">
        <v>0.04</v>
      </c>
      <c r="I1082" s="31">
        <v>0.04</v>
      </c>
      <c r="J1082" s="155"/>
      <c r="K1082" s="12"/>
      <c r="L1082" s="155"/>
      <c r="M1082" s="173"/>
      <c r="N1082" s="10"/>
      <c r="O1082" s="31">
        <v>0.04</v>
      </c>
      <c r="P1082" s="161"/>
      <c r="Q1082" s="84">
        <v>0.04</v>
      </c>
      <c r="R1082" s="163"/>
    </row>
    <row r="1083" spans="1:18" s="147" customFormat="1" hidden="1" x14ac:dyDescent="0.25">
      <c r="A1083" s="9" t="s">
        <v>44</v>
      </c>
      <c r="B1083" s="25" t="s">
        <v>31</v>
      </c>
      <c r="C1083" s="155"/>
      <c r="D1083" s="12"/>
      <c r="E1083" s="155"/>
      <c r="F1083" s="155"/>
      <c r="G1083" s="31"/>
      <c r="H1083" s="31"/>
      <c r="I1083" s="31"/>
      <c r="J1083" s="155"/>
      <c r="K1083" s="12"/>
      <c r="L1083" s="155"/>
      <c r="M1083" s="173"/>
      <c r="N1083" s="10"/>
      <c r="O1083" s="31"/>
      <c r="P1083" s="161"/>
      <c r="Q1083" s="84"/>
      <c r="R1083" s="163"/>
    </row>
    <row r="1084" spans="1:18" s="147" customFormat="1" x14ac:dyDescent="0.25">
      <c r="A1084" s="4" t="s">
        <v>45</v>
      </c>
      <c r="B1084" s="25" t="s">
        <v>20</v>
      </c>
      <c r="C1084" s="155"/>
      <c r="D1084" s="12"/>
      <c r="E1084" s="155"/>
      <c r="F1084" s="155"/>
      <c r="G1084" s="31"/>
      <c r="H1084" s="31"/>
      <c r="I1084" s="31"/>
      <c r="J1084" s="155"/>
      <c r="K1084" s="12"/>
      <c r="L1084" s="155"/>
      <c r="M1084" s="173"/>
      <c r="N1084" s="10"/>
      <c r="O1084" s="31"/>
      <c r="P1084" s="161"/>
      <c r="Q1084" s="84"/>
      <c r="R1084" s="163"/>
    </row>
    <row r="1085" spans="1:18" s="147" customFormat="1" x14ac:dyDescent="0.25">
      <c r="A1085" s="58" t="s">
        <v>347</v>
      </c>
      <c r="B1085" s="45" t="s">
        <v>3128</v>
      </c>
      <c r="C1085" s="155" t="s">
        <v>1853</v>
      </c>
      <c r="D1085" s="50" t="s">
        <v>146</v>
      </c>
      <c r="E1085" s="155">
        <v>2013</v>
      </c>
      <c r="F1085" s="155">
        <v>2013</v>
      </c>
      <c r="G1085" s="31">
        <v>0.49649500000000002</v>
      </c>
      <c r="H1085" s="31">
        <v>0.49649500000000002</v>
      </c>
      <c r="I1085" s="31">
        <v>0.49649500000000002</v>
      </c>
      <c r="J1085" s="155"/>
      <c r="K1085" s="12"/>
      <c r="L1085" s="155"/>
      <c r="M1085" s="173"/>
      <c r="N1085" s="10"/>
      <c r="O1085" s="31">
        <v>0.49649500000000002</v>
      </c>
      <c r="P1085" s="161"/>
      <c r="Q1085" s="84">
        <v>0.49649500000000002</v>
      </c>
      <c r="R1085" s="163"/>
    </row>
    <row r="1086" spans="1:18" s="147" customFormat="1" x14ac:dyDescent="0.25">
      <c r="A1086" s="58" t="s">
        <v>348</v>
      </c>
      <c r="B1086" s="45" t="s">
        <v>3129</v>
      </c>
      <c r="C1086" s="155" t="s">
        <v>1853</v>
      </c>
      <c r="D1086" s="50" t="s">
        <v>146</v>
      </c>
      <c r="E1086" s="155">
        <v>2013</v>
      </c>
      <c r="F1086" s="155">
        <v>2013</v>
      </c>
      <c r="G1086" s="31">
        <v>0.45200000299999998</v>
      </c>
      <c r="H1086" s="31">
        <v>0.45200000299999998</v>
      </c>
      <c r="I1086" s="31">
        <v>0.45200000299999998</v>
      </c>
      <c r="J1086" s="155"/>
      <c r="K1086" s="12"/>
      <c r="L1086" s="155"/>
      <c r="M1086" s="173"/>
      <c r="N1086" s="10"/>
      <c r="O1086" s="31">
        <v>0.45200000299999998</v>
      </c>
      <c r="P1086" s="161"/>
      <c r="Q1086" s="84">
        <v>0.45200000299999998</v>
      </c>
      <c r="R1086" s="163"/>
    </row>
    <row r="1087" spans="1:18" s="147" customFormat="1" x14ac:dyDescent="0.25">
      <c r="A1087" s="58" t="s">
        <v>3130</v>
      </c>
      <c r="B1087" s="45" t="s">
        <v>3131</v>
      </c>
      <c r="C1087" s="155" t="s">
        <v>1853</v>
      </c>
      <c r="D1087" s="50" t="s">
        <v>146</v>
      </c>
      <c r="E1087" s="155">
        <v>2013</v>
      </c>
      <c r="F1087" s="155">
        <v>2013</v>
      </c>
      <c r="G1087" s="31">
        <v>0.22639999999999999</v>
      </c>
      <c r="H1087" s="31">
        <v>0.22639999999999999</v>
      </c>
      <c r="I1087" s="31">
        <v>0.22639999999999999</v>
      </c>
      <c r="J1087" s="155"/>
      <c r="K1087" s="12"/>
      <c r="L1087" s="155"/>
      <c r="M1087" s="173"/>
      <c r="N1087" s="10"/>
      <c r="O1087" s="31">
        <v>0.22639999999999999</v>
      </c>
      <c r="P1087" s="161"/>
      <c r="Q1087" s="84">
        <v>0.22639999999999999</v>
      </c>
      <c r="R1087" s="163"/>
    </row>
    <row r="1088" spans="1:18" s="147" customFormat="1" x14ac:dyDescent="0.25">
      <c r="A1088" s="4" t="s">
        <v>46</v>
      </c>
      <c r="B1088" s="25" t="s">
        <v>21</v>
      </c>
      <c r="C1088" s="155"/>
      <c r="D1088" s="12"/>
      <c r="E1088" s="155"/>
      <c r="F1088" s="155"/>
      <c r="G1088" s="31"/>
      <c r="H1088" s="31"/>
      <c r="I1088" s="31"/>
      <c r="J1088" s="155"/>
      <c r="K1088" s="12"/>
      <c r="L1088" s="155"/>
      <c r="M1088" s="173"/>
      <c r="N1088" s="10"/>
      <c r="O1088" s="31"/>
      <c r="P1088" s="161"/>
      <c r="Q1088" s="84"/>
      <c r="R1088" s="163"/>
    </row>
    <row r="1089" spans="1:18" s="147" customFormat="1" ht="31.5" x14ac:dyDescent="0.25">
      <c r="A1089" s="58" t="s">
        <v>3132</v>
      </c>
      <c r="B1089" s="45" t="s">
        <v>349</v>
      </c>
      <c r="C1089" s="155" t="s">
        <v>1374</v>
      </c>
      <c r="D1089" s="50" t="s">
        <v>146</v>
      </c>
      <c r="E1089" s="155">
        <v>2013</v>
      </c>
      <c r="F1089" s="155">
        <v>2013</v>
      </c>
      <c r="G1089" s="31">
        <v>0.60046040000000001</v>
      </c>
      <c r="H1089" s="31">
        <v>0.60046040000000001</v>
      </c>
      <c r="I1089" s="31">
        <v>0.60046040000000001</v>
      </c>
      <c r="J1089" s="155"/>
      <c r="K1089" s="12"/>
      <c r="L1089" s="155"/>
      <c r="M1089" s="173"/>
      <c r="N1089" s="10"/>
      <c r="O1089" s="31">
        <v>0.60046040000000001</v>
      </c>
      <c r="P1089" s="161"/>
      <c r="Q1089" s="84">
        <v>0.60046040000000001</v>
      </c>
      <c r="R1089" s="163"/>
    </row>
    <row r="1090" spans="1:18" s="147" customFormat="1" x14ac:dyDescent="0.25">
      <c r="A1090" s="58" t="s">
        <v>3133</v>
      </c>
      <c r="B1090" s="45" t="s">
        <v>3134</v>
      </c>
      <c r="C1090" s="155" t="s">
        <v>1374</v>
      </c>
      <c r="D1090" s="50" t="s">
        <v>146</v>
      </c>
      <c r="E1090" s="155">
        <v>2013</v>
      </c>
      <c r="F1090" s="155">
        <v>2013</v>
      </c>
      <c r="G1090" s="31">
        <v>0.80022909999999992</v>
      </c>
      <c r="H1090" s="31">
        <v>0.80022909999999992</v>
      </c>
      <c r="I1090" s="31">
        <v>0.80022909999999992</v>
      </c>
      <c r="J1090" s="155"/>
      <c r="K1090" s="12"/>
      <c r="L1090" s="155"/>
      <c r="M1090" s="173"/>
      <c r="N1090" s="10"/>
      <c r="O1090" s="31">
        <v>0.80022909999999992</v>
      </c>
      <c r="P1090" s="161"/>
      <c r="Q1090" s="84">
        <v>0.80022909999999992</v>
      </c>
      <c r="R1090" s="163"/>
    </row>
    <row r="1091" spans="1:18" s="147" customFormat="1" x14ac:dyDescent="0.25">
      <c r="A1091" s="58" t="s">
        <v>3135</v>
      </c>
      <c r="B1091" s="45" t="s">
        <v>2836</v>
      </c>
      <c r="C1091" s="155" t="s">
        <v>1374</v>
      </c>
      <c r="D1091" s="50" t="s">
        <v>146</v>
      </c>
      <c r="E1091" s="155">
        <v>2013</v>
      </c>
      <c r="F1091" s="155">
        <v>2013</v>
      </c>
      <c r="G1091" s="31">
        <v>0.05</v>
      </c>
      <c r="H1091" s="31">
        <v>0.05</v>
      </c>
      <c r="I1091" s="31">
        <v>0.05</v>
      </c>
      <c r="J1091" s="155"/>
      <c r="K1091" s="12"/>
      <c r="L1091" s="155"/>
      <c r="M1091" s="173"/>
      <c r="N1091" s="10"/>
      <c r="O1091" s="31">
        <v>0.05</v>
      </c>
      <c r="P1091" s="161"/>
      <c r="Q1091" s="84">
        <v>0.05</v>
      </c>
      <c r="R1091" s="163"/>
    </row>
    <row r="1092" spans="1:18" s="147" customFormat="1" ht="31.5" x14ac:dyDescent="0.25">
      <c r="A1092" s="58" t="s">
        <v>3136</v>
      </c>
      <c r="B1092" s="45" t="s">
        <v>3137</v>
      </c>
      <c r="C1092" s="155" t="s">
        <v>1409</v>
      </c>
      <c r="D1092" s="50" t="s">
        <v>146</v>
      </c>
      <c r="E1092" s="155">
        <v>2013</v>
      </c>
      <c r="F1092" s="155">
        <v>2013</v>
      </c>
      <c r="G1092" s="31">
        <v>1</v>
      </c>
      <c r="H1092" s="31">
        <v>1</v>
      </c>
      <c r="I1092" s="31">
        <v>1</v>
      </c>
      <c r="J1092" s="155"/>
      <c r="K1092" s="12"/>
      <c r="L1092" s="155"/>
      <c r="M1092" s="173"/>
      <c r="N1092" s="10"/>
      <c r="O1092" s="31">
        <v>1</v>
      </c>
      <c r="P1092" s="161"/>
      <c r="Q1092" s="84">
        <v>1</v>
      </c>
      <c r="R1092" s="163"/>
    </row>
    <row r="1093" spans="1:18" s="147" customFormat="1" hidden="1" x14ac:dyDescent="0.25">
      <c r="A1093" s="4" t="s">
        <v>48</v>
      </c>
      <c r="B1093" s="25" t="s">
        <v>22</v>
      </c>
      <c r="C1093" s="155"/>
      <c r="D1093" s="12"/>
      <c r="E1093" s="155"/>
      <c r="F1093" s="155"/>
      <c r="G1093" s="31"/>
      <c r="H1093" s="31"/>
      <c r="I1093" s="31"/>
      <c r="J1093" s="155"/>
      <c r="K1093" s="12"/>
      <c r="L1093" s="155"/>
      <c r="M1093" s="173"/>
      <c r="N1093" s="10"/>
      <c r="O1093" s="31"/>
      <c r="P1093" s="161"/>
      <c r="Q1093" s="84"/>
      <c r="R1093" s="163"/>
    </row>
    <row r="1094" spans="1:18" s="147" customFormat="1" hidden="1" x14ac:dyDescent="0.25">
      <c r="A1094" s="4" t="s">
        <v>50</v>
      </c>
      <c r="B1094" s="25" t="s">
        <v>23</v>
      </c>
      <c r="C1094" s="155"/>
      <c r="D1094" s="12"/>
      <c r="E1094" s="155"/>
      <c r="F1094" s="155"/>
      <c r="G1094" s="31"/>
      <c r="H1094" s="31"/>
      <c r="I1094" s="31"/>
      <c r="J1094" s="155"/>
      <c r="K1094" s="12"/>
      <c r="L1094" s="155"/>
      <c r="M1094" s="173"/>
      <c r="N1094" s="10"/>
      <c r="O1094" s="31"/>
      <c r="P1094" s="161"/>
      <c r="Q1094" s="84"/>
      <c r="R1094" s="163"/>
    </row>
    <row r="1095" spans="1:18" s="147" customFormat="1" x14ac:dyDescent="0.25">
      <c r="A1095" s="4" t="s">
        <v>51</v>
      </c>
      <c r="B1095" s="25" t="s">
        <v>17</v>
      </c>
      <c r="C1095" s="155"/>
      <c r="D1095" s="12"/>
      <c r="E1095" s="155"/>
      <c r="F1095" s="155"/>
      <c r="G1095" s="31"/>
      <c r="H1095" s="31"/>
      <c r="I1095" s="31"/>
      <c r="J1095" s="155"/>
      <c r="K1095" s="12"/>
      <c r="L1095" s="155"/>
      <c r="M1095" s="173"/>
      <c r="N1095" s="10"/>
      <c r="O1095" s="31"/>
      <c r="P1095" s="161"/>
      <c r="Q1095" s="84"/>
      <c r="R1095" s="163"/>
    </row>
    <row r="1096" spans="1:18" s="147" customFormat="1" ht="31.5" x14ac:dyDescent="0.25">
      <c r="A1096" s="58" t="s">
        <v>3138</v>
      </c>
      <c r="B1096" s="45" t="s">
        <v>3139</v>
      </c>
      <c r="C1096" s="155" t="s">
        <v>1409</v>
      </c>
      <c r="D1096" s="12"/>
      <c r="E1096" s="155">
        <v>2013</v>
      </c>
      <c r="F1096" s="155">
        <v>2013</v>
      </c>
      <c r="G1096" s="31">
        <v>1.12759706</v>
      </c>
      <c r="H1096" s="31">
        <v>1.12759706</v>
      </c>
      <c r="I1096" s="31">
        <v>1.12759706</v>
      </c>
      <c r="J1096" s="155"/>
      <c r="K1096" s="12"/>
      <c r="L1096" s="155"/>
      <c r="M1096" s="173"/>
      <c r="N1096" s="10"/>
      <c r="O1096" s="31">
        <v>1.12759706</v>
      </c>
      <c r="P1096" s="161"/>
      <c r="Q1096" s="84">
        <v>1.12759706</v>
      </c>
      <c r="R1096" s="163"/>
    </row>
    <row r="1097" spans="1:18" s="147" customFormat="1" ht="31.5" hidden="1" x14ac:dyDescent="0.25">
      <c r="A1097" s="4" t="s">
        <v>476</v>
      </c>
      <c r="B1097" s="25" t="s">
        <v>1541</v>
      </c>
      <c r="C1097" s="155"/>
      <c r="D1097" s="12"/>
      <c r="E1097" s="155"/>
      <c r="F1097" s="155"/>
      <c r="G1097" s="31"/>
      <c r="H1097" s="31"/>
      <c r="I1097" s="31"/>
      <c r="J1097" s="155"/>
      <c r="K1097" s="12"/>
      <c r="L1097" s="155"/>
      <c r="M1097" s="173"/>
      <c r="N1097" s="10"/>
      <c r="O1097" s="31"/>
      <c r="P1097" s="161"/>
      <c r="Q1097" s="84"/>
      <c r="R1097" s="163"/>
    </row>
    <row r="1098" spans="1:18" s="147" customFormat="1" hidden="1" x14ac:dyDescent="0.25">
      <c r="A1098" s="4" t="s">
        <v>52</v>
      </c>
      <c r="B1098" s="25" t="s">
        <v>24</v>
      </c>
      <c r="C1098" s="155"/>
      <c r="D1098" s="12"/>
      <c r="E1098" s="155"/>
      <c r="F1098" s="155"/>
      <c r="G1098" s="31"/>
      <c r="H1098" s="31"/>
      <c r="I1098" s="31"/>
      <c r="J1098" s="155"/>
      <c r="K1098" s="12"/>
      <c r="L1098" s="155"/>
      <c r="M1098" s="173"/>
      <c r="N1098" s="10"/>
      <c r="O1098" s="31"/>
      <c r="P1098" s="161"/>
      <c r="Q1098" s="84"/>
      <c r="R1098" s="163"/>
    </row>
    <row r="1099" spans="1:18" s="147" customFormat="1" x14ac:dyDescent="0.25">
      <c r="A1099" s="4" t="s">
        <v>54</v>
      </c>
      <c r="B1099" s="25" t="s">
        <v>25</v>
      </c>
      <c r="C1099" s="155"/>
      <c r="D1099" s="12"/>
      <c r="E1099" s="155"/>
      <c r="F1099" s="155"/>
      <c r="G1099" s="31"/>
      <c r="H1099" s="31"/>
      <c r="I1099" s="31"/>
      <c r="J1099" s="155"/>
      <c r="K1099" s="12"/>
      <c r="L1099" s="155"/>
      <c r="M1099" s="173"/>
      <c r="N1099" s="10"/>
      <c r="O1099" s="31"/>
      <c r="P1099" s="161"/>
      <c r="Q1099" s="84"/>
      <c r="R1099" s="163"/>
    </row>
    <row r="1100" spans="1:18" s="147" customFormat="1" x14ac:dyDescent="0.25">
      <c r="A1100" s="58" t="s">
        <v>3140</v>
      </c>
      <c r="B1100" s="49" t="s">
        <v>2038</v>
      </c>
      <c r="C1100" s="155" t="s">
        <v>1853</v>
      </c>
      <c r="D1100" s="50" t="s">
        <v>146</v>
      </c>
      <c r="E1100" s="155">
        <v>2013</v>
      </c>
      <c r="F1100" s="155">
        <v>2013</v>
      </c>
      <c r="G1100" s="31">
        <v>0.17999999659999999</v>
      </c>
      <c r="H1100" s="31">
        <v>0.17999999659999999</v>
      </c>
      <c r="I1100" s="31">
        <v>0.17999999659999999</v>
      </c>
      <c r="J1100" s="155"/>
      <c r="K1100" s="12"/>
      <c r="L1100" s="155"/>
      <c r="M1100" s="173"/>
      <c r="N1100" s="10"/>
      <c r="O1100" s="31">
        <v>0.17999999659999999</v>
      </c>
      <c r="P1100" s="161"/>
      <c r="Q1100" s="84">
        <v>0.17999999659999999</v>
      </c>
      <c r="R1100" s="163"/>
    </row>
    <row r="1101" spans="1:18" s="147" customFormat="1" hidden="1" x14ac:dyDescent="0.25">
      <c r="A1101" s="4" t="s">
        <v>55</v>
      </c>
      <c r="B1101" s="25" t="s">
        <v>26</v>
      </c>
      <c r="C1101" s="155"/>
      <c r="D1101" s="12"/>
      <c r="E1101" s="155"/>
      <c r="F1101" s="155"/>
      <c r="G1101" s="31"/>
      <c r="H1101" s="31"/>
      <c r="I1101" s="31"/>
      <c r="J1101" s="155"/>
      <c r="K1101" s="12"/>
      <c r="L1101" s="155"/>
      <c r="M1101" s="173"/>
      <c r="N1101" s="10"/>
      <c r="O1101" s="31"/>
      <c r="P1101" s="161"/>
      <c r="Q1101" s="84"/>
      <c r="R1101" s="163"/>
    </row>
    <row r="1102" spans="1:18" s="269" customFormat="1" x14ac:dyDescent="0.25">
      <c r="A1102" s="276" t="s">
        <v>0</v>
      </c>
      <c r="B1102" s="277" t="s">
        <v>2280</v>
      </c>
      <c r="C1102" s="266"/>
      <c r="D1102" s="280"/>
      <c r="E1102" s="266"/>
      <c r="F1102" s="266"/>
      <c r="G1102" s="281"/>
      <c r="H1102" s="281"/>
      <c r="I1102" s="281"/>
      <c r="J1102" s="266"/>
      <c r="K1102" s="280"/>
      <c r="L1102" s="266"/>
      <c r="M1102" s="274"/>
      <c r="N1102" s="278"/>
      <c r="O1102" s="281"/>
      <c r="P1102" s="265"/>
      <c r="Q1102" s="282"/>
      <c r="R1102" s="268"/>
    </row>
    <row r="1103" spans="1:18" s="147" customFormat="1" x14ac:dyDescent="0.25">
      <c r="A1103" s="9" t="s">
        <v>39</v>
      </c>
      <c r="B1103" s="25" t="s">
        <v>29</v>
      </c>
      <c r="C1103" s="155"/>
      <c r="D1103" s="12"/>
      <c r="E1103" s="155"/>
      <c r="F1103" s="155"/>
      <c r="G1103" s="31"/>
      <c r="H1103" s="31"/>
      <c r="I1103" s="31"/>
      <c r="J1103" s="155"/>
      <c r="K1103" s="12"/>
      <c r="L1103" s="155"/>
      <c r="M1103" s="173"/>
      <c r="N1103" s="10"/>
      <c r="O1103" s="31"/>
      <c r="P1103" s="161"/>
      <c r="Q1103" s="84"/>
      <c r="R1103" s="163"/>
    </row>
    <row r="1104" spans="1:18" s="147" customFormat="1" ht="47.25" x14ac:dyDescent="0.25">
      <c r="A1104" s="58" t="s">
        <v>254</v>
      </c>
      <c r="B1104" s="45" t="s">
        <v>3141</v>
      </c>
      <c r="C1104" s="155" t="s">
        <v>1874</v>
      </c>
      <c r="D1104" s="50" t="s">
        <v>146</v>
      </c>
      <c r="E1104" s="155">
        <v>2013</v>
      </c>
      <c r="F1104" s="155">
        <v>2013</v>
      </c>
      <c r="G1104" s="31">
        <v>0.67079483000000006</v>
      </c>
      <c r="H1104" s="31">
        <v>0.67079483000000006</v>
      </c>
      <c r="I1104" s="31">
        <v>0.67079483000000006</v>
      </c>
      <c r="J1104" s="155"/>
      <c r="K1104" s="12"/>
      <c r="L1104" s="155"/>
      <c r="M1104" s="173"/>
      <c r="N1104" s="10"/>
      <c r="O1104" s="31">
        <v>0.67079483000000006</v>
      </c>
      <c r="P1104" s="161"/>
      <c r="Q1104" s="84">
        <v>0.67079483000000006</v>
      </c>
      <c r="R1104" s="163"/>
    </row>
    <row r="1105" spans="1:18" s="147" customFormat="1" x14ac:dyDescent="0.25">
      <c r="A1105" s="58" t="s">
        <v>255</v>
      </c>
      <c r="B1105" s="45" t="s">
        <v>3142</v>
      </c>
      <c r="C1105" s="155" t="s">
        <v>1874</v>
      </c>
      <c r="D1105" s="50" t="s">
        <v>146</v>
      </c>
      <c r="E1105" s="155">
        <v>2013</v>
      </c>
      <c r="F1105" s="155">
        <v>2013</v>
      </c>
      <c r="G1105" s="31">
        <v>0.81647000000000003</v>
      </c>
      <c r="H1105" s="31">
        <v>0.81647000000000003</v>
      </c>
      <c r="I1105" s="31">
        <v>0.81647000000000003</v>
      </c>
      <c r="J1105" s="155"/>
      <c r="K1105" s="12"/>
      <c r="L1105" s="155"/>
      <c r="M1105" s="173"/>
      <c r="N1105" s="10"/>
      <c r="O1105" s="31">
        <v>0.81647000000000003</v>
      </c>
      <c r="P1105" s="161"/>
      <c r="Q1105" s="84">
        <v>0.81647000000000003</v>
      </c>
      <c r="R1105" s="163"/>
    </row>
    <row r="1106" spans="1:18" s="147" customFormat="1" ht="31.5" x14ac:dyDescent="0.25">
      <c r="A1106" s="58" t="s">
        <v>256</v>
      </c>
      <c r="B1106" s="45" t="s">
        <v>3143</v>
      </c>
      <c r="C1106" s="155" t="s">
        <v>1874</v>
      </c>
      <c r="D1106" s="50" t="s">
        <v>146</v>
      </c>
      <c r="E1106" s="155">
        <v>2013</v>
      </c>
      <c r="F1106" s="155">
        <v>2013</v>
      </c>
      <c r="G1106" s="31">
        <v>0.81631000000000009</v>
      </c>
      <c r="H1106" s="31">
        <v>0.81631000000000009</v>
      </c>
      <c r="I1106" s="31">
        <v>0.81631000000000009</v>
      </c>
      <c r="J1106" s="155"/>
      <c r="K1106" s="12"/>
      <c r="L1106" s="155"/>
      <c r="M1106" s="173"/>
      <c r="N1106" s="10"/>
      <c r="O1106" s="31">
        <v>0.81631000000000009</v>
      </c>
      <c r="P1106" s="161"/>
      <c r="Q1106" s="84">
        <v>0.81631000000000009</v>
      </c>
      <c r="R1106" s="163"/>
    </row>
    <row r="1107" spans="1:18" s="147" customFormat="1" x14ac:dyDescent="0.25">
      <c r="A1107" s="9" t="s">
        <v>42</v>
      </c>
      <c r="B1107" s="25" t="s">
        <v>43</v>
      </c>
      <c r="C1107" s="155"/>
      <c r="D1107" s="12"/>
      <c r="E1107" s="155"/>
      <c r="F1107" s="155"/>
      <c r="G1107" s="31"/>
      <c r="H1107" s="31"/>
      <c r="I1107" s="31"/>
      <c r="J1107" s="155"/>
      <c r="K1107" s="12"/>
      <c r="L1107" s="155"/>
      <c r="M1107" s="173"/>
      <c r="N1107" s="10"/>
      <c r="O1107" s="31"/>
      <c r="P1107" s="161"/>
      <c r="Q1107" s="84"/>
      <c r="R1107" s="163"/>
    </row>
    <row r="1108" spans="1:18" s="147" customFormat="1" x14ac:dyDescent="0.25">
      <c r="A1108" s="58" t="s">
        <v>257</v>
      </c>
      <c r="B1108" s="45" t="s">
        <v>3144</v>
      </c>
      <c r="C1108" s="155" t="s">
        <v>1409</v>
      </c>
      <c r="D1108" s="62" t="s">
        <v>74</v>
      </c>
      <c r="E1108" s="155">
        <v>2013</v>
      </c>
      <c r="F1108" s="155">
        <v>2013</v>
      </c>
      <c r="G1108" s="31">
        <v>0.19395965000000001</v>
      </c>
      <c r="H1108" s="31">
        <v>0.19395965000000001</v>
      </c>
      <c r="I1108" s="31">
        <v>0.19395965000000001</v>
      </c>
      <c r="J1108" s="155"/>
      <c r="K1108" s="62" t="s">
        <v>74</v>
      </c>
      <c r="L1108" s="155"/>
      <c r="M1108" s="173"/>
      <c r="N1108" s="10"/>
      <c r="O1108" s="31">
        <v>0.19395965000000001</v>
      </c>
      <c r="P1108" s="161"/>
      <c r="Q1108" s="84">
        <v>0.19395965000000001</v>
      </c>
      <c r="R1108" s="163"/>
    </row>
    <row r="1109" spans="1:18" s="147" customFormat="1" x14ac:dyDescent="0.25">
      <c r="A1109" s="58" t="s">
        <v>259</v>
      </c>
      <c r="B1109" s="45" t="s">
        <v>3145</v>
      </c>
      <c r="C1109" s="155" t="s">
        <v>1409</v>
      </c>
      <c r="D1109" s="62" t="s">
        <v>74</v>
      </c>
      <c r="E1109" s="155">
        <v>2013</v>
      </c>
      <c r="F1109" s="155">
        <v>2013</v>
      </c>
      <c r="G1109" s="31">
        <v>0.1839367952</v>
      </c>
      <c r="H1109" s="31">
        <v>0.1839367952</v>
      </c>
      <c r="I1109" s="31">
        <v>0.1839367952</v>
      </c>
      <c r="J1109" s="155"/>
      <c r="K1109" s="62" t="s">
        <v>74</v>
      </c>
      <c r="L1109" s="155"/>
      <c r="M1109" s="173"/>
      <c r="N1109" s="10"/>
      <c r="O1109" s="31">
        <v>0.1839367952</v>
      </c>
      <c r="P1109" s="161"/>
      <c r="Q1109" s="84">
        <v>0.1839367952</v>
      </c>
      <c r="R1109" s="163"/>
    </row>
    <row r="1110" spans="1:18" s="147" customFormat="1" x14ac:dyDescent="0.25">
      <c r="A1110" s="58" t="s">
        <v>260</v>
      </c>
      <c r="B1110" s="45" t="s">
        <v>3146</v>
      </c>
      <c r="C1110" s="155" t="s">
        <v>1409</v>
      </c>
      <c r="D1110" s="62" t="s">
        <v>74</v>
      </c>
      <c r="E1110" s="155">
        <v>2013</v>
      </c>
      <c r="F1110" s="155">
        <v>2013</v>
      </c>
      <c r="G1110" s="31">
        <v>0.19395965000000001</v>
      </c>
      <c r="H1110" s="31">
        <v>0.19395965000000001</v>
      </c>
      <c r="I1110" s="31">
        <v>0.19395965000000001</v>
      </c>
      <c r="J1110" s="155"/>
      <c r="K1110" s="62" t="s">
        <v>74</v>
      </c>
      <c r="L1110" s="155"/>
      <c r="M1110" s="173"/>
      <c r="N1110" s="10"/>
      <c r="O1110" s="31">
        <v>0.19395965000000001</v>
      </c>
      <c r="P1110" s="161"/>
      <c r="Q1110" s="84">
        <v>0.19395965000000001</v>
      </c>
      <c r="R1110" s="163"/>
    </row>
    <row r="1111" spans="1:18" s="147" customFormat="1" x14ac:dyDescent="0.25">
      <c r="A1111" s="58" t="s">
        <v>263</v>
      </c>
      <c r="B1111" s="45" t="s">
        <v>3147</v>
      </c>
      <c r="C1111" s="155" t="s">
        <v>1409</v>
      </c>
      <c r="D1111" s="62" t="s">
        <v>109</v>
      </c>
      <c r="E1111" s="155">
        <v>2013</v>
      </c>
      <c r="F1111" s="155">
        <v>2013</v>
      </c>
      <c r="G1111" s="31">
        <v>0.14634085999999999</v>
      </c>
      <c r="H1111" s="31">
        <v>0.14634085999999999</v>
      </c>
      <c r="I1111" s="31">
        <v>0.14634085999999999</v>
      </c>
      <c r="J1111" s="155"/>
      <c r="K1111" s="62" t="s">
        <v>109</v>
      </c>
      <c r="L1111" s="155"/>
      <c r="M1111" s="173"/>
      <c r="N1111" s="10"/>
      <c r="O1111" s="31">
        <v>0.14634085999999999</v>
      </c>
      <c r="P1111" s="161"/>
      <c r="Q1111" s="84">
        <v>0.14634085999999999</v>
      </c>
      <c r="R1111" s="163"/>
    </row>
    <row r="1112" spans="1:18" s="147" customFormat="1" x14ac:dyDescent="0.25">
      <c r="A1112" s="58" t="s">
        <v>264</v>
      </c>
      <c r="B1112" s="45" t="s">
        <v>3148</v>
      </c>
      <c r="C1112" s="155" t="s">
        <v>1409</v>
      </c>
      <c r="D1112" s="62" t="s">
        <v>109</v>
      </c>
      <c r="E1112" s="155">
        <v>2013</v>
      </c>
      <c r="F1112" s="155">
        <v>2013</v>
      </c>
      <c r="G1112" s="31">
        <v>0.14634085999999999</v>
      </c>
      <c r="H1112" s="31">
        <v>0.14634085999999999</v>
      </c>
      <c r="I1112" s="31">
        <v>0.14634085999999999</v>
      </c>
      <c r="J1112" s="155"/>
      <c r="K1112" s="62" t="s">
        <v>109</v>
      </c>
      <c r="L1112" s="155"/>
      <c r="M1112" s="173"/>
      <c r="N1112" s="10"/>
      <c r="O1112" s="31">
        <v>0.14634085999999999</v>
      </c>
      <c r="P1112" s="161"/>
      <c r="Q1112" s="84">
        <v>0.14634085999999999</v>
      </c>
      <c r="R1112" s="163"/>
    </row>
    <row r="1113" spans="1:18" s="147" customFormat="1" x14ac:dyDescent="0.25">
      <c r="A1113" s="58" t="s">
        <v>265</v>
      </c>
      <c r="B1113" s="45" t="s">
        <v>3149</v>
      </c>
      <c r="C1113" s="155" t="s">
        <v>1409</v>
      </c>
      <c r="D1113" s="62" t="s">
        <v>60</v>
      </c>
      <c r="E1113" s="155">
        <v>2013</v>
      </c>
      <c r="F1113" s="155">
        <v>2013</v>
      </c>
      <c r="G1113" s="31">
        <v>0.11152297</v>
      </c>
      <c r="H1113" s="31">
        <v>0.11152297</v>
      </c>
      <c r="I1113" s="31">
        <v>0.11152297</v>
      </c>
      <c r="J1113" s="155"/>
      <c r="K1113" s="62" t="s">
        <v>60</v>
      </c>
      <c r="L1113" s="155"/>
      <c r="M1113" s="173"/>
      <c r="N1113" s="10"/>
      <c r="O1113" s="31">
        <v>0.11152297</v>
      </c>
      <c r="P1113" s="161"/>
      <c r="Q1113" s="84">
        <v>0.11152297</v>
      </c>
      <c r="R1113" s="163"/>
    </row>
    <row r="1114" spans="1:18" s="147" customFormat="1" ht="31.5" x14ac:dyDescent="0.25">
      <c r="A1114" s="58" t="s">
        <v>266</v>
      </c>
      <c r="B1114" s="36" t="s">
        <v>3150</v>
      </c>
      <c r="C1114" s="155" t="s">
        <v>1409</v>
      </c>
      <c r="D1114" s="50" t="s">
        <v>2548</v>
      </c>
      <c r="E1114" s="155">
        <v>2013</v>
      </c>
      <c r="F1114" s="155">
        <v>2013</v>
      </c>
      <c r="G1114" s="31">
        <v>0.62812981000000001</v>
      </c>
      <c r="H1114" s="31">
        <v>0.62812981000000001</v>
      </c>
      <c r="I1114" s="31">
        <v>0.62812981000000001</v>
      </c>
      <c r="J1114" s="155"/>
      <c r="K1114" s="12"/>
      <c r="L1114" s="155"/>
      <c r="M1114" s="173"/>
      <c r="N1114" s="10"/>
      <c r="O1114" s="31">
        <v>0.62812981000000001</v>
      </c>
      <c r="P1114" s="161"/>
      <c r="Q1114" s="84">
        <v>0.62812981000000001</v>
      </c>
      <c r="R1114" s="163"/>
    </row>
    <row r="1115" spans="1:18" s="147" customFormat="1" ht="31.5" x14ac:dyDescent="0.25">
      <c r="A1115" s="58" t="s">
        <v>267</v>
      </c>
      <c r="B1115" s="36" t="s">
        <v>3151</v>
      </c>
      <c r="C1115" s="155" t="s">
        <v>1409</v>
      </c>
      <c r="D1115" s="62" t="s">
        <v>3152</v>
      </c>
      <c r="E1115" s="155">
        <v>2013</v>
      </c>
      <c r="F1115" s="155">
        <v>2013</v>
      </c>
      <c r="G1115" s="31">
        <v>0.12788842</v>
      </c>
      <c r="H1115" s="31">
        <v>0.12788842</v>
      </c>
      <c r="I1115" s="31">
        <v>0.12788842</v>
      </c>
      <c r="J1115" s="155"/>
      <c r="K1115" s="62" t="s">
        <v>3152</v>
      </c>
      <c r="L1115" s="155"/>
      <c r="M1115" s="173"/>
      <c r="N1115" s="10"/>
      <c r="O1115" s="31">
        <v>0.12788842</v>
      </c>
      <c r="P1115" s="161"/>
      <c r="Q1115" s="84">
        <v>0.12788842</v>
      </c>
      <c r="R1115" s="163"/>
    </row>
    <row r="1116" spans="1:18" s="147" customFormat="1" ht="47.25" x14ac:dyDescent="0.25">
      <c r="A1116" s="58" t="s">
        <v>268</v>
      </c>
      <c r="B1116" s="36" t="s">
        <v>3153</v>
      </c>
      <c r="C1116" s="155" t="s">
        <v>1905</v>
      </c>
      <c r="D1116" s="62" t="s">
        <v>3154</v>
      </c>
      <c r="E1116" s="155">
        <v>2013</v>
      </c>
      <c r="F1116" s="155">
        <v>2013</v>
      </c>
      <c r="G1116" s="31">
        <v>0.10274961900000001</v>
      </c>
      <c r="H1116" s="31">
        <v>0.10274961900000001</v>
      </c>
      <c r="I1116" s="31">
        <v>0.10274961900000001</v>
      </c>
      <c r="J1116" s="155"/>
      <c r="K1116" s="62" t="s">
        <v>3154</v>
      </c>
      <c r="L1116" s="155"/>
      <c r="M1116" s="173"/>
      <c r="N1116" s="10"/>
      <c r="O1116" s="31">
        <v>0.10274961900000001</v>
      </c>
      <c r="P1116" s="161"/>
      <c r="Q1116" s="84">
        <v>0.10274961900000001</v>
      </c>
      <c r="R1116" s="163"/>
    </row>
    <row r="1117" spans="1:18" s="147" customFormat="1" x14ac:dyDescent="0.25">
      <c r="A1117" s="9" t="s">
        <v>27</v>
      </c>
      <c r="B1117" s="25" t="s">
        <v>28</v>
      </c>
      <c r="C1117" s="155"/>
      <c r="D1117" s="12"/>
      <c r="E1117" s="155"/>
      <c r="F1117" s="155"/>
      <c r="G1117" s="31"/>
      <c r="H1117" s="31"/>
      <c r="I1117" s="31"/>
      <c r="J1117" s="155"/>
      <c r="K1117" s="12"/>
      <c r="L1117" s="155"/>
      <c r="M1117" s="173"/>
      <c r="N1117" s="10"/>
      <c r="O1117" s="31"/>
      <c r="P1117" s="161"/>
      <c r="Q1117" s="84"/>
      <c r="R1117" s="163"/>
    </row>
    <row r="1118" spans="1:18" s="147" customFormat="1" ht="47.25" x14ac:dyDescent="0.25">
      <c r="A1118" s="58" t="s">
        <v>1414</v>
      </c>
      <c r="B1118" s="45" t="s">
        <v>3155</v>
      </c>
      <c r="C1118" s="155" t="s">
        <v>1376</v>
      </c>
      <c r="D1118" s="50" t="s">
        <v>146</v>
      </c>
      <c r="E1118" s="155">
        <v>2013</v>
      </c>
      <c r="F1118" s="155">
        <v>2014</v>
      </c>
      <c r="G1118" s="12">
        <v>1.5939999999999999</v>
      </c>
      <c r="H1118" s="12">
        <v>1.5939999999999999</v>
      </c>
      <c r="I1118" s="31">
        <v>6.6720000000000002E-2</v>
      </c>
      <c r="J1118" s="155"/>
      <c r="K1118" s="12"/>
      <c r="L1118" s="155"/>
      <c r="M1118" s="173"/>
      <c r="N1118" s="10"/>
      <c r="O1118" s="31">
        <v>6.6720000000000002E-2</v>
      </c>
      <c r="P1118" s="161"/>
      <c r="Q1118" s="84">
        <v>6.6720000000000002E-2</v>
      </c>
      <c r="R1118" s="163"/>
    </row>
    <row r="1119" spans="1:18" s="147" customFormat="1" ht="31.5" x14ac:dyDescent="0.25">
      <c r="A1119" s="58" t="s">
        <v>1415</v>
      </c>
      <c r="B1119" s="45" t="s">
        <v>2</v>
      </c>
      <c r="C1119" s="155" t="s">
        <v>1376</v>
      </c>
      <c r="D1119" s="50" t="s">
        <v>146</v>
      </c>
      <c r="E1119" s="155">
        <v>2013</v>
      </c>
      <c r="F1119" s="155">
        <v>2014</v>
      </c>
      <c r="G1119" s="12">
        <v>2.8369999999999997</v>
      </c>
      <c r="H1119" s="12">
        <v>2.8369999999999997</v>
      </c>
      <c r="I1119" s="31">
        <v>0.11916</v>
      </c>
      <c r="J1119" s="155"/>
      <c r="K1119" s="12"/>
      <c r="L1119" s="155"/>
      <c r="M1119" s="173"/>
      <c r="N1119" s="10"/>
      <c r="O1119" s="31">
        <v>0.11916</v>
      </c>
      <c r="P1119" s="161"/>
      <c r="Q1119" s="84">
        <v>0.11916</v>
      </c>
      <c r="R1119" s="163"/>
    </row>
    <row r="1120" spans="1:18" s="147" customFormat="1" ht="31.5" x14ac:dyDescent="0.25">
      <c r="A1120" s="58" t="s">
        <v>1416</v>
      </c>
      <c r="B1120" s="45" t="s">
        <v>1818</v>
      </c>
      <c r="C1120" s="155" t="s">
        <v>1376</v>
      </c>
      <c r="D1120" s="50" t="s">
        <v>146</v>
      </c>
      <c r="E1120" s="155">
        <v>2013</v>
      </c>
      <c r="F1120" s="155">
        <v>2014</v>
      </c>
      <c r="G1120" s="31">
        <v>1.5819999999999999</v>
      </c>
      <c r="H1120" s="31">
        <v>1.5819999999999999</v>
      </c>
      <c r="I1120" s="31">
        <v>8.5599999999999996E-2</v>
      </c>
      <c r="J1120" s="155"/>
      <c r="K1120" s="12"/>
      <c r="L1120" s="155"/>
      <c r="M1120" s="173"/>
      <c r="N1120" s="10"/>
      <c r="O1120" s="31">
        <v>8.5599999999999996E-2</v>
      </c>
      <c r="P1120" s="161"/>
      <c r="Q1120" s="84">
        <v>8.5599999999999996E-2</v>
      </c>
      <c r="R1120" s="163"/>
    </row>
    <row r="1121" spans="1:18" s="147" customFormat="1" x14ac:dyDescent="0.25">
      <c r="A1121" s="58" t="s">
        <v>1417</v>
      </c>
      <c r="B1121" s="36" t="s">
        <v>3156</v>
      </c>
      <c r="C1121" s="155" t="s">
        <v>1376</v>
      </c>
      <c r="D1121" s="50" t="s">
        <v>146</v>
      </c>
      <c r="E1121" s="155">
        <v>2013</v>
      </c>
      <c r="F1121" s="155">
        <v>2014</v>
      </c>
      <c r="G1121" s="31">
        <v>2.944</v>
      </c>
      <c r="H1121" s="31">
        <v>2.944</v>
      </c>
      <c r="I1121" s="31">
        <v>0.17761719000000001</v>
      </c>
      <c r="J1121" s="155"/>
      <c r="K1121" s="12"/>
      <c r="L1121" s="155"/>
      <c r="M1121" s="173"/>
      <c r="N1121" s="10"/>
      <c r="O1121" s="31">
        <v>0.17761719000000001</v>
      </c>
      <c r="P1121" s="161"/>
      <c r="Q1121" s="84">
        <v>0.17761719000000001</v>
      </c>
      <c r="R1121" s="163"/>
    </row>
    <row r="1122" spans="1:18" s="147" customFormat="1" hidden="1" x14ac:dyDescent="0.25">
      <c r="A1122" s="9" t="s">
        <v>44</v>
      </c>
      <c r="B1122" s="25" t="s">
        <v>31</v>
      </c>
      <c r="C1122" s="155"/>
      <c r="D1122" s="12"/>
      <c r="E1122" s="155"/>
      <c r="F1122" s="155"/>
      <c r="G1122" s="31"/>
      <c r="H1122" s="31"/>
      <c r="I1122" s="31"/>
      <c r="J1122" s="155"/>
      <c r="K1122" s="12"/>
      <c r="L1122" s="155"/>
      <c r="M1122" s="173"/>
      <c r="N1122" s="10"/>
      <c r="O1122" s="31"/>
      <c r="P1122" s="161"/>
      <c r="Q1122" s="84"/>
      <c r="R1122" s="163"/>
    </row>
    <row r="1123" spans="1:18" s="147" customFormat="1" x14ac:dyDescent="0.25">
      <c r="A1123" s="4" t="s">
        <v>45</v>
      </c>
      <c r="B1123" s="25" t="s">
        <v>20</v>
      </c>
      <c r="C1123" s="155"/>
      <c r="D1123" s="12"/>
      <c r="E1123" s="155"/>
      <c r="F1123" s="155"/>
      <c r="G1123" s="31"/>
      <c r="H1123" s="31"/>
      <c r="I1123" s="31"/>
      <c r="J1123" s="155"/>
      <c r="K1123" s="12"/>
      <c r="L1123" s="155"/>
      <c r="M1123" s="173"/>
      <c r="N1123" s="10"/>
      <c r="O1123" s="31"/>
      <c r="P1123" s="161"/>
      <c r="Q1123" s="84"/>
      <c r="R1123" s="163"/>
    </row>
    <row r="1124" spans="1:18" s="147" customFormat="1" ht="31.5" x14ac:dyDescent="0.25">
      <c r="A1124" s="58" t="s">
        <v>3157</v>
      </c>
      <c r="B1124" s="45" t="s">
        <v>3158</v>
      </c>
      <c r="C1124" s="155" t="s">
        <v>1853</v>
      </c>
      <c r="D1124" s="50" t="s">
        <v>146</v>
      </c>
      <c r="E1124" s="155">
        <v>2013</v>
      </c>
      <c r="F1124" s="155">
        <v>2013</v>
      </c>
      <c r="G1124" s="31">
        <v>8.2799998200000002E-2</v>
      </c>
      <c r="H1124" s="31">
        <v>8.2799998200000002E-2</v>
      </c>
      <c r="I1124" s="31">
        <v>8.2799998200000002E-2</v>
      </c>
      <c r="J1124" s="154"/>
      <c r="K1124" s="12"/>
      <c r="L1124" s="154"/>
      <c r="M1124" s="167"/>
      <c r="N1124" s="10"/>
      <c r="O1124" s="31">
        <v>8.2799998200000002E-2</v>
      </c>
      <c r="P1124" s="160"/>
      <c r="Q1124" s="84">
        <v>8.2799998200000002E-2</v>
      </c>
      <c r="R1124" s="163"/>
    </row>
    <row r="1125" spans="1:18" s="147" customFormat="1" x14ac:dyDescent="0.25">
      <c r="A1125" s="58" t="s">
        <v>3159</v>
      </c>
      <c r="B1125" s="45" t="s">
        <v>2787</v>
      </c>
      <c r="C1125" s="155" t="s">
        <v>1853</v>
      </c>
      <c r="D1125" s="50" t="s">
        <v>146</v>
      </c>
      <c r="E1125" s="155">
        <v>2013</v>
      </c>
      <c r="F1125" s="155">
        <v>2013</v>
      </c>
      <c r="G1125" s="31">
        <v>0.502</v>
      </c>
      <c r="H1125" s="31">
        <v>0.502</v>
      </c>
      <c r="I1125" s="31">
        <v>0.502</v>
      </c>
      <c r="J1125" s="154"/>
      <c r="K1125" s="12"/>
      <c r="L1125" s="154"/>
      <c r="M1125" s="167"/>
      <c r="N1125" s="10"/>
      <c r="O1125" s="31">
        <v>0.502</v>
      </c>
      <c r="P1125" s="160"/>
      <c r="Q1125" s="84">
        <v>0.502</v>
      </c>
      <c r="R1125" s="163"/>
    </row>
    <row r="1126" spans="1:18" s="147" customFormat="1" x14ac:dyDescent="0.25">
      <c r="A1126" s="4" t="s">
        <v>46</v>
      </c>
      <c r="B1126" s="25" t="s">
        <v>21</v>
      </c>
      <c r="C1126" s="155"/>
      <c r="D1126" s="12"/>
      <c r="E1126" s="155"/>
      <c r="F1126" s="155"/>
      <c r="G1126" s="31"/>
      <c r="H1126" s="31"/>
      <c r="I1126" s="31"/>
      <c r="J1126" s="154"/>
      <c r="K1126" s="12"/>
      <c r="L1126" s="154"/>
      <c r="M1126" s="167"/>
      <c r="N1126" s="10"/>
      <c r="O1126" s="31"/>
      <c r="P1126" s="160"/>
      <c r="Q1126" s="84"/>
      <c r="R1126" s="163"/>
    </row>
    <row r="1127" spans="1:18" s="147" customFormat="1" x14ac:dyDescent="0.25">
      <c r="A1127" s="58" t="s">
        <v>3160</v>
      </c>
      <c r="B1127" s="45" t="s">
        <v>2836</v>
      </c>
      <c r="C1127" s="155" t="s">
        <v>1374</v>
      </c>
      <c r="D1127" s="50" t="s">
        <v>146</v>
      </c>
      <c r="E1127" s="155">
        <v>2013</v>
      </c>
      <c r="F1127" s="155">
        <v>2013</v>
      </c>
      <c r="G1127" s="31">
        <v>4.9624510599999998E-2</v>
      </c>
      <c r="H1127" s="31">
        <v>4.9624510599999998E-2</v>
      </c>
      <c r="I1127" s="31">
        <v>4.9624510599999998E-2</v>
      </c>
      <c r="J1127" s="154"/>
      <c r="K1127" s="12"/>
      <c r="L1127" s="154"/>
      <c r="M1127" s="167"/>
      <c r="N1127" s="10"/>
      <c r="O1127" s="31">
        <v>4.9624510599999998E-2</v>
      </c>
      <c r="P1127" s="160"/>
      <c r="Q1127" s="84">
        <v>4.9624510599999998E-2</v>
      </c>
      <c r="R1127" s="163"/>
    </row>
    <row r="1128" spans="1:18" s="147" customFormat="1" x14ac:dyDescent="0.25">
      <c r="A1128" s="58" t="s">
        <v>3161</v>
      </c>
      <c r="B1128" s="36" t="s">
        <v>3162</v>
      </c>
      <c r="C1128" s="155" t="s">
        <v>1374</v>
      </c>
      <c r="D1128" s="33" t="s">
        <v>9</v>
      </c>
      <c r="E1128" s="155">
        <v>2013</v>
      </c>
      <c r="F1128" s="155">
        <v>2014</v>
      </c>
      <c r="G1128" s="33">
        <v>8.7100000000000009</v>
      </c>
      <c r="H1128" s="33">
        <v>8.7100000000000009</v>
      </c>
      <c r="I1128" s="31">
        <v>3.8969999999999998</v>
      </c>
      <c r="J1128" s="154"/>
      <c r="K1128" s="12"/>
      <c r="L1128" s="154"/>
      <c r="M1128" s="167"/>
      <c r="N1128" s="10"/>
      <c r="O1128" s="31">
        <v>3.8969999999999998</v>
      </c>
      <c r="P1128" s="160"/>
      <c r="Q1128" s="84">
        <v>3.8969999999999998</v>
      </c>
      <c r="R1128" s="163"/>
    </row>
    <row r="1129" spans="1:18" s="147" customFormat="1" hidden="1" x14ac:dyDescent="0.25">
      <c r="A1129" s="4" t="s">
        <v>48</v>
      </c>
      <c r="B1129" s="25" t="s">
        <v>22</v>
      </c>
      <c r="C1129" s="155"/>
      <c r="D1129" s="12"/>
      <c r="E1129" s="155"/>
      <c r="F1129" s="155"/>
      <c r="G1129" s="31"/>
      <c r="H1129" s="31"/>
      <c r="I1129" s="31"/>
      <c r="J1129" s="155"/>
      <c r="K1129" s="12"/>
      <c r="L1129" s="155"/>
      <c r="M1129" s="173"/>
      <c r="N1129" s="10"/>
      <c r="O1129" s="31"/>
      <c r="P1129" s="161"/>
      <c r="Q1129" s="84"/>
      <c r="R1129" s="163"/>
    </row>
    <row r="1130" spans="1:18" s="147" customFormat="1" hidden="1" x14ac:dyDescent="0.25">
      <c r="A1130" s="4" t="s">
        <v>50</v>
      </c>
      <c r="B1130" s="25" t="s">
        <v>23</v>
      </c>
      <c r="C1130" s="155"/>
      <c r="D1130" s="12"/>
      <c r="E1130" s="155"/>
      <c r="F1130" s="155"/>
      <c r="G1130" s="31"/>
      <c r="H1130" s="31"/>
      <c r="I1130" s="31"/>
      <c r="J1130" s="155"/>
      <c r="K1130" s="12"/>
      <c r="L1130" s="155"/>
      <c r="M1130" s="173"/>
      <c r="N1130" s="10"/>
      <c r="O1130" s="31"/>
      <c r="P1130" s="161"/>
      <c r="Q1130" s="84"/>
      <c r="R1130" s="163"/>
    </row>
    <row r="1131" spans="1:18" s="147" customFormat="1" x14ac:dyDescent="0.25">
      <c r="A1131" s="4" t="s">
        <v>51</v>
      </c>
      <c r="B1131" s="25" t="s">
        <v>17</v>
      </c>
      <c r="C1131" s="155"/>
      <c r="D1131" s="12"/>
      <c r="E1131" s="155"/>
      <c r="F1131" s="155"/>
      <c r="G1131" s="31"/>
      <c r="H1131" s="31"/>
      <c r="I1131" s="31"/>
      <c r="J1131" s="155"/>
      <c r="K1131" s="12"/>
      <c r="L1131" s="155"/>
      <c r="M1131" s="173"/>
      <c r="N1131" s="10"/>
      <c r="O1131" s="31"/>
      <c r="P1131" s="161"/>
      <c r="Q1131" s="84"/>
      <c r="R1131" s="163"/>
    </row>
    <row r="1132" spans="1:18" s="147" customFormat="1" ht="31.5" x14ac:dyDescent="0.25">
      <c r="A1132" s="58" t="s">
        <v>3163</v>
      </c>
      <c r="B1132" s="45" t="s">
        <v>3164</v>
      </c>
      <c r="C1132" s="155" t="s">
        <v>1409</v>
      </c>
      <c r="D1132" s="12"/>
      <c r="E1132" s="155">
        <v>2013</v>
      </c>
      <c r="F1132" s="155">
        <v>2013</v>
      </c>
      <c r="G1132" s="31">
        <v>1.7863178172</v>
      </c>
      <c r="H1132" s="31">
        <v>1.7863178172</v>
      </c>
      <c r="I1132" s="31">
        <v>1.7863178172</v>
      </c>
      <c r="J1132" s="155"/>
      <c r="K1132" s="12"/>
      <c r="L1132" s="155"/>
      <c r="M1132" s="173"/>
      <c r="N1132" s="10"/>
      <c r="O1132" s="31">
        <v>1.7863178172</v>
      </c>
      <c r="P1132" s="161"/>
      <c r="Q1132" s="84">
        <v>1.7863178172</v>
      </c>
      <c r="R1132" s="163"/>
    </row>
    <row r="1133" spans="1:18" s="147" customFormat="1" ht="31.5" hidden="1" x14ac:dyDescent="0.25">
      <c r="A1133" s="4" t="s">
        <v>476</v>
      </c>
      <c r="B1133" s="25" t="s">
        <v>1541</v>
      </c>
      <c r="C1133" s="155"/>
      <c r="D1133" s="12"/>
      <c r="E1133" s="155"/>
      <c r="F1133" s="155"/>
      <c r="G1133" s="31"/>
      <c r="H1133" s="31"/>
      <c r="I1133" s="31"/>
      <c r="J1133" s="155"/>
      <c r="K1133" s="12"/>
      <c r="L1133" s="155"/>
      <c r="M1133" s="173"/>
      <c r="N1133" s="10"/>
      <c r="O1133" s="31"/>
      <c r="P1133" s="161"/>
      <c r="Q1133" s="84"/>
      <c r="R1133" s="163"/>
    </row>
    <row r="1134" spans="1:18" s="147" customFormat="1" hidden="1" x14ac:dyDescent="0.25">
      <c r="A1134" s="4" t="s">
        <v>52</v>
      </c>
      <c r="B1134" s="25" t="s">
        <v>24</v>
      </c>
      <c r="C1134" s="155"/>
      <c r="D1134" s="12"/>
      <c r="E1134" s="155"/>
      <c r="F1134" s="155"/>
      <c r="G1134" s="31"/>
      <c r="H1134" s="31"/>
      <c r="I1134" s="31"/>
      <c r="J1134" s="155"/>
      <c r="K1134" s="12"/>
      <c r="L1134" s="155"/>
      <c r="M1134" s="173"/>
      <c r="N1134" s="10"/>
      <c r="O1134" s="31"/>
      <c r="P1134" s="161"/>
      <c r="Q1134" s="84"/>
      <c r="R1134" s="163"/>
    </row>
    <row r="1135" spans="1:18" s="147" customFormat="1" x14ac:dyDescent="0.25">
      <c r="A1135" s="4" t="s">
        <v>54</v>
      </c>
      <c r="B1135" s="25" t="s">
        <v>25</v>
      </c>
      <c r="C1135" s="155"/>
      <c r="D1135" s="12"/>
      <c r="E1135" s="155"/>
      <c r="F1135" s="155"/>
      <c r="G1135" s="31"/>
      <c r="H1135" s="31"/>
      <c r="I1135" s="31"/>
      <c r="J1135" s="155"/>
      <c r="K1135" s="12"/>
      <c r="L1135" s="155"/>
      <c r="M1135" s="173"/>
      <c r="N1135" s="10"/>
      <c r="O1135" s="31"/>
      <c r="P1135" s="161"/>
      <c r="Q1135" s="84"/>
      <c r="R1135" s="163"/>
    </row>
    <row r="1136" spans="1:18" s="147" customFormat="1" x14ac:dyDescent="0.25">
      <c r="A1136" s="38" t="s">
        <v>1819</v>
      </c>
      <c r="B1136" s="36" t="s">
        <v>3165</v>
      </c>
      <c r="C1136" s="155" t="s">
        <v>1853</v>
      </c>
      <c r="D1136" s="50" t="s">
        <v>146</v>
      </c>
      <c r="E1136" s="155">
        <v>2013</v>
      </c>
      <c r="F1136" s="155">
        <v>2013</v>
      </c>
      <c r="G1136" s="31">
        <v>0.14074</v>
      </c>
      <c r="H1136" s="31">
        <v>0.14074</v>
      </c>
      <c r="I1136" s="31">
        <v>0.14074</v>
      </c>
      <c r="J1136" s="155"/>
      <c r="K1136" s="12"/>
      <c r="L1136" s="155"/>
      <c r="M1136" s="173"/>
      <c r="N1136" s="10"/>
      <c r="O1136" s="31">
        <v>0.14074</v>
      </c>
      <c r="P1136" s="161"/>
      <c r="Q1136" s="84">
        <v>0.14074</v>
      </c>
      <c r="R1136" s="163"/>
    </row>
    <row r="1137" spans="1:18" s="147" customFormat="1" hidden="1" x14ac:dyDescent="0.25">
      <c r="A1137" s="4" t="s">
        <v>55</v>
      </c>
      <c r="B1137" s="25" t="s">
        <v>26</v>
      </c>
      <c r="C1137" s="155"/>
      <c r="D1137" s="12"/>
      <c r="E1137" s="155"/>
      <c r="F1137" s="155"/>
      <c r="G1137" s="31"/>
      <c r="H1137" s="31"/>
      <c r="I1137" s="31"/>
      <c r="J1137" s="155"/>
      <c r="K1137" s="12"/>
      <c r="L1137" s="155"/>
      <c r="M1137" s="173"/>
      <c r="N1137" s="10"/>
      <c r="O1137" s="31"/>
      <c r="P1137" s="161"/>
      <c r="Q1137" s="84"/>
      <c r="R1137" s="163"/>
    </row>
    <row r="1138" spans="1:18" s="269" customFormat="1" x14ac:dyDescent="0.25">
      <c r="A1138" s="276" t="s">
        <v>139</v>
      </c>
      <c r="B1138" s="277" t="s">
        <v>140</v>
      </c>
      <c r="C1138" s="266"/>
      <c r="D1138" s="280"/>
      <c r="E1138" s="266"/>
      <c r="F1138" s="266"/>
      <c r="G1138" s="281"/>
      <c r="H1138" s="281"/>
      <c r="I1138" s="281"/>
      <c r="J1138" s="266"/>
      <c r="K1138" s="280"/>
      <c r="L1138" s="266"/>
      <c r="M1138" s="274"/>
      <c r="N1138" s="278"/>
      <c r="O1138" s="281"/>
      <c r="P1138" s="265"/>
      <c r="Q1138" s="282"/>
      <c r="R1138" s="268"/>
    </row>
    <row r="1139" spans="1:18" s="147" customFormat="1" x14ac:dyDescent="0.25">
      <c r="A1139" s="9" t="s">
        <v>39</v>
      </c>
      <c r="B1139" s="25" t="s">
        <v>29</v>
      </c>
      <c r="C1139" s="155"/>
      <c r="D1139" s="12"/>
      <c r="E1139" s="155"/>
      <c r="F1139" s="155"/>
      <c r="G1139" s="31"/>
      <c r="H1139" s="31"/>
      <c r="I1139" s="31"/>
      <c r="J1139" s="155"/>
      <c r="K1139" s="12"/>
      <c r="L1139" s="155"/>
      <c r="M1139" s="173"/>
      <c r="N1139" s="10"/>
      <c r="O1139" s="31"/>
      <c r="P1139" s="161"/>
      <c r="Q1139" s="84"/>
      <c r="R1139" s="163"/>
    </row>
    <row r="1140" spans="1:18" s="147" customFormat="1" ht="47.25" x14ac:dyDescent="0.25">
      <c r="A1140" s="5" t="s">
        <v>834</v>
      </c>
      <c r="B1140" s="21" t="s">
        <v>3166</v>
      </c>
      <c r="C1140" s="155" t="s">
        <v>1874</v>
      </c>
      <c r="D1140" s="33" t="s">
        <v>1123</v>
      </c>
      <c r="E1140" s="155">
        <v>2013</v>
      </c>
      <c r="F1140" s="155">
        <v>2013</v>
      </c>
      <c r="G1140" s="10">
        <v>1.09762151</v>
      </c>
      <c r="H1140" s="10">
        <v>1.09762151</v>
      </c>
      <c r="I1140" s="10">
        <v>1.09762151</v>
      </c>
      <c r="J1140" s="155"/>
      <c r="K1140" s="33" t="s">
        <v>1123</v>
      </c>
      <c r="L1140" s="155"/>
      <c r="M1140" s="173"/>
      <c r="N1140" s="10"/>
      <c r="O1140" s="10">
        <v>1.09762151</v>
      </c>
      <c r="P1140" s="161"/>
      <c r="Q1140" s="73">
        <v>1.09762151</v>
      </c>
      <c r="R1140" s="163"/>
    </row>
    <row r="1141" spans="1:18" s="147" customFormat="1" ht="47.25" x14ac:dyDescent="0.25">
      <c r="A1141" s="5" t="s">
        <v>836</v>
      </c>
      <c r="B1141" s="21" t="s">
        <v>3167</v>
      </c>
      <c r="C1141" s="155" t="s">
        <v>1874</v>
      </c>
      <c r="D1141" s="33" t="s">
        <v>1051</v>
      </c>
      <c r="E1141" s="155">
        <v>2013</v>
      </c>
      <c r="F1141" s="155">
        <v>2013</v>
      </c>
      <c r="G1141" s="10">
        <v>0.47590997000000002</v>
      </c>
      <c r="H1141" s="10">
        <v>0.47590997000000002</v>
      </c>
      <c r="I1141" s="10">
        <v>0.47590997000000002</v>
      </c>
      <c r="J1141" s="155"/>
      <c r="K1141" s="33" t="s">
        <v>1051</v>
      </c>
      <c r="L1141" s="155"/>
      <c r="M1141" s="173"/>
      <c r="N1141" s="10"/>
      <c r="O1141" s="10">
        <v>0.47590997000000002</v>
      </c>
      <c r="P1141" s="161"/>
      <c r="Q1141" s="73">
        <v>0.47590997000000002</v>
      </c>
      <c r="R1141" s="163"/>
    </row>
    <row r="1142" spans="1:18" s="147" customFormat="1" ht="47.25" x14ac:dyDescent="0.25">
      <c r="A1142" s="5" t="s">
        <v>837</v>
      </c>
      <c r="B1142" s="21" t="s">
        <v>3168</v>
      </c>
      <c r="C1142" s="155" t="s">
        <v>1874</v>
      </c>
      <c r="D1142" s="33" t="s">
        <v>3169</v>
      </c>
      <c r="E1142" s="155">
        <v>2013</v>
      </c>
      <c r="F1142" s="155">
        <v>2013</v>
      </c>
      <c r="G1142" s="10">
        <v>0.28129999999999999</v>
      </c>
      <c r="H1142" s="10">
        <v>0.28129999999999999</v>
      </c>
      <c r="I1142" s="10">
        <v>0.28129999999999999</v>
      </c>
      <c r="J1142" s="155"/>
      <c r="K1142" s="33" t="s">
        <v>3169</v>
      </c>
      <c r="L1142" s="155"/>
      <c r="M1142" s="173"/>
      <c r="N1142" s="10"/>
      <c r="O1142" s="10">
        <v>0.28129999999999999</v>
      </c>
      <c r="P1142" s="161"/>
      <c r="Q1142" s="73">
        <v>0.28129999999999999</v>
      </c>
      <c r="R1142" s="163"/>
    </row>
    <row r="1143" spans="1:18" s="147" customFormat="1" ht="31.5" x14ac:dyDescent="0.25">
      <c r="A1143" s="5" t="s">
        <v>3170</v>
      </c>
      <c r="B1143" s="21" t="s">
        <v>3171</v>
      </c>
      <c r="C1143" s="155" t="s">
        <v>1874</v>
      </c>
      <c r="D1143" s="33" t="s">
        <v>352</v>
      </c>
      <c r="E1143" s="155">
        <v>2013</v>
      </c>
      <c r="F1143" s="155">
        <v>2013</v>
      </c>
      <c r="G1143" s="10">
        <v>0.45100000000000001</v>
      </c>
      <c r="H1143" s="10">
        <v>0.45100000000000001</v>
      </c>
      <c r="I1143" s="10">
        <v>0.45100000000000001</v>
      </c>
      <c r="J1143" s="155"/>
      <c r="K1143" s="33" t="s">
        <v>352</v>
      </c>
      <c r="L1143" s="155"/>
      <c r="M1143" s="173"/>
      <c r="N1143" s="10"/>
      <c r="O1143" s="10">
        <v>0.45100000000000001</v>
      </c>
      <c r="P1143" s="161"/>
      <c r="Q1143" s="73">
        <v>0.45100000000000001</v>
      </c>
      <c r="R1143" s="163"/>
    </row>
    <row r="1144" spans="1:18" s="147" customFormat="1" ht="31.5" x14ac:dyDescent="0.25">
      <c r="A1144" s="5" t="s">
        <v>3172</v>
      </c>
      <c r="B1144" s="21" t="s">
        <v>3173</v>
      </c>
      <c r="C1144" s="155" t="s">
        <v>1874</v>
      </c>
      <c r="D1144" s="33" t="s">
        <v>352</v>
      </c>
      <c r="E1144" s="155">
        <v>2013</v>
      </c>
      <c r="F1144" s="155">
        <v>2013</v>
      </c>
      <c r="G1144" s="10">
        <v>0.45100000000000001</v>
      </c>
      <c r="H1144" s="10">
        <v>0.45100000000000001</v>
      </c>
      <c r="I1144" s="10">
        <v>0.45100000000000001</v>
      </c>
      <c r="J1144" s="155"/>
      <c r="K1144" s="33" t="s">
        <v>352</v>
      </c>
      <c r="L1144" s="155"/>
      <c r="M1144" s="173"/>
      <c r="N1144" s="10"/>
      <c r="O1144" s="10">
        <v>0.45100000000000001</v>
      </c>
      <c r="P1144" s="161"/>
      <c r="Q1144" s="73">
        <v>0.45100000000000001</v>
      </c>
      <c r="R1144" s="163"/>
    </row>
    <row r="1145" spans="1:18" s="147" customFormat="1" ht="47.25" x14ac:dyDescent="0.25">
      <c r="A1145" s="5" t="s">
        <v>3174</v>
      </c>
      <c r="B1145" s="21" t="s">
        <v>3175</v>
      </c>
      <c r="C1145" s="155" t="s">
        <v>1874</v>
      </c>
      <c r="D1145" s="44" t="s">
        <v>134</v>
      </c>
      <c r="E1145" s="155">
        <v>2013</v>
      </c>
      <c r="F1145" s="155">
        <v>2013</v>
      </c>
      <c r="G1145" s="10">
        <v>0.371</v>
      </c>
      <c r="H1145" s="10">
        <v>0.371</v>
      </c>
      <c r="I1145" s="10">
        <v>0.371</v>
      </c>
      <c r="J1145" s="155"/>
      <c r="K1145" s="33" t="str">
        <f>D1145</f>
        <v>0,1 км</v>
      </c>
      <c r="L1145" s="155"/>
      <c r="M1145" s="173"/>
      <c r="N1145" s="10"/>
      <c r="O1145" s="10">
        <v>0.371</v>
      </c>
      <c r="P1145" s="161"/>
      <c r="Q1145" s="73">
        <v>0.371</v>
      </c>
      <c r="R1145" s="163"/>
    </row>
    <row r="1146" spans="1:18" s="147" customFormat="1" x14ac:dyDescent="0.25">
      <c r="A1146" s="9" t="s">
        <v>42</v>
      </c>
      <c r="B1146" s="25" t="s">
        <v>43</v>
      </c>
      <c r="C1146" s="155"/>
      <c r="D1146" s="33"/>
      <c r="E1146" s="155"/>
      <c r="F1146" s="155"/>
      <c r="G1146" s="10"/>
      <c r="H1146" s="10"/>
      <c r="I1146" s="10"/>
      <c r="J1146" s="155"/>
      <c r="K1146" s="33"/>
      <c r="L1146" s="155"/>
      <c r="M1146" s="173"/>
      <c r="N1146" s="10"/>
      <c r="O1146" s="10"/>
      <c r="P1146" s="161"/>
      <c r="Q1146" s="73"/>
      <c r="R1146" s="163"/>
    </row>
    <row r="1147" spans="1:18" s="147" customFormat="1" ht="47.25" x14ac:dyDescent="0.25">
      <c r="A1147" s="5" t="s">
        <v>840</v>
      </c>
      <c r="B1147" s="21" t="s">
        <v>3176</v>
      </c>
      <c r="C1147" s="155" t="s">
        <v>1905</v>
      </c>
      <c r="D1147" s="33" t="s">
        <v>352</v>
      </c>
      <c r="E1147" s="155">
        <v>2013</v>
      </c>
      <c r="F1147" s="155">
        <v>2013</v>
      </c>
      <c r="G1147" s="10">
        <v>0.30150672000000001</v>
      </c>
      <c r="H1147" s="10">
        <v>0.30150672000000001</v>
      </c>
      <c r="I1147" s="10">
        <v>0.30150672000000001</v>
      </c>
      <c r="J1147" s="155"/>
      <c r="K1147" s="33" t="s">
        <v>352</v>
      </c>
      <c r="L1147" s="155"/>
      <c r="M1147" s="173"/>
      <c r="N1147" s="10"/>
      <c r="O1147" s="10">
        <v>0.30150672000000001</v>
      </c>
      <c r="P1147" s="161"/>
      <c r="Q1147" s="73">
        <v>0.30150672000000001</v>
      </c>
      <c r="R1147" s="163"/>
    </row>
    <row r="1148" spans="1:18" s="147" customFormat="1" x14ac:dyDescent="0.25">
      <c r="A1148" s="5" t="s">
        <v>843</v>
      </c>
      <c r="B1148" s="21" t="s">
        <v>3177</v>
      </c>
      <c r="C1148" s="155" t="s">
        <v>1905</v>
      </c>
      <c r="D1148" s="33" t="s">
        <v>3178</v>
      </c>
      <c r="E1148" s="155">
        <v>2013</v>
      </c>
      <c r="F1148" s="155">
        <v>2013</v>
      </c>
      <c r="G1148" s="10">
        <v>2.0111816400000002</v>
      </c>
      <c r="H1148" s="10">
        <v>2.0111816400000002</v>
      </c>
      <c r="I1148" s="10">
        <v>2.0111816400000002</v>
      </c>
      <c r="J1148" s="155"/>
      <c r="K1148" s="33" t="s">
        <v>3178</v>
      </c>
      <c r="L1148" s="155"/>
      <c r="M1148" s="173"/>
      <c r="N1148" s="10"/>
      <c r="O1148" s="10">
        <v>2.0111816400000002</v>
      </c>
      <c r="P1148" s="161"/>
      <c r="Q1148" s="73">
        <v>2.0111816400000002</v>
      </c>
      <c r="R1148" s="163"/>
    </row>
    <row r="1149" spans="1:18" s="147" customFormat="1" x14ac:dyDescent="0.25">
      <c r="A1149" s="5" t="s">
        <v>845</v>
      </c>
      <c r="B1149" s="21" t="s">
        <v>3179</v>
      </c>
      <c r="C1149" s="155" t="s">
        <v>1905</v>
      </c>
      <c r="D1149" s="33" t="s">
        <v>378</v>
      </c>
      <c r="E1149" s="155">
        <v>2013</v>
      </c>
      <c r="F1149" s="155">
        <v>2013</v>
      </c>
      <c r="G1149" s="10">
        <v>1.5680451</v>
      </c>
      <c r="H1149" s="10">
        <v>1.5680451</v>
      </c>
      <c r="I1149" s="10">
        <v>1.5680451</v>
      </c>
      <c r="J1149" s="155"/>
      <c r="K1149" s="33" t="s">
        <v>378</v>
      </c>
      <c r="L1149" s="155"/>
      <c r="M1149" s="173"/>
      <c r="N1149" s="10"/>
      <c r="O1149" s="10">
        <v>1.5680451</v>
      </c>
      <c r="P1149" s="161"/>
      <c r="Q1149" s="73">
        <v>1.5680451</v>
      </c>
      <c r="R1149" s="163"/>
    </row>
    <row r="1150" spans="1:18" s="147" customFormat="1" x14ac:dyDescent="0.25">
      <c r="A1150" s="5" t="s">
        <v>846</v>
      </c>
      <c r="B1150" s="21" t="s">
        <v>3180</v>
      </c>
      <c r="C1150" s="155" t="s">
        <v>1905</v>
      </c>
      <c r="D1150" s="33" t="s">
        <v>1743</v>
      </c>
      <c r="E1150" s="155">
        <v>2013</v>
      </c>
      <c r="F1150" s="155">
        <v>2013</v>
      </c>
      <c r="G1150" s="10">
        <v>2.05997129</v>
      </c>
      <c r="H1150" s="10">
        <v>2.05997129</v>
      </c>
      <c r="I1150" s="10">
        <v>2.05997129</v>
      </c>
      <c r="J1150" s="155"/>
      <c r="K1150" s="33" t="s">
        <v>1743</v>
      </c>
      <c r="L1150" s="155"/>
      <c r="M1150" s="173"/>
      <c r="N1150" s="10"/>
      <c r="O1150" s="10">
        <v>2.05997129</v>
      </c>
      <c r="P1150" s="161"/>
      <c r="Q1150" s="73">
        <v>2.05997129</v>
      </c>
      <c r="R1150" s="163"/>
    </row>
    <row r="1151" spans="1:18" s="147" customFormat="1" ht="47.25" x14ac:dyDescent="0.25">
      <c r="A1151" s="5" t="s">
        <v>848</v>
      </c>
      <c r="B1151" s="21" t="s">
        <v>3181</v>
      </c>
      <c r="C1151" s="155" t="s">
        <v>1905</v>
      </c>
      <c r="D1151" s="33" t="s">
        <v>18</v>
      </c>
      <c r="E1151" s="155">
        <v>2013</v>
      </c>
      <c r="F1151" s="155">
        <v>2013</v>
      </c>
      <c r="G1151" s="10">
        <v>0.16500550999999999</v>
      </c>
      <c r="H1151" s="10">
        <v>0.16500550999999999</v>
      </c>
      <c r="I1151" s="10">
        <v>0.16500550999999999</v>
      </c>
      <c r="J1151" s="155"/>
      <c r="K1151" s="33" t="s">
        <v>18</v>
      </c>
      <c r="L1151" s="155"/>
      <c r="M1151" s="173"/>
      <c r="N1151" s="10"/>
      <c r="O1151" s="10">
        <v>0.16500550999999999</v>
      </c>
      <c r="P1151" s="161"/>
      <c r="Q1151" s="73">
        <v>0.16500550999999999</v>
      </c>
      <c r="R1151" s="163"/>
    </row>
    <row r="1152" spans="1:18" s="147" customFormat="1" ht="47.25" x14ac:dyDescent="0.25">
      <c r="A1152" s="5" t="s">
        <v>850</v>
      </c>
      <c r="B1152" s="21" t="s">
        <v>3182</v>
      </c>
      <c r="C1152" s="155" t="s">
        <v>1905</v>
      </c>
      <c r="D1152" s="33" t="s">
        <v>19</v>
      </c>
      <c r="E1152" s="155">
        <v>2013</v>
      </c>
      <c r="F1152" s="155">
        <v>2013</v>
      </c>
      <c r="G1152" s="10">
        <v>0.59584092</v>
      </c>
      <c r="H1152" s="10">
        <v>0.59584092</v>
      </c>
      <c r="I1152" s="10">
        <v>0.59584092</v>
      </c>
      <c r="J1152" s="155"/>
      <c r="K1152" s="33" t="s">
        <v>19</v>
      </c>
      <c r="L1152" s="155"/>
      <c r="M1152" s="173"/>
      <c r="N1152" s="10"/>
      <c r="O1152" s="10">
        <v>0.59584092</v>
      </c>
      <c r="P1152" s="161"/>
      <c r="Q1152" s="73">
        <v>0.59584092</v>
      </c>
      <c r="R1152" s="163"/>
    </row>
    <row r="1153" spans="1:18" s="147" customFormat="1" ht="47.25" x14ac:dyDescent="0.25">
      <c r="A1153" s="5" t="s">
        <v>852</v>
      </c>
      <c r="B1153" s="21" t="s">
        <v>3183</v>
      </c>
      <c r="C1153" s="155" t="s">
        <v>1905</v>
      </c>
      <c r="D1153" s="33" t="s">
        <v>352</v>
      </c>
      <c r="E1153" s="155">
        <v>2013</v>
      </c>
      <c r="F1153" s="155">
        <v>2013</v>
      </c>
      <c r="G1153" s="10">
        <v>0.37040893000000003</v>
      </c>
      <c r="H1153" s="10">
        <v>0.37040893000000003</v>
      </c>
      <c r="I1153" s="10">
        <v>0.37040893000000003</v>
      </c>
      <c r="J1153" s="155"/>
      <c r="K1153" s="33" t="s">
        <v>352</v>
      </c>
      <c r="L1153" s="155"/>
      <c r="M1153" s="173"/>
      <c r="N1153" s="10"/>
      <c r="O1153" s="10">
        <v>0.37040893000000003</v>
      </c>
      <c r="P1153" s="161"/>
      <c r="Q1153" s="73">
        <v>0.37040893000000003</v>
      </c>
      <c r="R1153" s="163"/>
    </row>
    <row r="1154" spans="1:18" s="147" customFormat="1" ht="47.25" x14ac:dyDescent="0.25">
      <c r="A1154" s="5" t="s">
        <v>854</v>
      </c>
      <c r="B1154" s="21" t="s">
        <v>3184</v>
      </c>
      <c r="C1154" s="155" t="s">
        <v>1905</v>
      </c>
      <c r="D1154" s="33" t="s">
        <v>327</v>
      </c>
      <c r="E1154" s="155">
        <v>2013</v>
      </c>
      <c r="F1154" s="155">
        <v>2013</v>
      </c>
      <c r="G1154" s="10">
        <v>0.34862069000000001</v>
      </c>
      <c r="H1154" s="10">
        <v>0.34862069000000001</v>
      </c>
      <c r="I1154" s="10">
        <v>0.34862069000000001</v>
      </c>
      <c r="J1154" s="155"/>
      <c r="K1154" s="33" t="s">
        <v>327</v>
      </c>
      <c r="L1154" s="155"/>
      <c r="M1154" s="173"/>
      <c r="N1154" s="10"/>
      <c r="O1154" s="10">
        <v>0.34862069000000001</v>
      </c>
      <c r="P1154" s="161"/>
      <c r="Q1154" s="73">
        <v>0.34862069000000001</v>
      </c>
      <c r="R1154" s="163"/>
    </row>
    <row r="1155" spans="1:18" s="147" customFormat="1" ht="47.25" x14ac:dyDescent="0.25">
      <c r="A1155" s="5" t="s">
        <v>856</v>
      </c>
      <c r="B1155" s="21" t="s">
        <v>3185</v>
      </c>
      <c r="C1155" s="155" t="s">
        <v>1905</v>
      </c>
      <c r="D1155" s="33" t="s">
        <v>18</v>
      </c>
      <c r="E1155" s="155">
        <v>2013</v>
      </c>
      <c r="F1155" s="155">
        <v>2013</v>
      </c>
      <c r="G1155" s="10">
        <v>0.25604552000000003</v>
      </c>
      <c r="H1155" s="10">
        <v>0.25604552000000003</v>
      </c>
      <c r="I1155" s="10">
        <v>0.25604552000000003</v>
      </c>
      <c r="J1155" s="155"/>
      <c r="K1155" s="33" t="s">
        <v>18</v>
      </c>
      <c r="L1155" s="155"/>
      <c r="M1155" s="173"/>
      <c r="N1155" s="10"/>
      <c r="O1155" s="10">
        <v>0.25604552000000003</v>
      </c>
      <c r="P1155" s="161"/>
      <c r="Q1155" s="73">
        <v>0.25604552000000003</v>
      </c>
      <c r="R1155" s="163"/>
    </row>
    <row r="1156" spans="1:18" s="147" customFormat="1" ht="47.25" x14ac:dyDescent="0.25">
      <c r="A1156" s="5" t="s">
        <v>858</v>
      </c>
      <c r="B1156" s="21" t="s">
        <v>3186</v>
      </c>
      <c r="C1156" s="155" t="s">
        <v>1905</v>
      </c>
      <c r="D1156" s="33" t="s">
        <v>18</v>
      </c>
      <c r="E1156" s="155">
        <v>2013</v>
      </c>
      <c r="F1156" s="155">
        <v>2013</v>
      </c>
      <c r="G1156" s="10">
        <v>0.48994225999999996</v>
      </c>
      <c r="H1156" s="10">
        <v>0.48994225999999996</v>
      </c>
      <c r="I1156" s="10">
        <v>0.48994225999999996</v>
      </c>
      <c r="J1156" s="155"/>
      <c r="K1156" s="33" t="s">
        <v>18</v>
      </c>
      <c r="L1156" s="155"/>
      <c r="M1156" s="173"/>
      <c r="N1156" s="10"/>
      <c r="O1156" s="10">
        <v>0.48994225999999996</v>
      </c>
      <c r="P1156" s="161"/>
      <c r="Q1156" s="73">
        <v>0.48994225999999996</v>
      </c>
      <c r="R1156" s="163"/>
    </row>
    <row r="1157" spans="1:18" s="147" customFormat="1" ht="47.25" x14ac:dyDescent="0.25">
      <c r="A1157" s="5" t="s">
        <v>860</v>
      </c>
      <c r="B1157" s="21" t="s">
        <v>3187</v>
      </c>
      <c r="C1157" s="155" t="s">
        <v>1905</v>
      </c>
      <c r="D1157" s="33" t="s">
        <v>18</v>
      </c>
      <c r="E1157" s="155">
        <v>2013</v>
      </c>
      <c r="F1157" s="155">
        <v>2013</v>
      </c>
      <c r="G1157" s="10">
        <v>0.33738310000000005</v>
      </c>
      <c r="H1157" s="10">
        <v>0.33738310000000005</v>
      </c>
      <c r="I1157" s="10">
        <v>0.33738310000000005</v>
      </c>
      <c r="J1157" s="155"/>
      <c r="K1157" s="33" t="s">
        <v>18</v>
      </c>
      <c r="L1157" s="155"/>
      <c r="M1157" s="173"/>
      <c r="N1157" s="10"/>
      <c r="O1157" s="10">
        <v>0.33738310000000005</v>
      </c>
      <c r="P1157" s="161"/>
      <c r="Q1157" s="73">
        <v>0.33738310000000005</v>
      </c>
      <c r="R1157" s="163"/>
    </row>
    <row r="1158" spans="1:18" s="147" customFormat="1" ht="47.25" x14ac:dyDescent="0.25">
      <c r="A1158" s="5" t="s">
        <v>863</v>
      </c>
      <c r="B1158" s="21" t="s">
        <v>3188</v>
      </c>
      <c r="C1158" s="155" t="s">
        <v>1905</v>
      </c>
      <c r="D1158" s="33" t="s">
        <v>327</v>
      </c>
      <c r="E1158" s="155">
        <v>2013</v>
      </c>
      <c r="F1158" s="155">
        <v>2013</v>
      </c>
      <c r="G1158" s="10">
        <v>0.35163606999999997</v>
      </c>
      <c r="H1158" s="10">
        <v>0.35163606999999997</v>
      </c>
      <c r="I1158" s="10">
        <v>0.35163606999999997</v>
      </c>
      <c r="J1158" s="155"/>
      <c r="K1158" s="33" t="s">
        <v>327</v>
      </c>
      <c r="L1158" s="155"/>
      <c r="M1158" s="173"/>
      <c r="N1158" s="10"/>
      <c r="O1158" s="10">
        <v>0.35163606999999997</v>
      </c>
      <c r="P1158" s="161"/>
      <c r="Q1158" s="73">
        <v>0.35163606999999997</v>
      </c>
      <c r="R1158" s="163"/>
    </row>
    <row r="1159" spans="1:18" s="147" customFormat="1" ht="47.25" x14ac:dyDescent="0.25">
      <c r="A1159" s="5" t="s">
        <v>865</v>
      </c>
      <c r="B1159" s="21" t="s">
        <v>3189</v>
      </c>
      <c r="C1159" s="155" t="s">
        <v>1905</v>
      </c>
      <c r="D1159" s="33" t="s">
        <v>18</v>
      </c>
      <c r="E1159" s="155">
        <v>2013</v>
      </c>
      <c r="F1159" s="155">
        <v>2013</v>
      </c>
      <c r="G1159" s="10">
        <v>0.28749230999999997</v>
      </c>
      <c r="H1159" s="10">
        <v>0.28749230999999997</v>
      </c>
      <c r="I1159" s="10">
        <v>0.28749230999999997</v>
      </c>
      <c r="J1159" s="155"/>
      <c r="K1159" s="33" t="s">
        <v>18</v>
      </c>
      <c r="L1159" s="155"/>
      <c r="M1159" s="173"/>
      <c r="N1159" s="10"/>
      <c r="O1159" s="10">
        <v>0.28749230999999997</v>
      </c>
      <c r="P1159" s="161"/>
      <c r="Q1159" s="73">
        <v>0.28749230999999997</v>
      </c>
      <c r="R1159" s="163"/>
    </row>
    <row r="1160" spans="1:18" s="147" customFormat="1" ht="47.25" x14ac:dyDescent="0.25">
      <c r="A1160" s="5" t="s">
        <v>867</v>
      </c>
      <c r="B1160" s="21" t="s">
        <v>3190</v>
      </c>
      <c r="C1160" s="155" t="s">
        <v>1905</v>
      </c>
      <c r="D1160" s="33" t="s">
        <v>327</v>
      </c>
      <c r="E1160" s="155">
        <v>2013</v>
      </c>
      <c r="F1160" s="155">
        <v>2013</v>
      </c>
      <c r="G1160" s="10">
        <v>0.29182000000000002</v>
      </c>
      <c r="H1160" s="10">
        <v>0.29182000000000002</v>
      </c>
      <c r="I1160" s="10">
        <v>0.29182000000000002</v>
      </c>
      <c r="J1160" s="155"/>
      <c r="K1160" s="33" t="s">
        <v>327</v>
      </c>
      <c r="L1160" s="155"/>
      <c r="M1160" s="173"/>
      <c r="N1160" s="10"/>
      <c r="O1160" s="10">
        <v>0.29182000000000002</v>
      </c>
      <c r="P1160" s="161"/>
      <c r="Q1160" s="73">
        <v>0.29182000000000002</v>
      </c>
      <c r="R1160" s="163"/>
    </row>
    <row r="1161" spans="1:18" s="147" customFormat="1" ht="47.25" x14ac:dyDescent="0.25">
      <c r="A1161" s="5" t="s">
        <v>869</v>
      </c>
      <c r="B1161" s="21" t="s">
        <v>3191</v>
      </c>
      <c r="C1161" s="155" t="s">
        <v>1905</v>
      </c>
      <c r="D1161" s="33" t="s">
        <v>18</v>
      </c>
      <c r="E1161" s="155">
        <v>2013</v>
      </c>
      <c r="F1161" s="155">
        <v>2013</v>
      </c>
      <c r="G1161" s="10">
        <v>0.28898526999999996</v>
      </c>
      <c r="H1161" s="10">
        <v>0.28898526999999996</v>
      </c>
      <c r="I1161" s="10">
        <v>0.28898526999999996</v>
      </c>
      <c r="J1161" s="155"/>
      <c r="K1161" s="33" t="s">
        <v>18</v>
      </c>
      <c r="L1161" s="155"/>
      <c r="M1161" s="173"/>
      <c r="N1161" s="10"/>
      <c r="O1161" s="10">
        <v>0.28898526999999996</v>
      </c>
      <c r="P1161" s="161"/>
      <c r="Q1161" s="73">
        <v>0.28898526999999996</v>
      </c>
      <c r="R1161" s="163"/>
    </row>
    <row r="1162" spans="1:18" s="147" customFormat="1" ht="47.25" x14ac:dyDescent="0.25">
      <c r="A1162" s="5" t="s">
        <v>871</v>
      </c>
      <c r="B1162" s="21" t="s">
        <v>3192</v>
      </c>
      <c r="C1162" s="155" t="s">
        <v>1905</v>
      </c>
      <c r="D1162" s="33" t="s">
        <v>18</v>
      </c>
      <c r="E1162" s="155">
        <v>2013</v>
      </c>
      <c r="F1162" s="155">
        <v>2013</v>
      </c>
      <c r="G1162" s="10">
        <v>0.21395987</v>
      </c>
      <c r="H1162" s="10">
        <v>0.21395987</v>
      </c>
      <c r="I1162" s="10">
        <v>0.21395987</v>
      </c>
      <c r="J1162" s="155"/>
      <c r="K1162" s="33" t="s">
        <v>18</v>
      </c>
      <c r="L1162" s="155"/>
      <c r="M1162" s="173"/>
      <c r="N1162" s="10"/>
      <c r="O1162" s="10">
        <v>0.21395987</v>
      </c>
      <c r="P1162" s="161"/>
      <c r="Q1162" s="73">
        <v>0.21395987</v>
      </c>
      <c r="R1162" s="163"/>
    </row>
    <row r="1163" spans="1:18" s="147" customFormat="1" ht="47.25" x14ac:dyDescent="0.25">
      <c r="A1163" s="5" t="s">
        <v>874</v>
      </c>
      <c r="B1163" s="21" t="s">
        <v>3193</v>
      </c>
      <c r="C1163" s="155" t="s">
        <v>1905</v>
      </c>
      <c r="D1163" s="44" t="s">
        <v>124</v>
      </c>
      <c r="E1163" s="155">
        <v>2013</v>
      </c>
      <c r="F1163" s="155">
        <v>2013</v>
      </c>
      <c r="G1163" s="10">
        <v>0.27591995999999996</v>
      </c>
      <c r="H1163" s="10">
        <v>0.27591995999999996</v>
      </c>
      <c r="I1163" s="10">
        <v>0.27591995999999996</v>
      </c>
      <c r="J1163" s="155"/>
      <c r="K1163" s="44" t="s">
        <v>124</v>
      </c>
      <c r="L1163" s="155"/>
      <c r="M1163" s="173"/>
      <c r="N1163" s="10"/>
      <c r="O1163" s="10">
        <v>0.27591995999999996</v>
      </c>
      <c r="P1163" s="161"/>
      <c r="Q1163" s="73">
        <v>0.27591995999999996</v>
      </c>
      <c r="R1163" s="163"/>
    </row>
    <row r="1164" spans="1:18" s="147" customFormat="1" ht="47.25" x14ac:dyDescent="0.25">
      <c r="A1164" s="5" t="s">
        <v>876</v>
      </c>
      <c r="B1164" s="21" t="s">
        <v>3194</v>
      </c>
      <c r="C1164" s="155" t="s">
        <v>1905</v>
      </c>
      <c r="D1164" s="33" t="s">
        <v>18</v>
      </c>
      <c r="E1164" s="155">
        <v>2013</v>
      </c>
      <c r="F1164" s="155">
        <v>2013</v>
      </c>
      <c r="G1164" s="10">
        <v>0.31824942000000001</v>
      </c>
      <c r="H1164" s="10">
        <v>0.31824942000000001</v>
      </c>
      <c r="I1164" s="10">
        <v>0.31824942000000001</v>
      </c>
      <c r="J1164" s="155"/>
      <c r="K1164" s="33" t="s">
        <v>18</v>
      </c>
      <c r="L1164" s="155"/>
      <c r="M1164" s="173"/>
      <c r="N1164" s="10"/>
      <c r="O1164" s="10">
        <v>0.31824942000000001</v>
      </c>
      <c r="P1164" s="161"/>
      <c r="Q1164" s="73">
        <v>0.31824942000000001</v>
      </c>
      <c r="R1164" s="163"/>
    </row>
    <row r="1165" spans="1:18" s="147" customFormat="1" ht="47.25" x14ac:dyDescent="0.25">
      <c r="A1165" s="5" t="s">
        <v>878</v>
      </c>
      <c r="B1165" s="21" t="s">
        <v>3195</v>
      </c>
      <c r="C1165" s="155" t="s">
        <v>1905</v>
      </c>
      <c r="D1165" s="33" t="s">
        <v>1100</v>
      </c>
      <c r="E1165" s="155">
        <v>2013</v>
      </c>
      <c r="F1165" s="155">
        <v>2013</v>
      </c>
      <c r="G1165" s="10">
        <v>0.31285598000000003</v>
      </c>
      <c r="H1165" s="10">
        <v>0.31285598000000003</v>
      </c>
      <c r="I1165" s="10">
        <v>0.31285598000000003</v>
      </c>
      <c r="J1165" s="155"/>
      <c r="K1165" s="33" t="s">
        <v>1100</v>
      </c>
      <c r="L1165" s="155"/>
      <c r="M1165" s="173"/>
      <c r="N1165" s="10"/>
      <c r="O1165" s="10">
        <v>0.31285598000000003</v>
      </c>
      <c r="P1165" s="161"/>
      <c r="Q1165" s="73">
        <v>0.31285598000000003</v>
      </c>
      <c r="R1165" s="163"/>
    </row>
    <row r="1166" spans="1:18" s="147" customFormat="1" ht="63" x14ac:dyDescent="0.25">
      <c r="A1166" s="5" t="s">
        <v>880</v>
      </c>
      <c r="B1166" s="21" t="s">
        <v>3196</v>
      </c>
      <c r="C1166" s="155" t="s">
        <v>1905</v>
      </c>
      <c r="D1166" s="33" t="s">
        <v>933</v>
      </c>
      <c r="E1166" s="155">
        <v>2013</v>
      </c>
      <c r="F1166" s="155">
        <v>2013</v>
      </c>
      <c r="G1166" s="10">
        <v>1.0953200700000001</v>
      </c>
      <c r="H1166" s="10">
        <v>1.0953200700000001</v>
      </c>
      <c r="I1166" s="10">
        <v>1.0953200700000001</v>
      </c>
      <c r="J1166" s="155"/>
      <c r="K1166" s="33" t="s">
        <v>933</v>
      </c>
      <c r="L1166" s="155"/>
      <c r="M1166" s="173"/>
      <c r="N1166" s="10"/>
      <c r="O1166" s="10">
        <v>1.0953200700000001</v>
      </c>
      <c r="P1166" s="161"/>
      <c r="Q1166" s="73">
        <v>1.0953200700000001</v>
      </c>
      <c r="R1166" s="163"/>
    </row>
    <row r="1167" spans="1:18" s="147" customFormat="1" ht="47.25" x14ac:dyDescent="0.25">
      <c r="A1167" s="5" t="s">
        <v>882</v>
      </c>
      <c r="B1167" s="21" t="s">
        <v>3197</v>
      </c>
      <c r="C1167" s="155" t="s">
        <v>1905</v>
      </c>
      <c r="D1167" s="33" t="s">
        <v>835</v>
      </c>
      <c r="E1167" s="155">
        <v>2013</v>
      </c>
      <c r="F1167" s="155">
        <v>2013</v>
      </c>
      <c r="G1167" s="10">
        <v>1.3769470799999999</v>
      </c>
      <c r="H1167" s="10">
        <v>1.3769470799999999</v>
      </c>
      <c r="I1167" s="10">
        <v>1.3769470799999999</v>
      </c>
      <c r="J1167" s="155"/>
      <c r="K1167" s="33" t="s">
        <v>835</v>
      </c>
      <c r="L1167" s="155"/>
      <c r="M1167" s="173"/>
      <c r="N1167" s="10"/>
      <c r="O1167" s="10">
        <v>1.3769470799999999</v>
      </c>
      <c r="P1167" s="161"/>
      <c r="Q1167" s="73">
        <v>1.3769470799999999</v>
      </c>
      <c r="R1167" s="163"/>
    </row>
    <row r="1168" spans="1:18" s="147" customFormat="1" ht="47.25" x14ac:dyDescent="0.25">
      <c r="A1168" s="5" t="s">
        <v>884</v>
      </c>
      <c r="B1168" s="21" t="s">
        <v>3198</v>
      </c>
      <c r="C1168" s="155" t="s">
        <v>1905</v>
      </c>
      <c r="D1168" s="33" t="s">
        <v>910</v>
      </c>
      <c r="E1168" s="155">
        <v>2013</v>
      </c>
      <c r="F1168" s="155">
        <v>2013</v>
      </c>
      <c r="G1168" s="10">
        <v>1.0017134000000001</v>
      </c>
      <c r="H1168" s="10">
        <v>1.0017134000000001</v>
      </c>
      <c r="I1168" s="10">
        <v>1.0017134000000001</v>
      </c>
      <c r="J1168" s="155"/>
      <c r="K1168" s="33" t="s">
        <v>910</v>
      </c>
      <c r="L1168" s="155"/>
      <c r="M1168" s="173"/>
      <c r="N1168" s="10"/>
      <c r="O1168" s="10">
        <v>1.0017134000000001</v>
      </c>
      <c r="P1168" s="161"/>
      <c r="Q1168" s="73">
        <v>1.0017134000000001</v>
      </c>
      <c r="R1168" s="163"/>
    </row>
    <row r="1169" spans="1:18" s="147" customFormat="1" ht="47.25" x14ac:dyDescent="0.25">
      <c r="A1169" s="5" t="s">
        <v>886</v>
      </c>
      <c r="B1169" s="21" t="s">
        <v>3199</v>
      </c>
      <c r="C1169" s="155" t="s">
        <v>1905</v>
      </c>
      <c r="D1169" s="33" t="s">
        <v>913</v>
      </c>
      <c r="E1169" s="155">
        <v>2013</v>
      </c>
      <c r="F1169" s="155">
        <v>2013</v>
      </c>
      <c r="G1169" s="10">
        <v>0.68048860999999994</v>
      </c>
      <c r="H1169" s="10">
        <v>0.68048860999999994</v>
      </c>
      <c r="I1169" s="10">
        <v>0.68048860999999994</v>
      </c>
      <c r="J1169" s="155"/>
      <c r="K1169" s="33" t="s">
        <v>913</v>
      </c>
      <c r="L1169" s="155"/>
      <c r="M1169" s="173"/>
      <c r="N1169" s="10"/>
      <c r="O1169" s="10">
        <v>0.68048860999999994</v>
      </c>
      <c r="P1169" s="161"/>
      <c r="Q1169" s="73">
        <v>0.68048860999999994</v>
      </c>
      <c r="R1169" s="163"/>
    </row>
    <row r="1170" spans="1:18" s="147" customFormat="1" ht="47.25" x14ac:dyDescent="0.25">
      <c r="A1170" s="5" t="s">
        <v>889</v>
      </c>
      <c r="B1170" s="21" t="s">
        <v>3200</v>
      </c>
      <c r="C1170" s="155" t="s">
        <v>1905</v>
      </c>
      <c r="D1170" s="33" t="s">
        <v>913</v>
      </c>
      <c r="E1170" s="155">
        <v>2013</v>
      </c>
      <c r="F1170" s="155">
        <v>2013</v>
      </c>
      <c r="G1170" s="10">
        <v>0.78226679999999993</v>
      </c>
      <c r="H1170" s="10">
        <v>0.78226679999999993</v>
      </c>
      <c r="I1170" s="10">
        <v>0.78226679999999993</v>
      </c>
      <c r="J1170" s="155"/>
      <c r="K1170" s="33" t="s">
        <v>913</v>
      </c>
      <c r="L1170" s="155"/>
      <c r="M1170" s="173"/>
      <c r="N1170" s="10"/>
      <c r="O1170" s="10">
        <v>0.78226679999999993</v>
      </c>
      <c r="P1170" s="161"/>
      <c r="Q1170" s="73">
        <v>0.78226679999999993</v>
      </c>
      <c r="R1170" s="163"/>
    </row>
    <row r="1171" spans="1:18" s="147" customFormat="1" ht="47.25" x14ac:dyDescent="0.25">
      <c r="A1171" s="5" t="s">
        <v>891</v>
      </c>
      <c r="B1171" s="21" t="s">
        <v>3201</v>
      </c>
      <c r="C1171" s="155" t="s">
        <v>1905</v>
      </c>
      <c r="D1171" s="33" t="s">
        <v>3202</v>
      </c>
      <c r="E1171" s="155">
        <v>2013</v>
      </c>
      <c r="F1171" s="155">
        <v>2013</v>
      </c>
      <c r="G1171" s="10">
        <v>1.5288916000000001</v>
      </c>
      <c r="H1171" s="10">
        <v>1.5288916000000001</v>
      </c>
      <c r="I1171" s="10">
        <v>1.5288916000000001</v>
      </c>
      <c r="J1171" s="155"/>
      <c r="K1171" s="33" t="s">
        <v>3202</v>
      </c>
      <c r="L1171" s="155"/>
      <c r="M1171" s="173"/>
      <c r="N1171" s="10"/>
      <c r="O1171" s="10">
        <v>1.5288916000000001</v>
      </c>
      <c r="P1171" s="161"/>
      <c r="Q1171" s="73">
        <v>1.5288916000000001</v>
      </c>
      <c r="R1171" s="163"/>
    </row>
    <row r="1172" spans="1:18" s="147" customFormat="1" ht="47.25" x14ac:dyDescent="0.25">
      <c r="A1172" s="5" t="s">
        <v>893</v>
      </c>
      <c r="B1172" s="21" t="s">
        <v>3203</v>
      </c>
      <c r="C1172" s="155" t="s">
        <v>1905</v>
      </c>
      <c r="D1172" s="33" t="s">
        <v>930</v>
      </c>
      <c r="E1172" s="155">
        <v>2013</v>
      </c>
      <c r="F1172" s="155">
        <v>2013</v>
      </c>
      <c r="G1172" s="10">
        <v>1.1576561299999999</v>
      </c>
      <c r="H1172" s="10">
        <v>1.1576561299999999</v>
      </c>
      <c r="I1172" s="10">
        <v>1.1576561299999999</v>
      </c>
      <c r="J1172" s="155"/>
      <c r="K1172" s="33" t="s">
        <v>930</v>
      </c>
      <c r="L1172" s="155"/>
      <c r="M1172" s="173"/>
      <c r="N1172" s="10"/>
      <c r="O1172" s="10">
        <v>1.1576561299999999</v>
      </c>
      <c r="P1172" s="161"/>
      <c r="Q1172" s="73">
        <v>1.1576561299999999</v>
      </c>
      <c r="R1172" s="163"/>
    </row>
    <row r="1173" spans="1:18" s="147" customFormat="1" ht="47.25" x14ac:dyDescent="0.25">
      <c r="A1173" s="5" t="s">
        <v>895</v>
      </c>
      <c r="B1173" s="21" t="s">
        <v>3204</v>
      </c>
      <c r="C1173" s="155" t="s">
        <v>1905</v>
      </c>
      <c r="D1173" s="33" t="s">
        <v>1566</v>
      </c>
      <c r="E1173" s="155">
        <v>2013</v>
      </c>
      <c r="F1173" s="155">
        <v>2013</v>
      </c>
      <c r="G1173" s="10">
        <v>1.1264606500000001</v>
      </c>
      <c r="H1173" s="10">
        <v>1.1264606500000001</v>
      </c>
      <c r="I1173" s="10">
        <v>1.1264606500000001</v>
      </c>
      <c r="J1173" s="155"/>
      <c r="K1173" s="33" t="s">
        <v>1566</v>
      </c>
      <c r="L1173" s="155"/>
      <c r="M1173" s="173"/>
      <c r="N1173" s="10"/>
      <c r="O1173" s="10">
        <v>1.1264606500000001</v>
      </c>
      <c r="P1173" s="161"/>
      <c r="Q1173" s="73">
        <v>1.1264606500000001</v>
      </c>
      <c r="R1173" s="163"/>
    </row>
    <row r="1174" spans="1:18" s="147" customFormat="1" ht="47.25" x14ac:dyDescent="0.25">
      <c r="A1174" s="5" t="s">
        <v>896</v>
      </c>
      <c r="B1174" s="21" t="s">
        <v>3205</v>
      </c>
      <c r="C1174" s="155" t="s">
        <v>1905</v>
      </c>
      <c r="D1174" s="33" t="s">
        <v>1769</v>
      </c>
      <c r="E1174" s="155">
        <v>2013</v>
      </c>
      <c r="F1174" s="155">
        <v>2013</v>
      </c>
      <c r="G1174" s="10">
        <v>1.0539197</v>
      </c>
      <c r="H1174" s="10">
        <v>1.0539197</v>
      </c>
      <c r="I1174" s="10">
        <v>1.0539197</v>
      </c>
      <c r="J1174" s="155"/>
      <c r="K1174" s="33" t="s">
        <v>1769</v>
      </c>
      <c r="L1174" s="155"/>
      <c r="M1174" s="173"/>
      <c r="N1174" s="10"/>
      <c r="O1174" s="10">
        <v>1.0539197</v>
      </c>
      <c r="P1174" s="161"/>
      <c r="Q1174" s="73">
        <v>1.0539197</v>
      </c>
      <c r="R1174" s="163"/>
    </row>
    <row r="1175" spans="1:18" s="147" customFormat="1" ht="47.25" x14ac:dyDescent="0.25">
      <c r="A1175" s="5" t="s">
        <v>897</v>
      </c>
      <c r="B1175" s="21" t="s">
        <v>3206</v>
      </c>
      <c r="C1175" s="155" t="s">
        <v>1905</v>
      </c>
      <c r="D1175" s="33" t="s">
        <v>913</v>
      </c>
      <c r="E1175" s="155">
        <v>2013</v>
      </c>
      <c r="F1175" s="155">
        <v>2013</v>
      </c>
      <c r="G1175" s="10">
        <v>1.06531284</v>
      </c>
      <c r="H1175" s="10">
        <v>1.06531284</v>
      </c>
      <c r="I1175" s="10">
        <v>1.06531284</v>
      </c>
      <c r="J1175" s="155"/>
      <c r="K1175" s="33" t="s">
        <v>913</v>
      </c>
      <c r="L1175" s="155"/>
      <c r="M1175" s="173"/>
      <c r="N1175" s="10"/>
      <c r="O1175" s="10">
        <v>1.06531284</v>
      </c>
      <c r="P1175" s="161"/>
      <c r="Q1175" s="73">
        <v>1.06531284</v>
      </c>
      <c r="R1175" s="163"/>
    </row>
    <row r="1176" spans="1:18" s="147" customFormat="1" ht="47.25" x14ac:dyDescent="0.25">
      <c r="A1176" s="5" t="s">
        <v>898</v>
      </c>
      <c r="B1176" s="21" t="s">
        <v>3207</v>
      </c>
      <c r="C1176" s="155" t="s">
        <v>1905</v>
      </c>
      <c r="D1176" s="33" t="s">
        <v>1085</v>
      </c>
      <c r="E1176" s="155">
        <v>2013</v>
      </c>
      <c r="F1176" s="155">
        <v>2013</v>
      </c>
      <c r="G1176" s="10">
        <v>1.23010412</v>
      </c>
      <c r="H1176" s="10">
        <v>1.23010412</v>
      </c>
      <c r="I1176" s="10">
        <v>1.23010412</v>
      </c>
      <c r="J1176" s="155"/>
      <c r="K1176" s="33" t="s">
        <v>1085</v>
      </c>
      <c r="L1176" s="155"/>
      <c r="M1176" s="173"/>
      <c r="N1176" s="10"/>
      <c r="O1176" s="10">
        <v>1.23010412</v>
      </c>
      <c r="P1176" s="161"/>
      <c r="Q1176" s="73">
        <v>1.23010412</v>
      </c>
      <c r="R1176" s="163"/>
    </row>
    <row r="1177" spans="1:18" s="147" customFormat="1" ht="47.25" x14ac:dyDescent="0.25">
      <c r="A1177" s="5" t="s">
        <v>899</v>
      </c>
      <c r="B1177" s="21" t="s">
        <v>3208</v>
      </c>
      <c r="C1177" s="155" t="s">
        <v>1905</v>
      </c>
      <c r="D1177" s="33" t="s">
        <v>862</v>
      </c>
      <c r="E1177" s="155">
        <v>2013</v>
      </c>
      <c r="F1177" s="155">
        <v>2013</v>
      </c>
      <c r="G1177" s="10">
        <v>0.72369419000000001</v>
      </c>
      <c r="H1177" s="10">
        <v>0.72369419000000001</v>
      </c>
      <c r="I1177" s="10">
        <v>0.72369419000000001</v>
      </c>
      <c r="J1177" s="155"/>
      <c r="K1177" s="33" t="s">
        <v>862</v>
      </c>
      <c r="L1177" s="155"/>
      <c r="M1177" s="173"/>
      <c r="N1177" s="10"/>
      <c r="O1177" s="10">
        <v>0.72369419000000001</v>
      </c>
      <c r="P1177" s="161"/>
      <c r="Q1177" s="73">
        <v>0.72369419000000001</v>
      </c>
      <c r="R1177" s="163"/>
    </row>
    <row r="1178" spans="1:18" s="147" customFormat="1" ht="47.25" x14ac:dyDescent="0.25">
      <c r="A1178" s="5" t="s">
        <v>900</v>
      </c>
      <c r="B1178" s="21" t="s">
        <v>3209</v>
      </c>
      <c r="C1178" s="155" t="s">
        <v>1905</v>
      </c>
      <c r="D1178" s="33" t="s">
        <v>910</v>
      </c>
      <c r="E1178" s="155">
        <v>2013</v>
      </c>
      <c r="F1178" s="155">
        <v>2013</v>
      </c>
      <c r="G1178" s="10">
        <v>1.8364843900000001</v>
      </c>
      <c r="H1178" s="10">
        <v>1.8364843900000001</v>
      </c>
      <c r="I1178" s="10">
        <v>1.8364843900000001</v>
      </c>
      <c r="J1178" s="155"/>
      <c r="K1178" s="33" t="s">
        <v>910</v>
      </c>
      <c r="L1178" s="155"/>
      <c r="M1178" s="173"/>
      <c r="N1178" s="10"/>
      <c r="O1178" s="10">
        <v>1.8364843900000001</v>
      </c>
      <c r="P1178" s="161"/>
      <c r="Q1178" s="73">
        <v>1.8364843900000001</v>
      </c>
      <c r="R1178" s="163"/>
    </row>
    <row r="1179" spans="1:18" s="147" customFormat="1" ht="31.5" x14ac:dyDescent="0.25">
      <c r="A1179" s="5" t="s">
        <v>903</v>
      </c>
      <c r="B1179" s="21" t="s">
        <v>3210</v>
      </c>
      <c r="C1179" s="155" t="s">
        <v>1905</v>
      </c>
      <c r="D1179" s="33" t="s">
        <v>930</v>
      </c>
      <c r="E1179" s="155">
        <v>2013</v>
      </c>
      <c r="F1179" s="155">
        <v>2013</v>
      </c>
      <c r="G1179" s="10">
        <v>0.91688539999999996</v>
      </c>
      <c r="H1179" s="10">
        <v>0.91688539999999996</v>
      </c>
      <c r="I1179" s="10">
        <v>0.91688539999999996</v>
      </c>
      <c r="J1179" s="155"/>
      <c r="K1179" s="33" t="s">
        <v>930</v>
      </c>
      <c r="L1179" s="155"/>
      <c r="M1179" s="173"/>
      <c r="N1179" s="10"/>
      <c r="O1179" s="10">
        <v>0.91688539999999996</v>
      </c>
      <c r="P1179" s="161"/>
      <c r="Q1179" s="73">
        <v>0.91688539999999996</v>
      </c>
      <c r="R1179" s="163"/>
    </row>
    <row r="1180" spans="1:18" s="147" customFormat="1" ht="47.25" x14ac:dyDescent="0.25">
      <c r="A1180" s="5" t="s">
        <v>904</v>
      </c>
      <c r="B1180" s="21" t="s">
        <v>3211</v>
      </c>
      <c r="C1180" s="155" t="s">
        <v>1905</v>
      </c>
      <c r="D1180" s="44" t="s">
        <v>2860</v>
      </c>
      <c r="E1180" s="155">
        <v>2013</v>
      </c>
      <c r="F1180" s="155">
        <v>2013</v>
      </c>
      <c r="G1180" s="10">
        <v>3.02870091</v>
      </c>
      <c r="H1180" s="10">
        <v>3.02870091</v>
      </c>
      <c r="I1180" s="10">
        <v>3.02870091</v>
      </c>
      <c r="J1180" s="155"/>
      <c r="K1180" s="33"/>
      <c r="L1180" s="155"/>
      <c r="M1180" s="173"/>
      <c r="N1180" s="10"/>
      <c r="O1180" s="10">
        <v>3.02870091</v>
      </c>
      <c r="P1180" s="161"/>
      <c r="Q1180" s="73">
        <v>3.02870091</v>
      </c>
      <c r="R1180" s="163"/>
    </row>
    <row r="1181" spans="1:18" s="147" customFormat="1" ht="47.25" x14ac:dyDescent="0.25">
      <c r="A1181" s="5" t="s">
        <v>905</v>
      </c>
      <c r="B1181" s="21" t="s">
        <v>3212</v>
      </c>
      <c r="C1181" s="155" t="s">
        <v>1905</v>
      </c>
      <c r="D1181" s="33" t="s">
        <v>97</v>
      </c>
      <c r="E1181" s="155">
        <v>2013</v>
      </c>
      <c r="F1181" s="155">
        <v>2013</v>
      </c>
      <c r="G1181" s="10">
        <v>0.30519949000000002</v>
      </c>
      <c r="H1181" s="10">
        <v>0.30519949000000002</v>
      </c>
      <c r="I1181" s="10">
        <v>0.30519949000000002</v>
      </c>
      <c r="J1181" s="155"/>
      <c r="K1181" s="33" t="s">
        <v>97</v>
      </c>
      <c r="L1181" s="155"/>
      <c r="M1181" s="173"/>
      <c r="N1181" s="10"/>
      <c r="O1181" s="10">
        <v>0.30519949000000002</v>
      </c>
      <c r="P1181" s="161"/>
      <c r="Q1181" s="73">
        <v>0.30519949000000002</v>
      </c>
      <c r="R1181" s="163"/>
    </row>
    <row r="1182" spans="1:18" s="147" customFormat="1" ht="31.5" x14ac:dyDescent="0.25">
      <c r="A1182" s="5" t="s">
        <v>908</v>
      </c>
      <c r="B1182" s="21" t="s">
        <v>3213</v>
      </c>
      <c r="C1182" s="155" t="s">
        <v>1905</v>
      </c>
      <c r="D1182" s="33" t="s">
        <v>327</v>
      </c>
      <c r="E1182" s="155">
        <v>2013</v>
      </c>
      <c r="F1182" s="155">
        <v>2013</v>
      </c>
      <c r="G1182" s="10">
        <v>0.11064715</v>
      </c>
      <c r="H1182" s="10">
        <v>0.11064715</v>
      </c>
      <c r="I1182" s="10">
        <v>0.11064715</v>
      </c>
      <c r="J1182" s="155"/>
      <c r="K1182" s="33" t="s">
        <v>327</v>
      </c>
      <c r="L1182" s="155"/>
      <c r="M1182" s="173"/>
      <c r="N1182" s="10"/>
      <c r="O1182" s="10">
        <v>0.11064715</v>
      </c>
      <c r="P1182" s="161"/>
      <c r="Q1182" s="73">
        <v>0.11064715</v>
      </c>
      <c r="R1182" s="163"/>
    </row>
    <row r="1183" spans="1:18" s="147" customFormat="1" ht="31.5" x14ac:dyDescent="0.25">
      <c r="A1183" s="5" t="s">
        <v>911</v>
      </c>
      <c r="B1183" s="21" t="s">
        <v>3214</v>
      </c>
      <c r="C1183" s="155" t="s">
        <v>1905</v>
      </c>
      <c r="D1183" s="33" t="s">
        <v>18</v>
      </c>
      <c r="E1183" s="155">
        <v>2013</v>
      </c>
      <c r="F1183" s="155">
        <v>2013</v>
      </c>
      <c r="G1183" s="10">
        <v>0.10121217</v>
      </c>
      <c r="H1183" s="10">
        <v>0.10121217</v>
      </c>
      <c r="I1183" s="10">
        <v>0.10121217</v>
      </c>
      <c r="J1183" s="155"/>
      <c r="K1183" s="33" t="s">
        <v>18</v>
      </c>
      <c r="L1183" s="155"/>
      <c r="M1183" s="173"/>
      <c r="N1183" s="10"/>
      <c r="O1183" s="10">
        <v>0.10121217</v>
      </c>
      <c r="P1183" s="161"/>
      <c r="Q1183" s="73">
        <v>0.10121217</v>
      </c>
      <c r="R1183" s="163"/>
    </row>
    <row r="1184" spans="1:18" s="147" customFormat="1" ht="31.5" x14ac:dyDescent="0.25">
      <c r="A1184" s="5" t="s">
        <v>914</v>
      </c>
      <c r="B1184" s="21" t="s">
        <v>3215</v>
      </c>
      <c r="C1184" s="155" t="s">
        <v>1905</v>
      </c>
      <c r="D1184" s="33" t="s">
        <v>327</v>
      </c>
      <c r="E1184" s="155">
        <v>2013</v>
      </c>
      <c r="F1184" s="155">
        <v>2013</v>
      </c>
      <c r="G1184" s="10">
        <v>0.11531516999999999</v>
      </c>
      <c r="H1184" s="10">
        <v>0.11531516999999999</v>
      </c>
      <c r="I1184" s="10">
        <v>0.11531516999999999</v>
      </c>
      <c r="J1184" s="155"/>
      <c r="K1184" s="33" t="s">
        <v>327</v>
      </c>
      <c r="L1184" s="155"/>
      <c r="M1184" s="173"/>
      <c r="N1184" s="10"/>
      <c r="O1184" s="10">
        <v>0.11531516999999999</v>
      </c>
      <c r="P1184" s="161"/>
      <c r="Q1184" s="73">
        <v>0.11531516999999999</v>
      </c>
      <c r="R1184" s="163"/>
    </row>
    <row r="1185" spans="1:18" s="147" customFormat="1" ht="31.5" x14ac:dyDescent="0.25">
      <c r="A1185" s="5" t="s">
        <v>916</v>
      </c>
      <c r="B1185" s="21" t="s">
        <v>3216</v>
      </c>
      <c r="C1185" s="155" t="s">
        <v>1905</v>
      </c>
      <c r="D1185" s="33" t="s">
        <v>19</v>
      </c>
      <c r="E1185" s="155">
        <v>2013</v>
      </c>
      <c r="F1185" s="155">
        <v>2013</v>
      </c>
      <c r="G1185" s="10">
        <v>0.19783787</v>
      </c>
      <c r="H1185" s="10">
        <v>0.19783787</v>
      </c>
      <c r="I1185" s="10">
        <v>0.19783787</v>
      </c>
      <c r="J1185" s="155"/>
      <c r="K1185" s="33" t="s">
        <v>19</v>
      </c>
      <c r="L1185" s="155"/>
      <c r="M1185" s="173"/>
      <c r="N1185" s="10"/>
      <c r="O1185" s="10">
        <v>0.19783787</v>
      </c>
      <c r="P1185" s="161"/>
      <c r="Q1185" s="73">
        <v>0.19783787</v>
      </c>
      <c r="R1185" s="163"/>
    </row>
    <row r="1186" spans="1:18" s="147" customFormat="1" ht="31.5" x14ac:dyDescent="0.25">
      <c r="A1186" s="5" t="s">
        <v>918</v>
      </c>
      <c r="B1186" s="21" t="s">
        <v>3217</v>
      </c>
      <c r="C1186" s="155" t="s">
        <v>1905</v>
      </c>
      <c r="D1186" s="44" t="s">
        <v>2860</v>
      </c>
      <c r="E1186" s="155">
        <v>2013</v>
      </c>
      <c r="F1186" s="155">
        <v>2013</v>
      </c>
      <c r="G1186" s="10">
        <v>0.31386744</v>
      </c>
      <c r="H1186" s="10">
        <v>0.31386744</v>
      </c>
      <c r="I1186" s="10">
        <v>0.31386744</v>
      </c>
      <c r="J1186" s="155"/>
      <c r="K1186" s="33"/>
      <c r="L1186" s="155"/>
      <c r="M1186" s="173"/>
      <c r="N1186" s="10"/>
      <c r="O1186" s="10">
        <v>0.31386744</v>
      </c>
      <c r="P1186" s="161"/>
      <c r="Q1186" s="73">
        <v>0.31386744</v>
      </c>
      <c r="R1186" s="163"/>
    </row>
    <row r="1187" spans="1:18" s="147" customFormat="1" ht="31.5" x14ac:dyDescent="0.25">
      <c r="A1187" s="5" t="s">
        <v>921</v>
      </c>
      <c r="B1187" s="42" t="s">
        <v>3218</v>
      </c>
      <c r="C1187" s="155" t="s">
        <v>1905</v>
      </c>
      <c r="D1187" s="33"/>
      <c r="E1187" s="155">
        <v>2013</v>
      </c>
      <c r="F1187" s="155">
        <v>2013</v>
      </c>
      <c r="G1187" s="10">
        <v>0.10043883000000001</v>
      </c>
      <c r="H1187" s="10">
        <v>0.10043883000000001</v>
      </c>
      <c r="I1187" s="10">
        <v>0.10043883000000001</v>
      </c>
      <c r="J1187" s="155"/>
      <c r="K1187" s="33"/>
      <c r="L1187" s="155"/>
      <c r="M1187" s="173"/>
      <c r="N1187" s="10"/>
      <c r="O1187" s="10">
        <v>0.10043883000000001</v>
      </c>
      <c r="P1187" s="161"/>
      <c r="Q1187" s="73">
        <v>0.10043883000000001</v>
      </c>
      <c r="R1187" s="163"/>
    </row>
    <row r="1188" spans="1:18" s="147" customFormat="1" ht="47.25" x14ac:dyDescent="0.25">
      <c r="A1188" s="5" t="s">
        <v>924</v>
      </c>
      <c r="B1188" s="21" t="s">
        <v>3219</v>
      </c>
      <c r="C1188" s="155" t="s">
        <v>1905</v>
      </c>
      <c r="D1188" s="44" t="s">
        <v>1967</v>
      </c>
      <c r="E1188" s="155">
        <v>2013</v>
      </c>
      <c r="F1188" s="155">
        <v>2013</v>
      </c>
      <c r="G1188" s="85">
        <v>0.6</v>
      </c>
      <c r="H1188" s="85">
        <v>0.6</v>
      </c>
      <c r="I1188" s="85">
        <v>0.6</v>
      </c>
      <c r="J1188" s="154"/>
      <c r="K1188" s="33"/>
      <c r="L1188" s="154"/>
      <c r="M1188" s="167"/>
      <c r="N1188" s="10"/>
      <c r="O1188" s="85">
        <v>0.6</v>
      </c>
      <c r="P1188" s="160"/>
      <c r="Q1188" s="189">
        <v>0.6</v>
      </c>
      <c r="R1188" s="163"/>
    </row>
    <row r="1189" spans="1:18" s="147" customFormat="1" x14ac:dyDescent="0.25">
      <c r="A1189" s="5" t="s">
        <v>926</v>
      </c>
      <c r="B1189" s="21" t="s">
        <v>3220</v>
      </c>
      <c r="C1189" s="155" t="s">
        <v>1905</v>
      </c>
      <c r="D1189" s="44" t="s">
        <v>3221</v>
      </c>
      <c r="E1189" s="155">
        <v>2013</v>
      </c>
      <c r="F1189" s="155">
        <v>2013</v>
      </c>
      <c r="G1189" s="10">
        <v>5.8689</v>
      </c>
      <c r="H1189" s="10">
        <v>5.8689</v>
      </c>
      <c r="I1189" s="10">
        <v>5.8689</v>
      </c>
      <c r="J1189" s="155"/>
      <c r="K1189" s="33"/>
      <c r="L1189" s="155"/>
      <c r="M1189" s="173"/>
      <c r="N1189" s="10"/>
      <c r="O1189" s="10">
        <v>5.8689</v>
      </c>
      <c r="P1189" s="161"/>
      <c r="Q1189" s="73">
        <v>5.8689</v>
      </c>
      <c r="R1189" s="163"/>
    </row>
    <row r="1190" spans="1:18" s="147" customFormat="1" ht="31.5" x14ac:dyDescent="0.25">
      <c r="A1190" s="5" t="s">
        <v>928</v>
      </c>
      <c r="B1190" s="21" t="s">
        <v>3222</v>
      </c>
      <c r="C1190" s="155" t="s">
        <v>1905</v>
      </c>
      <c r="D1190" s="44" t="s">
        <v>1539</v>
      </c>
      <c r="E1190" s="155">
        <v>2013</v>
      </c>
      <c r="F1190" s="155">
        <v>2013</v>
      </c>
      <c r="G1190" s="10">
        <v>9.0185592999999997</v>
      </c>
      <c r="H1190" s="10">
        <v>9.0185592999999997</v>
      </c>
      <c r="I1190" s="10">
        <v>9.0185592999999997</v>
      </c>
      <c r="J1190" s="155"/>
      <c r="K1190" s="33"/>
      <c r="L1190" s="155"/>
      <c r="M1190" s="173"/>
      <c r="N1190" s="10"/>
      <c r="O1190" s="10">
        <v>9.0185592999999997</v>
      </c>
      <c r="P1190" s="161"/>
      <c r="Q1190" s="73">
        <v>9.0185592999999997</v>
      </c>
      <c r="R1190" s="163"/>
    </row>
    <row r="1191" spans="1:18" s="147" customFormat="1" ht="31.5" x14ac:dyDescent="0.25">
      <c r="A1191" s="5" t="s">
        <v>931</v>
      </c>
      <c r="B1191" s="21" t="s">
        <v>3223</v>
      </c>
      <c r="C1191" s="155" t="s">
        <v>1905</v>
      </c>
      <c r="D1191" s="33" t="s">
        <v>1589</v>
      </c>
      <c r="E1191" s="155">
        <v>2013</v>
      </c>
      <c r="F1191" s="155">
        <v>2013</v>
      </c>
      <c r="G1191" s="10">
        <v>8.81914804</v>
      </c>
      <c r="H1191" s="10">
        <v>8.81914804</v>
      </c>
      <c r="I1191" s="10">
        <v>8.81914804</v>
      </c>
      <c r="J1191" s="155"/>
      <c r="K1191" s="33" t="s">
        <v>1589</v>
      </c>
      <c r="L1191" s="155"/>
      <c r="M1191" s="173"/>
      <c r="N1191" s="10"/>
      <c r="O1191" s="10">
        <v>8.81914804</v>
      </c>
      <c r="P1191" s="161"/>
      <c r="Q1191" s="73">
        <v>8.81914804</v>
      </c>
      <c r="R1191" s="163"/>
    </row>
    <row r="1192" spans="1:18" s="147" customFormat="1" ht="47.25" x14ac:dyDescent="0.25">
      <c r="A1192" s="5" t="s">
        <v>934</v>
      </c>
      <c r="B1192" s="21" t="s">
        <v>3224</v>
      </c>
      <c r="C1192" s="155" t="s">
        <v>1905</v>
      </c>
      <c r="D1192" s="44" t="s">
        <v>391</v>
      </c>
      <c r="E1192" s="155">
        <v>2013</v>
      </c>
      <c r="F1192" s="155">
        <v>2013</v>
      </c>
      <c r="G1192" s="10">
        <v>1.5807594699999998</v>
      </c>
      <c r="H1192" s="10">
        <v>1.5807594699999998</v>
      </c>
      <c r="I1192" s="10">
        <v>1.5807594699999998</v>
      </c>
      <c r="J1192" s="155"/>
      <c r="K1192" s="33" t="str">
        <f t="shared" ref="K1192:K1204" si="0">D1192</f>
        <v>0,7 км</v>
      </c>
      <c r="L1192" s="155"/>
      <c r="M1192" s="173"/>
      <c r="N1192" s="10"/>
      <c r="O1192" s="10">
        <v>1.5807594699999998</v>
      </c>
      <c r="P1192" s="161"/>
      <c r="Q1192" s="73">
        <v>1.5807594699999998</v>
      </c>
      <c r="R1192" s="163"/>
    </row>
    <row r="1193" spans="1:18" s="147" customFormat="1" ht="63" x14ac:dyDescent="0.25">
      <c r="A1193" s="5" t="s">
        <v>936</v>
      </c>
      <c r="B1193" s="21" t="s">
        <v>3225</v>
      </c>
      <c r="C1193" s="155" t="s">
        <v>1905</v>
      </c>
      <c r="D1193" s="44" t="s">
        <v>849</v>
      </c>
      <c r="E1193" s="155">
        <v>2013</v>
      </c>
      <c r="F1193" s="155">
        <v>2013</v>
      </c>
      <c r="G1193" s="10">
        <v>1.2356153599999997</v>
      </c>
      <c r="H1193" s="10">
        <v>1.2356153599999997</v>
      </c>
      <c r="I1193" s="10">
        <v>1.2356153599999997</v>
      </c>
      <c r="J1193" s="155"/>
      <c r="K1193" s="33" t="str">
        <f t="shared" si="0"/>
        <v>0,3 км</v>
      </c>
      <c r="L1193" s="155"/>
      <c r="M1193" s="173"/>
      <c r="N1193" s="10"/>
      <c r="O1193" s="10">
        <v>1.2356153599999997</v>
      </c>
      <c r="P1193" s="161"/>
      <c r="Q1193" s="73">
        <v>1.2356153599999997</v>
      </c>
      <c r="R1193" s="163"/>
    </row>
    <row r="1194" spans="1:18" s="147" customFormat="1" ht="63" x14ac:dyDescent="0.25">
      <c r="A1194" s="5" t="s">
        <v>939</v>
      </c>
      <c r="B1194" s="21" t="s">
        <v>3226</v>
      </c>
      <c r="C1194" s="155" t="s">
        <v>1905</v>
      </c>
      <c r="D1194" s="44" t="s">
        <v>134</v>
      </c>
      <c r="E1194" s="155">
        <v>2013</v>
      </c>
      <c r="F1194" s="155">
        <v>2013</v>
      </c>
      <c r="G1194" s="10">
        <v>0.42709999999999998</v>
      </c>
      <c r="H1194" s="10">
        <v>0.42709999999999998</v>
      </c>
      <c r="I1194" s="10">
        <v>0.42709999999999998</v>
      </c>
      <c r="J1194" s="155"/>
      <c r="K1194" s="33" t="str">
        <f t="shared" si="0"/>
        <v>0,1 км</v>
      </c>
      <c r="L1194" s="155"/>
      <c r="M1194" s="173"/>
      <c r="N1194" s="10"/>
      <c r="O1194" s="10">
        <v>0.42709999999999998</v>
      </c>
      <c r="P1194" s="161"/>
      <c r="Q1194" s="73">
        <v>0.42709999999999998</v>
      </c>
      <c r="R1194" s="163"/>
    </row>
    <row r="1195" spans="1:18" s="147" customFormat="1" ht="31.5" x14ac:dyDescent="0.25">
      <c r="A1195" s="5" t="s">
        <v>941</v>
      </c>
      <c r="B1195" s="21" t="s">
        <v>3227</v>
      </c>
      <c r="C1195" s="155" t="s">
        <v>1905</v>
      </c>
      <c r="D1195" s="44" t="s">
        <v>2462</v>
      </c>
      <c r="E1195" s="155">
        <v>2013</v>
      </c>
      <c r="F1195" s="155">
        <v>2013</v>
      </c>
      <c r="G1195" s="10">
        <v>3.5725129999999998</v>
      </c>
      <c r="H1195" s="10">
        <v>3.5725129999999998</v>
      </c>
      <c r="I1195" s="10">
        <v>3.5725129999999998</v>
      </c>
      <c r="J1195" s="155"/>
      <c r="K1195" s="33" t="str">
        <f t="shared" si="0"/>
        <v>0,17 км</v>
      </c>
      <c r="L1195" s="155"/>
      <c r="M1195" s="173"/>
      <c r="N1195" s="10"/>
      <c r="O1195" s="10">
        <v>3.5725129999999998</v>
      </c>
      <c r="P1195" s="161"/>
      <c r="Q1195" s="73">
        <v>3.5725129999999998</v>
      </c>
      <c r="R1195" s="163"/>
    </row>
    <row r="1196" spans="1:18" s="147" customFormat="1" ht="47.25" x14ac:dyDescent="0.25">
      <c r="A1196" s="5" t="s">
        <v>944</v>
      </c>
      <c r="B1196" s="21" t="s">
        <v>3228</v>
      </c>
      <c r="C1196" s="155" t="s">
        <v>1905</v>
      </c>
      <c r="D1196" s="44" t="s">
        <v>1164</v>
      </c>
      <c r="E1196" s="155">
        <v>2013</v>
      </c>
      <c r="F1196" s="155">
        <v>2013</v>
      </c>
      <c r="G1196" s="10">
        <v>0.17997730000000001</v>
      </c>
      <c r="H1196" s="10">
        <v>0.17997730000000001</v>
      </c>
      <c r="I1196" s="10">
        <v>0.17997730000000001</v>
      </c>
      <c r="J1196" s="155"/>
      <c r="K1196" s="33" t="str">
        <f t="shared" si="0"/>
        <v>0,12 км</v>
      </c>
      <c r="L1196" s="155"/>
      <c r="M1196" s="173"/>
      <c r="N1196" s="10"/>
      <c r="O1196" s="10">
        <v>0.17997730000000001</v>
      </c>
      <c r="P1196" s="161"/>
      <c r="Q1196" s="73">
        <v>0.17997730000000001</v>
      </c>
      <c r="R1196" s="163"/>
    </row>
    <row r="1197" spans="1:18" s="147" customFormat="1" ht="31.5" x14ac:dyDescent="0.25">
      <c r="A1197" s="5" t="s">
        <v>946</v>
      </c>
      <c r="B1197" s="21" t="s">
        <v>3229</v>
      </c>
      <c r="C1197" s="155" t="s">
        <v>1905</v>
      </c>
      <c r="D1197" s="44" t="s">
        <v>1117</v>
      </c>
      <c r="E1197" s="155">
        <v>2013</v>
      </c>
      <c r="F1197" s="155">
        <v>2013</v>
      </c>
      <c r="G1197" s="10">
        <v>0.73583778</v>
      </c>
      <c r="H1197" s="10">
        <v>0.73583778</v>
      </c>
      <c r="I1197" s="10">
        <v>0.73583778</v>
      </c>
      <c r="J1197" s="155"/>
      <c r="K1197" s="33" t="str">
        <f t="shared" si="0"/>
        <v>0,29 км</v>
      </c>
      <c r="L1197" s="155"/>
      <c r="M1197" s="173"/>
      <c r="N1197" s="10"/>
      <c r="O1197" s="10">
        <v>0.73583778</v>
      </c>
      <c r="P1197" s="161"/>
      <c r="Q1197" s="73">
        <v>0.73583778</v>
      </c>
      <c r="R1197" s="163"/>
    </row>
    <row r="1198" spans="1:18" s="147" customFormat="1" ht="31.5" x14ac:dyDescent="0.25">
      <c r="A1198" s="5" t="s">
        <v>949</v>
      </c>
      <c r="B1198" s="21" t="s">
        <v>3230</v>
      </c>
      <c r="C1198" s="155" t="s">
        <v>1905</v>
      </c>
      <c r="D1198" s="44" t="s">
        <v>3231</v>
      </c>
      <c r="E1198" s="155">
        <v>2013</v>
      </c>
      <c r="F1198" s="155">
        <v>2013</v>
      </c>
      <c r="G1198" s="10">
        <v>1.62653088</v>
      </c>
      <c r="H1198" s="10">
        <v>1.62653088</v>
      </c>
      <c r="I1198" s="10">
        <v>1.62653088</v>
      </c>
      <c r="J1198" s="155"/>
      <c r="K1198" s="33" t="str">
        <f t="shared" si="0"/>
        <v>2,67 км</v>
      </c>
      <c r="L1198" s="155"/>
      <c r="M1198" s="173"/>
      <c r="N1198" s="10"/>
      <c r="O1198" s="10">
        <v>1.62653088</v>
      </c>
      <c r="P1198" s="161"/>
      <c r="Q1198" s="73">
        <v>1.62653088</v>
      </c>
      <c r="R1198" s="163"/>
    </row>
    <row r="1199" spans="1:18" s="147" customFormat="1" ht="47.25" x14ac:dyDescent="0.25">
      <c r="A1199" s="5" t="s">
        <v>952</v>
      </c>
      <c r="B1199" s="21" t="s">
        <v>3232</v>
      </c>
      <c r="C1199" s="155" t="s">
        <v>1905</v>
      </c>
      <c r="D1199" s="44" t="s">
        <v>351</v>
      </c>
      <c r="E1199" s="155">
        <v>2013</v>
      </c>
      <c r="F1199" s="155">
        <v>2013</v>
      </c>
      <c r="G1199" s="10">
        <v>0.28999999999999998</v>
      </c>
      <c r="H1199" s="10">
        <v>0.28999999999999998</v>
      </c>
      <c r="I1199" s="10">
        <v>0.28999999999999998</v>
      </c>
      <c r="J1199" s="155"/>
      <c r="K1199" s="33" t="str">
        <f t="shared" si="0"/>
        <v>0,5 МВА</v>
      </c>
      <c r="L1199" s="155"/>
      <c r="M1199" s="173"/>
      <c r="N1199" s="10"/>
      <c r="O1199" s="10">
        <v>0.28999999999999998</v>
      </c>
      <c r="P1199" s="161"/>
      <c r="Q1199" s="73">
        <v>0.28999999999999998</v>
      </c>
      <c r="R1199" s="163"/>
    </row>
    <row r="1200" spans="1:18" s="147" customFormat="1" ht="47.25" x14ac:dyDescent="0.25">
      <c r="A1200" s="5" t="s">
        <v>954</v>
      </c>
      <c r="B1200" s="21" t="s">
        <v>3233</v>
      </c>
      <c r="C1200" s="155" t="s">
        <v>1905</v>
      </c>
      <c r="D1200" s="33"/>
      <c r="E1200" s="155">
        <v>2013</v>
      </c>
      <c r="F1200" s="155">
        <v>2013</v>
      </c>
      <c r="G1200" s="10">
        <v>4.0000000000000001E-3</v>
      </c>
      <c r="H1200" s="10">
        <v>4.0000000000000001E-3</v>
      </c>
      <c r="I1200" s="10">
        <v>4.0000000000000001E-3</v>
      </c>
      <c r="J1200" s="155"/>
      <c r="K1200" s="33">
        <f t="shared" si="0"/>
        <v>0</v>
      </c>
      <c r="L1200" s="155"/>
      <c r="M1200" s="173"/>
      <c r="N1200" s="10"/>
      <c r="O1200" s="10">
        <v>4.0000000000000001E-3</v>
      </c>
      <c r="P1200" s="161"/>
      <c r="Q1200" s="73">
        <v>4.0000000000000001E-3</v>
      </c>
      <c r="R1200" s="163"/>
    </row>
    <row r="1201" spans="1:18" s="147" customFormat="1" x14ac:dyDescent="0.25">
      <c r="A1201" s="5" t="s">
        <v>956</v>
      </c>
      <c r="B1201" s="21" t="s">
        <v>3234</v>
      </c>
      <c r="C1201" s="155" t="s">
        <v>1905</v>
      </c>
      <c r="D1201" s="44" t="s">
        <v>19</v>
      </c>
      <c r="E1201" s="155">
        <v>2013</v>
      </c>
      <c r="F1201" s="155">
        <v>2013</v>
      </c>
      <c r="G1201" s="10">
        <v>0.24954292</v>
      </c>
      <c r="H1201" s="10">
        <v>0.24954292</v>
      </c>
      <c r="I1201" s="10">
        <v>0.24954292</v>
      </c>
      <c r="J1201" s="155"/>
      <c r="K1201" s="33" t="str">
        <f t="shared" si="0"/>
        <v>0,4 МВА</v>
      </c>
      <c r="L1201" s="155"/>
      <c r="M1201" s="173"/>
      <c r="N1201" s="10"/>
      <c r="O1201" s="10">
        <v>0.24954292</v>
      </c>
      <c r="P1201" s="161"/>
      <c r="Q1201" s="73">
        <v>0.24954292</v>
      </c>
      <c r="R1201" s="163"/>
    </row>
    <row r="1202" spans="1:18" s="147" customFormat="1" x14ac:dyDescent="0.25">
      <c r="A1202" s="5" t="s">
        <v>957</v>
      </c>
      <c r="B1202" s="21" t="s">
        <v>2348</v>
      </c>
      <c r="C1202" s="155" t="s">
        <v>1905</v>
      </c>
      <c r="D1202" s="44" t="s">
        <v>19</v>
      </c>
      <c r="E1202" s="155">
        <v>2013</v>
      </c>
      <c r="F1202" s="155">
        <v>2013</v>
      </c>
      <c r="G1202" s="10">
        <v>0.18834020000000001</v>
      </c>
      <c r="H1202" s="10">
        <v>0.18834020000000001</v>
      </c>
      <c r="I1202" s="10">
        <v>0.18834020000000001</v>
      </c>
      <c r="J1202" s="155"/>
      <c r="K1202" s="33" t="str">
        <f t="shared" si="0"/>
        <v>0,4 МВА</v>
      </c>
      <c r="L1202" s="155"/>
      <c r="M1202" s="173"/>
      <c r="N1202" s="10"/>
      <c r="O1202" s="10">
        <v>0.18834020000000001</v>
      </c>
      <c r="P1202" s="161"/>
      <c r="Q1202" s="73">
        <v>0.18834020000000001</v>
      </c>
      <c r="R1202" s="163"/>
    </row>
    <row r="1203" spans="1:18" s="147" customFormat="1" x14ac:dyDescent="0.25">
      <c r="A1203" s="5" t="s">
        <v>958</v>
      </c>
      <c r="B1203" s="21" t="s">
        <v>2386</v>
      </c>
      <c r="C1203" s="155" t="s">
        <v>1905</v>
      </c>
      <c r="D1203" s="44" t="s">
        <v>352</v>
      </c>
      <c r="E1203" s="155">
        <v>2013</v>
      </c>
      <c r="F1203" s="155">
        <v>2013</v>
      </c>
      <c r="G1203" s="10">
        <v>0.13858337000000001</v>
      </c>
      <c r="H1203" s="10">
        <v>0.13858337000000001</v>
      </c>
      <c r="I1203" s="10">
        <v>0.13858337000000001</v>
      </c>
      <c r="J1203" s="155"/>
      <c r="K1203" s="33" t="str">
        <f t="shared" si="0"/>
        <v>0,25 МВА</v>
      </c>
      <c r="L1203" s="155"/>
      <c r="M1203" s="173"/>
      <c r="N1203" s="10"/>
      <c r="O1203" s="10">
        <v>0.13858337000000001</v>
      </c>
      <c r="P1203" s="161"/>
      <c r="Q1203" s="73">
        <v>0.13858337000000001</v>
      </c>
      <c r="R1203" s="163"/>
    </row>
    <row r="1204" spans="1:18" s="147" customFormat="1" ht="47.25" x14ac:dyDescent="0.25">
      <c r="A1204" s="5" t="s">
        <v>961</v>
      </c>
      <c r="B1204" s="42" t="s">
        <v>3235</v>
      </c>
      <c r="C1204" s="155" t="s">
        <v>1905</v>
      </c>
      <c r="D1204" s="44" t="s">
        <v>1050</v>
      </c>
      <c r="E1204" s="155">
        <v>2013</v>
      </c>
      <c r="F1204" s="155">
        <v>2013</v>
      </c>
      <c r="G1204" s="10">
        <v>0.751</v>
      </c>
      <c r="H1204" s="10">
        <v>0.751</v>
      </c>
      <c r="I1204" s="10">
        <v>0.751</v>
      </c>
      <c r="J1204" s="155"/>
      <c r="K1204" s="33" t="str">
        <f t="shared" si="0"/>
        <v>0,2 км</v>
      </c>
      <c r="L1204" s="155"/>
      <c r="M1204" s="173"/>
      <c r="N1204" s="10"/>
      <c r="O1204" s="10">
        <v>0.751</v>
      </c>
      <c r="P1204" s="161"/>
      <c r="Q1204" s="73">
        <v>0.751</v>
      </c>
      <c r="R1204" s="163"/>
    </row>
    <row r="1205" spans="1:18" s="147" customFormat="1" x14ac:dyDescent="0.25">
      <c r="A1205" s="9" t="s">
        <v>27</v>
      </c>
      <c r="B1205" s="25" t="s">
        <v>28</v>
      </c>
      <c r="C1205" s="155"/>
      <c r="D1205" s="33"/>
      <c r="E1205" s="155"/>
      <c r="F1205" s="155"/>
      <c r="G1205" s="10"/>
      <c r="H1205" s="10"/>
      <c r="I1205" s="10"/>
      <c r="J1205" s="155"/>
      <c r="K1205" s="33"/>
      <c r="L1205" s="155"/>
      <c r="M1205" s="173"/>
      <c r="N1205" s="10"/>
      <c r="O1205" s="10"/>
      <c r="P1205" s="161"/>
      <c r="Q1205" s="73"/>
      <c r="R1205" s="163"/>
    </row>
    <row r="1206" spans="1:18" s="147" customFormat="1" ht="63" x14ac:dyDescent="0.25">
      <c r="A1206" s="6" t="s">
        <v>1587</v>
      </c>
      <c r="B1206" s="21" t="s">
        <v>3236</v>
      </c>
      <c r="C1206" s="155" t="s">
        <v>1376</v>
      </c>
      <c r="D1206" s="44" t="s">
        <v>146</v>
      </c>
      <c r="E1206" s="155">
        <v>2013</v>
      </c>
      <c r="F1206" s="155">
        <v>2013</v>
      </c>
      <c r="G1206" s="10">
        <v>8.3978325610075219E-2</v>
      </c>
      <c r="H1206" s="10">
        <v>8.3978325610075219E-2</v>
      </c>
      <c r="I1206" s="10">
        <v>8.3978325610075219E-2</v>
      </c>
      <c r="J1206" s="155"/>
      <c r="K1206" s="33"/>
      <c r="L1206" s="155"/>
      <c r="M1206" s="173"/>
      <c r="N1206" s="10"/>
      <c r="O1206" s="10">
        <v>8.3978325610075219E-2</v>
      </c>
      <c r="P1206" s="161"/>
      <c r="Q1206" s="73">
        <v>8.3978325610075219E-2</v>
      </c>
      <c r="R1206" s="163"/>
    </row>
    <row r="1207" spans="1:18" s="147" customFormat="1" ht="31.5" x14ac:dyDescent="0.25">
      <c r="A1207" s="6" t="s">
        <v>978</v>
      </c>
      <c r="B1207" s="21" t="s">
        <v>3237</v>
      </c>
      <c r="C1207" s="155" t="s">
        <v>1376</v>
      </c>
      <c r="D1207" s="44" t="s">
        <v>146</v>
      </c>
      <c r="E1207" s="155">
        <v>2013</v>
      </c>
      <c r="F1207" s="155">
        <v>2013</v>
      </c>
      <c r="G1207" s="10">
        <v>8.6999999999999994E-2</v>
      </c>
      <c r="H1207" s="10">
        <v>8.6999999999999994E-2</v>
      </c>
      <c r="I1207" s="10">
        <v>8.6999999999999994E-2</v>
      </c>
      <c r="J1207" s="155"/>
      <c r="K1207" s="33"/>
      <c r="L1207" s="155"/>
      <c r="M1207" s="173"/>
      <c r="N1207" s="10"/>
      <c r="O1207" s="10">
        <v>8.6999999999999994E-2</v>
      </c>
      <c r="P1207" s="161"/>
      <c r="Q1207" s="73">
        <v>8.6999999999999994E-2</v>
      </c>
      <c r="R1207" s="163"/>
    </row>
    <row r="1208" spans="1:18" s="147" customFormat="1" ht="31.5" x14ac:dyDescent="0.25">
      <c r="A1208" s="6" t="s">
        <v>980</v>
      </c>
      <c r="B1208" s="21" t="s">
        <v>3238</v>
      </c>
      <c r="C1208" s="155" t="s">
        <v>1376</v>
      </c>
      <c r="D1208" s="44" t="s">
        <v>146</v>
      </c>
      <c r="E1208" s="155">
        <v>2013</v>
      </c>
      <c r="F1208" s="155">
        <v>2013</v>
      </c>
      <c r="G1208" s="10">
        <v>0.22650000000000001</v>
      </c>
      <c r="H1208" s="10">
        <v>0.22650000000000001</v>
      </c>
      <c r="I1208" s="10">
        <v>0.22650000000000001</v>
      </c>
      <c r="J1208" s="155"/>
      <c r="K1208" s="33"/>
      <c r="L1208" s="155"/>
      <c r="M1208" s="173"/>
      <c r="N1208" s="10"/>
      <c r="O1208" s="10">
        <v>0.22650000000000001</v>
      </c>
      <c r="P1208" s="161"/>
      <c r="Q1208" s="73">
        <v>0.22650000000000001</v>
      </c>
      <c r="R1208" s="163"/>
    </row>
    <row r="1209" spans="1:18" s="147" customFormat="1" ht="31.5" x14ac:dyDescent="0.25">
      <c r="A1209" s="6" t="s">
        <v>982</v>
      </c>
      <c r="B1209" s="21" t="s">
        <v>3239</v>
      </c>
      <c r="C1209" s="155" t="s">
        <v>1376</v>
      </c>
      <c r="D1209" s="44" t="s">
        <v>146</v>
      </c>
      <c r="E1209" s="155">
        <v>2013</v>
      </c>
      <c r="F1209" s="155">
        <v>2013</v>
      </c>
      <c r="G1209" s="10">
        <v>3.7999999999999999E-2</v>
      </c>
      <c r="H1209" s="10">
        <v>3.7999999999999999E-2</v>
      </c>
      <c r="I1209" s="10">
        <v>3.7999999999999999E-2</v>
      </c>
      <c r="J1209" s="155"/>
      <c r="K1209" s="33"/>
      <c r="L1209" s="155"/>
      <c r="M1209" s="173"/>
      <c r="N1209" s="10"/>
      <c r="O1209" s="10">
        <v>3.7999999999999999E-2</v>
      </c>
      <c r="P1209" s="161"/>
      <c r="Q1209" s="73">
        <v>3.7999999999999999E-2</v>
      </c>
      <c r="R1209" s="163"/>
    </row>
    <row r="1210" spans="1:18" s="147" customFormat="1" x14ac:dyDescent="0.25">
      <c r="A1210" s="6" t="s">
        <v>984</v>
      </c>
      <c r="B1210" s="21" t="s">
        <v>3240</v>
      </c>
      <c r="C1210" s="155" t="s">
        <v>1376</v>
      </c>
      <c r="D1210" s="44" t="s">
        <v>146</v>
      </c>
      <c r="E1210" s="155">
        <v>2013</v>
      </c>
      <c r="F1210" s="155">
        <v>2013</v>
      </c>
      <c r="G1210" s="10">
        <v>0.39100000000000001</v>
      </c>
      <c r="H1210" s="10">
        <v>0.39100000000000001</v>
      </c>
      <c r="I1210" s="10">
        <v>0.39100000000000001</v>
      </c>
      <c r="J1210" s="155"/>
      <c r="K1210" s="33"/>
      <c r="L1210" s="155"/>
      <c r="M1210" s="173"/>
      <c r="N1210" s="10"/>
      <c r="O1210" s="10">
        <v>0.39100000000000001</v>
      </c>
      <c r="P1210" s="161"/>
      <c r="Q1210" s="73">
        <v>0.39100000000000001</v>
      </c>
      <c r="R1210" s="163"/>
    </row>
    <row r="1211" spans="1:18" s="147" customFormat="1" x14ac:dyDescent="0.25">
      <c r="A1211" s="6" t="s">
        <v>985</v>
      </c>
      <c r="B1211" s="21" t="s">
        <v>3241</v>
      </c>
      <c r="C1211" s="155" t="s">
        <v>1376</v>
      </c>
      <c r="D1211" s="44" t="s">
        <v>146</v>
      </c>
      <c r="E1211" s="155">
        <v>2013</v>
      </c>
      <c r="F1211" s="155">
        <v>2013</v>
      </c>
      <c r="G1211" s="10">
        <v>2.7999999999999997E-2</v>
      </c>
      <c r="H1211" s="10">
        <v>2.7999999999999997E-2</v>
      </c>
      <c r="I1211" s="10">
        <v>2.7999999999999997E-2</v>
      </c>
      <c r="J1211" s="155"/>
      <c r="K1211" s="33"/>
      <c r="L1211" s="155"/>
      <c r="M1211" s="173"/>
      <c r="N1211" s="10"/>
      <c r="O1211" s="10">
        <v>2.7999999999999997E-2</v>
      </c>
      <c r="P1211" s="161"/>
      <c r="Q1211" s="73">
        <v>2.7999999999999997E-2</v>
      </c>
      <c r="R1211" s="163"/>
    </row>
    <row r="1212" spans="1:18" s="147" customFormat="1" x14ac:dyDescent="0.25">
      <c r="A1212" s="6" t="s">
        <v>987</v>
      </c>
      <c r="B1212" s="21" t="s">
        <v>3242</v>
      </c>
      <c r="C1212" s="155" t="s">
        <v>1376</v>
      </c>
      <c r="D1212" s="44" t="s">
        <v>146</v>
      </c>
      <c r="E1212" s="155">
        <v>2013</v>
      </c>
      <c r="F1212" s="155">
        <v>2013</v>
      </c>
      <c r="G1212" s="10">
        <v>4.9999999999999996E-2</v>
      </c>
      <c r="H1212" s="10">
        <v>4.9999999999999996E-2</v>
      </c>
      <c r="I1212" s="10">
        <v>4.9999999999999996E-2</v>
      </c>
      <c r="J1212" s="155"/>
      <c r="K1212" s="33"/>
      <c r="L1212" s="155"/>
      <c r="M1212" s="173"/>
      <c r="N1212" s="10"/>
      <c r="O1212" s="10">
        <v>4.9999999999999996E-2</v>
      </c>
      <c r="P1212" s="161"/>
      <c r="Q1212" s="73">
        <v>4.9999999999999996E-2</v>
      </c>
      <c r="R1212" s="163"/>
    </row>
    <row r="1213" spans="1:18" s="147" customFormat="1" x14ac:dyDescent="0.25">
      <c r="A1213" s="6" t="s">
        <v>989</v>
      </c>
      <c r="B1213" s="21" t="s">
        <v>3243</v>
      </c>
      <c r="C1213" s="155" t="s">
        <v>1376</v>
      </c>
      <c r="D1213" s="44" t="s">
        <v>146</v>
      </c>
      <c r="E1213" s="155">
        <v>2013</v>
      </c>
      <c r="F1213" s="155">
        <v>2013</v>
      </c>
      <c r="G1213" s="10">
        <v>4.9999999999999996E-2</v>
      </c>
      <c r="H1213" s="10">
        <v>4.9999999999999996E-2</v>
      </c>
      <c r="I1213" s="10">
        <v>4.9999999999999996E-2</v>
      </c>
      <c r="J1213" s="155"/>
      <c r="K1213" s="33"/>
      <c r="L1213" s="155"/>
      <c r="M1213" s="173"/>
      <c r="N1213" s="10"/>
      <c r="O1213" s="10">
        <v>4.9999999999999996E-2</v>
      </c>
      <c r="P1213" s="161"/>
      <c r="Q1213" s="73">
        <v>4.9999999999999996E-2</v>
      </c>
      <c r="R1213" s="163"/>
    </row>
    <row r="1214" spans="1:18" s="147" customFormat="1" x14ac:dyDescent="0.25">
      <c r="A1214" s="6" t="s">
        <v>991</v>
      </c>
      <c r="B1214" s="21" t="s">
        <v>3244</v>
      </c>
      <c r="C1214" s="155" t="s">
        <v>1376</v>
      </c>
      <c r="D1214" s="44" t="s">
        <v>146</v>
      </c>
      <c r="E1214" s="155">
        <v>2013</v>
      </c>
      <c r="F1214" s="155">
        <v>2013</v>
      </c>
      <c r="G1214" s="10">
        <v>4.9999999999999996E-2</v>
      </c>
      <c r="H1214" s="10">
        <v>4.9999999999999996E-2</v>
      </c>
      <c r="I1214" s="10">
        <v>4.9999999999999996E-2</v>
      </c>
      <c r="J1214" s="155"/>
      <c r="K1214" s="33"/>
      <c r="L1214" s="155"/>
      <c r="M1214" s="173"/>
      <c r="N1214" s="10"/>
      <c r="O1214" s="10">
        <v>4.9999999999999996E-2</v>
      </c>
      <c r="P1214" s="161"/>
      <c r="Q1214" s="73">
        <v>4.9999999999999996E-2</v>
      </c>
      <c r="R1214" s="163"/>
    </row>
    <row r="1215" spans="1:18" s="147" customFormat="1" x14ac:dyDescent="0.25">
      <c r="A1215" s="6" t="s">
        <v>993</v>
      </c>
      <c r="B1215" s="21" t="s">
        <v>3245</v>
      </c>
      <c r="C1215" s="155" t="s">
        <v>1376</v>
      </c>
      <c r="D1215" s="44" t="s">
        <v>146</v>
      </c>
      <c r="E1215" s="155">
        <v>2013</v>
      </c>
      <c r="F1215" s="155">
        <v>2013</v>
      </c>
      <c r="G1215" s="10">
        <v>5.7000000000000002E-2</v>
      </c>
      <c r="H1215" s="10">
        <v>5.7000000000000002E-2</v>
      </c>
      <c r="I1215" s="10">
        <v>5.7000000000000002E-2</v>
      </c>
      <c r="J1215" s="155"/>
      <c r="K1215" s="33"/>
      <c r="L1215" s="155"/>
      <c r="M1215" s="173"/>
      <c r="N1215" s="10"/>
      <c r="O1215" s="10">
        <v>5.7000000000000002E-2</v>
      </c>
      <c r="P1215" s="161"/>
      <c r="Q1215" s="73">
        <v>5.7000000000000002E-2</v>
      </c>
      <c r="R1215" s="163"/>
    </row>
    <row r="1216" spans="1:18" s="147" customFormat="1" x14ac:dyDescent="0.25">
      <c r="A1216" s="6" t="s">
        <v>994</v>
      </c>
      <c r="B1216" s="21" t="s">
        <v>3246</v>
      </c>
      <c r="C1216" s="155" t="s">
        <v>1376</v>
      </c>
      <c r="D1216" s="44" t="s">
        <v>146</v>
      </c>
      <c r="E1216" s="155">
        <v>2013</v>
      </c>
      <c r="F1216" s="155">
        <v>2013</v>
      </c>
      <c r="G1216" s="10">
        <v>6.2E-2</v>
      </c>
      <c r="H1216" s="10">
        <v>6.2E-2</v>
      </c>
      <c r="I1216" s="10">
        <v>6.2E-2</v>
      </c>
      <c r="J1216" s="155"/>
      <c r="K1216" s="33"/>
      <c r="L1216" s="155"/>
      <c r="M1216" s="173"/>
      <c r="N1216" s="10"/>
      <c r="O1216" s="10">
        <v>6.2E-2</v>
      </c>
      <c r="P1216" s="161"/>
      <c r="Q1216" s="73">
        <v>6.2E-2</v>
      </c>
      <c r="R1216" s="163"/>
    </row>
    <row r="1217" spans="1:18" s="147" customFormat="1" ht="31.5" x14ac:dyDescent="0.25">
      <c r="A1217" s="6" t="s">
        <v>996</v>
      </c>
      <c r="B1217" s="21" t="s">
        <v>3247</v>
      </c>
      <c r="C1217" s="155" t="s">
        <v>1376</v>
      </c>
      <c r="D1217" s="44" t="s">
        <v>146</v>
      </c>
      <c r="E1217" s="155">
        <v>2013</v>
      </c>
      <c r="F1217" s="155">
        <v>2013</v>
      </c>
      <c r="G1217" s="10">
        <v>8.4000000000000005E-2</v>
      </c>
      <c r="H1217" s="10">
        <v>8.4000000000000005E-2</v>
      </c>
      <c r="I1217" s="10">
        <v>8.4000000000000005E-2</v>
      </c>
      <c r="J1217" s="155"/>
      <c r="K1217" s="33"/>
      <c r="L1217" s="155"/>
      <c r="M1217" s="173"/>
      <c r="N1217" s="10"/>
      <c r="O1217" s="10">
        <v>8.4000000000000005E-2</v>
      </c>
      <c r="P1217" s="161"/>
      <c r="Q1217" s="73">
        <v>8.4000000000000005E-2</v>
      </c>
      <c r="R1217" s="163"/>
    </row>
    <row r="1218" spans="1:18" s="147" customFormat="1" x14ac:dyDescent="0.25">
      <c r="A1218" s="6" t="s">
        <v>998</v>
      </c>
      <c r="B1218" s="21" t="s">
        <v>3248</v>
      </c>
      <c r="C1218" s="155" t="s">
        <v>1376</v>
      </c>
      <c r="D1218" s="44" t="s">
        <v>146</v>
      </c>
      <c r="E1218" s="155">
        <v>2013</v>
      </c>
      <c r="F1218" s="155">
        <v>2013</v>
      </c>
      <c r="G1218" s="10">
        <v>0.17200000000000001</v>
      </c>
      <c r="H1218" s="10">
        <v>0.17200000000000001</v>
      </c>
      <c r="I1218" s="10">
        <v>0.17200000000000001</v>
      </c>
      <c r="J1218" s="155"/>
      <c r="K1218" s="33"/>
      <c r="L1218" s="155"/>
      <c r="M1218" s="173"/>
      <c r="N1218" s="10"/>
      <c r="O1218" s="10">
        <v>0.17200000000000001</v>
      </c>
      <c r="P1218" s="161"/>
      <c r="Q1218" s="73">
        <v>0.17200000000000001</v>
      </c>
      <c r="R1218" s="163"/>
    </row>
    <row r="1219" spans="1:18" s="147" customFormat="1" x14ac:dyDescent="0.25">
      <c r="A1219" s="6" t="s">
        <v>1000</v>
      </c>
      <c r="B1219" s="21" t="s">
        <v>3249</v>
      </c>
      <c r="C1219" s="155" t="s">
        <v>1376</v>
      </c>
      <c r="D1219" s="44" t="s">
        <v>146</v>
      </c>
      <c r="E1219" s="155">
        <v>2013</v>
      </c>
      <c r="F1219" s="155">
        <v>2013</v>
      </c>
      <c r="G1219" s="10">
        <v>2.1000000000000001E-2</v>
      </c>
      <c r="H1219" s="10">
        <v>2.1000000000000001E-2</v>
      </c>
      <c r="I1219" s="10">
        <v>2.1000000000000001E-2</v>
      </c>
      <c r="J1219" s="155"/>
      <c r="K1219" s="33"/>
      <c r="L1219" s="155"/>
      <c r="M1219" s="173"/>
      <c r="N1219" s="10"/>
      <c r="O1219" s="10">
        <v>2.1000000000000001E-2</v>
      </c>
      <c r="P1219" s="161"/>
      <c r="Q1219" s="73">
        <v>2.1000000000000001E-2</v>
      </c>
      <c r="R1219" s="163"/>
    </row>
    <row r="1220" spans="1:18" s="147" customFormat="1" x14ac:dyDescent="0.25">
      <c r="A1220" s="6" t="s">
        <v>1002</v>
      </c>
      <c r="B1220" s="21" t="s">
        <v>3250</v>
      </c>
      <c r="C1220" s="155" t="s">
        <v>1376</v>
      </c>
      <c r="D1220" s="44" t="s">
        <v>146</v>
      </c>
      <c r="E1220" s="155">
        <v>2013</v>
      </c>
      <c r="F1220" s="155">
        <v>2013</v>
      </c>
      <c r="G1220" s="10">
        <v>4.9999999999999996E-2</v>
      </c>
      <c r="H1220" s="10">
        <v>4.9999999999999996E-2</v>
      </c>
      <c r="I1220" s="10">
        <v>4.9999999999999996E-2</v>
      </c>
      <c r="J1220" s="155"/>
      <c r="K1220" s="33"/>
      <c r="L1220" s="155"/>
      <c r="M1220" s="173"/>
      <c r="N1220" s="10"/>
      <c r="O1220" s="10">
        <v>4.9999999999999996E-2</v>
      </c>
      <c r="P1220" s="161"/>
      <c r="Q1220" s="73">
        <v>4.9999999999999996E-2</v>
      </c>
      <c r="R1220" s="163"/>
    </row>
    <row r="1221" spans="1:18" s="147" customFormat="1" x14ac:dyDescent="0.25">
      <c r="A1221" s="6" t="s">
        <v>1004</v>
      </c>
      <c r="B1221" s="21" t="s">
        <v>3251</v>
      </c>
      <c r="C1221" s="155" t="s">
        <v>1376</v>
      </c>
      <c r="D1221" s="44" t="s">
        <v>146</v>
      </c>
      <c r="E1221" s="155">
        <v>2013</v>
      </c>
      <c r="F1221" s="155">
        <v>2013</v>
      </c>
      <c r="G1221" s="10">
        <v>4.9999999999999996E-2</v>
      </c>
      <c r="H1221" s="10">
        <v>4.9999999999999996E-2</v>
      </c>
      <c r="I1221" s="10">
        <v>4.9999999999999996E-2</v>
      </c>
      <c r="J1221" s="155"/>
      <c r="K1221" s="33"/>
      <c r="L1221" s="155"/>
      <c r="M1221" s="173"/>
      <c r="N1221" s="10"/>
      <c r="O1221" s="10">
        <v>4.9999999999999996E-2</v>
      </c>
      <c r="P1221" s="161"/>
      <c r="Q1221" s="73">
        <v>4.9999999999999996E-2</v>
      </c>
      <c r="R1221" s="163"/>
    </row>
    <row r="1222" spans="1:18" s="147" customFormat="1" x14ac:dyDescent="0.25">
      <c r="A1222" s="6" t="s">
        <v>1006</v>
      </c>
      <c r="B1222" s="21" t="s">
        <v>3252</v>
      </c>
      <c r="C1222" s="155" t="s">
        <v>1376</v>
      </c>
      <c r="D1222" s="44" t="s">
        <v>146</v>
      </c>
      <c r="E1222" s="155">
        <v>2013</v>
      </c>
      <c r="F1222" s="155">
        <v>2013</v>
      </c>
      <c r="G1222" s="10">
        <v>0.03</v>
      </c>
      <c r="H1222" s="10">
        <v>0.03</v>
      </c>
      <c r="I1222" s="10">
        <v>0.03</v>
      </c>
      <c r="J1222" s="155"/>
      <c r="K1222" s="33"/>
      <c r="L1222" s="155"/>
      <c r="M1222" s="173"/>
      <c r="N1222" s="10"/>
      <c r="O1222" s="10">
        <v>0.03</v>
      </c>
      <c r="P1222" s="161"/>
      <c r="Q1222" s="73">
        <v>0.03</v>
      </c>
      <c r="R1222" s="163"/>
    </row>
    <row r="1223" spans="1:18" s="147" customFormat="1" x14ac:dyDescent="0.25">
      <c r="A1223" s="6" t="s">
        <v>1008</v>
      </c>
      <c r="B1223" s="21" t="s">
        <v>3253</v>
      </c>
      <c r="C1223" s="155" t="s">
        <v>1376</v>
      </c>
      <c r="D1223" s="44" t="s">
        <v>146</v>
      </c>
      <c r="E1223" s="155">
        <v>2013</v>
      </c>
      <c r="F1223" s="155">
        <v>2013</v>
      </c>
      <c r="G1223" s="10">
        <v>0.03</v>
      </c>
      <c r="H1223" s="10">
        <v>0.03</v>
      </c>
      <c r="I1223" s="10">
        <v>0.03</v>
      </c>
      <c r="J1223" s="155"/>
      <c r="K1223" s="33"/>
      <c r="L1223" s="155"/>
      <c r="M1223" s="173"/>
      <c r="N1223" s="10"/>
      <c r="O1223" s="10">
        <v>0.03</v>
      </c>
      <c r="P1223" s="161"/>
      <c r="Q1223" s="73">
        <v>0.03</v>
      </c>
      <c r="R1223" s="163"/>
    </row>
    <row r="1224" spans="1:18" s="147" customFormat="1" x14ac:dyDescent="0.25">
      <c r="A1224" s="6" t="s">
        <v>1010</v>
      </c>
      <c r="B1224" s="21" t="s">
        <v>3254</v>
      </c>
      <c r="C1224" s="155" t="s">
        <v>1376</v>
      </c>
      <c r="D1224" s="44" t="s">
        <v>146</v>
      </c>
      <c r="E1224" s="155">
        <v>2013</v>
      </c>
      <c r="F1224" s="155">
        <v>2013</v>
      </c>
      <c r="G1224" s="10">
        <v>0.03</v>
      </c>
      <c r="H1224" s="10">
        <v>0.03</v>
      </c>
      <c r="I1224" s="10">
        <v>0.03</v>
      </c>
      <c r="J1224" s="155"/>
      <c r="K1224" s="33"/>
      <c r="L1224" s="155"/>
      <c r="M1224" s="173"/>
      <c r="N1224" s="10"/>
      <c r="O1224" s="10">
        <v>0.03</v>
      </c>
      <c r="P1224" s="161"/>
      <c r="Q1224" s="73">
        <v>0.03</v>
      </c>
      <c r="R1224" s="163"/>
    </row>
    <row r="1225" spans="1:18" s="147" customFormat="1" x14ac:dyDescent="0.25">
      <c r="A1225" s="6" t="s">
        <v>1011</v>
      </c>
      <c r="B1225" s="21" t="s">
        <v>3255</v>
      </c>
      <c r="C1225" s="155" t="s">
        <v>1376</v>
      </c>
      <c r="D1225" s="44" t="s">
        <v>146</v>
      </c>
      <c r="E1225" s="155">
        <v>2013</v>
      </c>
      <c r="F1225" s="155">
        <v>2013</v>
      </c>
      <c r="G1225" s="10">
        <v>0.03</v>
      </c>
      <c r="H1225" s="10">
        <v>0.03</v>
      </c>
      <c r="I1225" s="10">
        <v>0.03</v>
      </c>
      <c r="J1225" s="155"/>
      <c r="K1225" s="33"/>
      <c r="L1225" s="155"/>
      <c r="M1225" s="173"/>
      <c r="N1225" s="10"/>
      <c r="O1225" s="10">
        <v>0.03</v>
      </c>
      <c r="P1225" s="161"/>
      <c r="Q1225" s="73">
        <v>0.03</v>
      </c>
      <c r="R1225" s="163"/>
    </row>
    <row r="1226" spans="1:18" s="147" customFormat="1" x14ac:dyDescent="0.25">
      <c r="A1226" s="6" t="s">
        <v>1013</v>
      </c>
      <c r="B1226" s="21" t="s">
        <v>3256</v>
      </c>
      <c r="C1226" s="155" t="s">
        <v>1376</v>
      </c>
      <c r="D1226" s="44" t="s">
        <v>146</v>
      </c>
      <c r="E1226" s="155">
        <v>2013</v>
      </c>
      <c r="F1226" s="155">
        <v>2013</v>
      </c>
      <c r="G1226" s="10">
        <v>0.03</v>
      </c>
      <c r="H1226" s="10">
        <v>0.03</v>
      </c>
      <c r="I1226" s="10">
        <v>0.03</v>
      </c>
      <c r="J1226" s="155"/>
      <c r="K1226" s="33"/>
      <c r="L1226" s="155"/>
      <c r="M1226" s="173"/>
      <c r="N1226" s="10"/>
      <c r="O1226" s="10">
        <v>0.03</v>
      </c>
      <c r="P1226" s="161"/>
      <c r="Q1226" s="73">
        <v>0.03</v>
      </c>
      <c r="R1226" s="163"/>
    </row>
    <row r="1227" spans="1:18" s="147" customFormat="1" x14ac:dyDescent="0.25">
      <c r="A1227" s="6" t="s">
        <v>1015</v>
      </c>
      <c r="B1227" s="21" t="s">
        <v>3257</v>
      </c>
      <c r="C1227" s="155" t="s">
        <v>1376</v>
      </c>
      <c r="D1227" s="44" t="s">
        <v>146</v>
      </c>
      <c r="E1227" s="155">
        <v>2013</v>
      </c>
      <c r="F1227" s="155">
        <v>2013</v>
      </c>
      <c r="G1227" s="10">
        <v>0.03</v>
      </c>
      <c r="H1227" s="10">
        <v>0.03</v>
      </c>
      <c r="I1227" s="10">
        <v>0.03</v>
      </c>
      <c r="J1227" s="155"/>
      <c r="K1227" s="33"/>
      <c r="L1227" s="155"/>
      <c r="M1227" s="173"/>
      <c r="N1227" s="10"/>
      <c r="O1227" s="10">
        <v>0.03</v>
      </c>
      <c r="P1227" s="161"/>
      <c r="Q1227" s="73">
        <v>0.03</v>
      </c>
      <c r="R1227" s="163"/>
    </row>
    <row r="1228" spans="1:18" s="147" customFormat="1" x14ac:dyDescent="0.25">
      <c r="A1228" s="6" t="s">
        <v>1017</v>
      </c>
      <c r="B1228" s="21" t="s">
        <v>3258</v>
      </c>
      <c r="C1228" s="155" t="s">
        <v>1376</v>
      </c>
      <c r="D1228" s="44" t="s">
        <v>146</v>
      </c>
      <c r="E1228" s="155">
        <v>2013</v>
      </c>
      <c r="F1228" s="155">
        <v>2013</v>
      </c>
      <c r="G1228" s="10">
        <v>0.03</v>
      </c>
      <c r="H1228" s="10">
        <v>0.03</v>
      </c>
      <c r="I1228" s="10">
        <v>0.03</v>
      </c>
      <c r="J1228" s="155"/>
      <c r="K1228" s="33"/>
      <c r="L1228" s="155"/>
      <c r="M1228" s="173"/>
      <c r="N1228" s="10"/>
      <c r="O1228" s="10">
        <v>0.03</v>
      </c>
      <c r="P1228" s="161"/>
      <c r="Q1228" s="73">
        <v>0.03</v>
      </c>
      <c r="R1228" s="163"/>
    </row>
    <row r="1229" spans="1:18" s="147" customFormat="1" x14ac:dyDescent="0.25">
      <c r="A1229" s="6" t="s">
        <v>1018</v>
      </c>
      <c r="B1229" s="21" t="s">
        <v>3259</v>
      </c>
      <c r="C1229" s="155" t="s">
        <v>1376</v>
      </c>
      <c r="D1229" s="44" t="s">
        <v>146</v>
      </c>
      <c r="E1229" s="155">
        <v>2013</v>
      </c>
      <c r="F1229" s="155">
        <v>2013</v>
      </c>
      <c r="G1229" s="10">
        <v>0.05</v>
      </c>
      <c r="H1229" s="10">
        <v>0.05</v>
      </c>
      <c r="I1229" s="10">
        <v>0.05</v>
      </c>
      <c r="J1229" s="155"/>
      <c r="K1229" s="33"/>
      <c r="L1229" s="155"/>
      <c r="M1229" s="173"/>
      <c r="N1229" s="10"/>
      <c r="O1229" s="10">
        <v>0.05</v>
      </c>
      <c r="P1229" s="161"/>
      <c r="Q1229" s="73">
        <v>0.05</v>
      </c>
      <c r="R1229" s="163"/>
    </row>
    <row r="1230" spans="1:18" s="147" customFormat="1" x14ac:dyDescent="0.25">
      <c r="A1230" s="6" t="s">
        <v>1019</v>
      </c>
      <c r="B1230" s="21" t="s">
        <v>3260</v>
      </c>
      <c r="C1230" s="155" t="s">
        <v>1376</v>
      </c>
      <c r="D1230" s="44" t="s">
        <v>146</v>
      </c>
      <c r="E1230" s="155">
        <v>2013</v>
      </c>
      <c r="F1230" s="155">
        <v>2013</v>
      </c>
      <c r="G1230" s="10">
        <v>0.03</v>
      </c>
      <c r="H1230" s="10">
        <v>0.03</v>
      </c>
      <c r="I1230" s="10">
        <v>0.03</v>
      </c>
      <c r="J1230" s="155"/>
      <c r="K1230" s="33"/>
      <c r="L1230" s="155"/>
      <c r="M1230" s="173"/>
      <c r="N1230" s="10"/>
      <c r="O1230" s="10">
        <v>0.03</v>
      </c>
      <c r="P1230" s="161"/>
      <c r="Q1230" s="73">
        <v>0.03</v>
      </c>
      <c r="R1230" s="163"/>
    </row>
    <row r="1231" spans="1:18" s="147" customFormat="1" x14ac:dyDescent="0.25">
      <c r="A1231" s="6" t="s">
        <v>1021</v>
      </c>
      <c r="B1231" s="21" t="s">
        <v>3261</v>
      </c>
      <c r="C1231" s="155" t="s">
        <v>1376</v>
      </c>
      <c r="D1231" s="44" t="s">
        <v>146</v>
      </c>
      <c r="E1231" s="155">
        <v>2013</v>
      </c>
      <c r="F1231" s="155">
        <v>2013</v>
      </c>
      <c r="G1231" s="10">
        <v>0.03</v>
      </c>
      <c r="H1231" s="10">
        <v>0.03</v>
      </c>
      <c r="I1231" s="10">
        <v>0.03</v>
      </c>
      <c r="J1231" s="155"/>
      <c r="K1231" s="33"/>
      <c r="L1231" s="155"/>
      <c r="M1231" s="173"/>
      <c r="N1231" s="10"/>
      <c r="O1231" s="10">
        <v>0.03</v>
      </c>
      <c r="P1231" s="161"/>
      <c r="Q1231" s="73">
        <v>0.03</v>
      </c>
      <c r="R1231" s="163"/>
    </row>
    <row r="1232" spans="1:18" s="147" customFormat="1" ht="31.5" x14ac:dyDescent="0.25">
      <c r="A1232" s="6" t="s">
        <v>1419</v>
      </c>
      <c r="B1232" s="21" t="s">
        <v>3262</v>
      </c>
      <c r="C1232" s="155" t="s">
        <v>1376</v>
      </c>
      <c r="D1232" s="44" t="s">
        <v>146</v>
      </c>
      <c r="E1232" s="155">
        <v>2013</v>
      </c>
      <c r="F1232" s="155">
        <v>2013</v>
      </c>
      <c r="G1232" s="10">
        <v>9.1500000000000012E-2</v>
      </c>
      <c r="H1232" s="10">
        <v>9.1500000000000012E-2</v>
      </c>
      <c r="I1232" s="10">
        <v>9.1500000000000012E-2</v>
      </c>
      <c r="J1232" s="155"/>
      <c r="K1232" s="33"/>
      <c r="L1232" s="155"/>
      <c r="M1232" s="173"/>
      <c r="N1232" s="10"/>
      <c r="O1232" s="10">
        <v>9.1500000000000012E-2</v>
      </c>
      <c r="P1232" s="161"/>
      <c r="Q1232" s="73">
        <v>9.1500000000000012E-2</v>
      </c>
      <c r="R1232" s="163"/>
    </row>
    <row r="1233" spans="1:18" s="147" customFormat="1" ht="31.5" x14ac:dyDescent="0.25">
      <c r="A1233" s="6" t="s">
        <v>1420</v>
      </c>
      <c r="B1233" s="21" t="s">
        <v>3263</v>
      </c>
      <c r="C1233" s="155" t="s">
        <v>1376</v>
      </c>
      <c r="D1233" s="44" t="s">
        <v>146</v>
      </c>
      <c r="E1233" s="155">
        <v>2013</v>
      </c>
      <c r="F1233" s="155">
        <v>2013</v>
      </c>
      <c r="G1233" s="10">
        <v>2.4999999999999998E-2</v>
      </c>
      <c r="H1233" s="10">
        <v>2.4999999999999998E-2</v>
      </c>
      <c r="I1233" s="10">
        <v>2.4999999999999998E-2</v>
      </c>
      <c r="J1233" s="155"/>
      <c r="K1233" s="33"/>
      <c r="L1233" s="155"/>
      <c r="M1233" s="173"/>
      <c r="N1233" s="10"/>
      <c r="O1233" s="10">
        <v>2.4999999999999998E-2</v>
      </c>
      <c r="P1233" s="161"/>
      <c r="Q1233" s="73">
        <v>2.4999999999999998E-2</v>
      </c>
      <c r="R1233" s="163"/>
    </row>
    <row r="1234" spans="1:18" s="147" customFormat="1" x14ac:dyDescent="0.25">
      <c r="A1234" s="6" t="s">
        <v>1421</v>
      </c>
      <c r="B1234" s="21" t="s">
        <v>3264</v>
      </c>
      <c r="C1234" s="155" t="s">
        <v>1376</v>
      </c>
      <c r="D1234" s="44" t="s">
        <v>146</v>
      </c>
      <c r="E1234" s="155">
        <v>2013</v>
      </c>
      <c r="F1234" s="155">
        <v>2013</v>
      </c>
      <c r="G1234" s="10">
        <v>0.107</v>
      </c>
      <c r="H1234" s="10">
        <v>0.107</v>
      </c>
      <c r="I1234" s="10">
        <v>0.107</v>
      </c>
      <c r="J1234" s="155"/>
      <c r="K1234" s="33"/>
      <c r="L1234" s="155"/>
      <c r="M1234" s="173"/>
      <c r="N1234" s="10"/>
      <c r="O1234" s="10">
        <v>0.107</v>
      </c>
      <c r="P1234" s="161"/>
      <c r="Q1234" s="73">
        <v>0.107</v>
      </c>
      <c r="R1234" s="163"/>
    </row>
    <row r="1235" spans="1:18" s="147" customFormat="1" x14ac:dyDescent="0.25">
      <c r="A1235" s="6" t="s">
        <v>1422</v>
      </c>
      <c r="B1235" s="21" t="s">
        <v>3265</v>
      </c>
      <c r="C1235" s="155" t="s">
        <v>1376</v>
      </c>
      <c r="D1235" s="44" t="s">
        <v>146</v>
      </c>
      <c r="E1235" s="155">
        <v>2013</v>
      </c>
      <c r="F1235" s="155">
        <v>2013</v>
      </c>
      <c r="G1235" s="10">
        <v>0.12</v>
      </c>
      <c r="H1235" s="10">
        <v>0.12</v>
      </c>
      <c r="I1235" s="10">
        <v>0.12</v>
      </c>
      <c r="J1235" s="155"/>
      <c r="K1235" s="33"/>
      <c r="L1235" s="155"/>
      <c r="M1235" s="173"/>
      <c r="N1235" s="10"/>
      <c r="O1235" s="10">
        <v>0.12</v>
      </c>
      <c r="P1235" s="161"/>
      <c r="Q1235" s="73">
        <v>0.12</v>
      </c>
      <c r="R1235" s="163"/>
    </row>
    <row r="1236" spans="1:18" s="147" customFormat="1" ht="31.5" x14ac:dyDescent="0.25">
      <c r="A1236" s="6" t="s">
        <v>1423</v>
      </c>
      <c r="B1236" s="21" t="s">
        <v>3266</v>
      </c>
      <c r="C1236" s="155" t="s">
        <v>1376</v>
      </c>
      <c r="D1236" s="44" t="s">
        <v>146</v>
      </c>
      <c r="E1236" s="155">
        <v>2013</v>
      </c>
      <c r="F1236" s="155">
        <v>2013</v>
      </c>
      <c r="G1236" s="10">
        <v>0.16600000000000001</v>
      </c>
      <c r="H1236" s="10">
        <v>0.16600000000000001</v>
      </c>
      <c r="I1236" s="10">
        <v>0.16600000000000001</v>
      </c>
      <c r="J1236" s="155"/>
      <c r="K1236" s="33"/>
      <c r="L1236" s="155"/>
      <c r="M1236" s="173"/>
      <c r="N1236" s="10"/>
      <c r="O1236" s="10">
        <v>0.16600000000000001</v>
      </c>
      <c r="P1236" s="161"/>
      <c r="Q1236" s="73">
        <v>0.16600000000000001</v>
      </c>
      <c r="R1236" s="163"/>
    </row>
    <row r="1237" spans="1:18" s="147" customFormat="1" ht="31.5" x14ac:dyDescent="0.25">
      <c r="A1237" s="6" t="s">
        <v>1424</v>
      </c>
      <c r="B1237" s="21" t="s">
        <v>3267</v>
      </c>
      <c r="C1237" s="155" t="s">
        <v>1376</v>
      </c>
      <c r="D1237" s="44" t="s">
        <v>146</v>
      </c>
      <c r="E1237" s="155">
        <v>2013</v>
      </c>
      <c r="F1237" s="155">
        <v>2013</v>
      </c>
      <c r="G1237" s="10">
        <v>0.11</v>
      </c>
      <c r="H1237" s="10">
        <v>0.11</v>
      </c>
      <c r="I1237" s="10">
        <v>0.11</v>
      </c>
      <c r="J1237" s="155"/>
      <c r="K1237" s="33"/>
      <c r="L1237" s="155"/>
      <c r="M1237" s="173"/>
      <c r="N1237" s="10"/>
      <c r="O1237" s="10">
        <v>0.11</v>
      </c>
      <c r="P1237" s="161"/>
      <c r="Q1237" s="73">
        <v>0.11</v>
      </c>
      <c r="R1237" s="163"/>
    </row>
    <row r="1238" spans="1:18" s="147" customFormat="1" x14ac:dyDescent="0.25">
      <c r="A1238" s="6" t="s">
        <v>1425</v>
      </c>
      <c r="B1238" s="21" t="s">
        <v>3268</v>
      </c>
      <c r="C1238" s="155" t="s">
        <v>1376</v>
      </c>
      <c r="D1238" s="44" t="s">
        <v>146</v>
      </c>
      <c r="E1238" s="155">
        <v>2013</v>
      </c>
      <c r="F1238" s="155">
        <v>2013</v>
      </c>
      <c r="G1238" s="10">
        <v>8.2000000000000003E-2</v>
      </c>
      <c r="H1238" s="10">
        <v>8.2000000000000003E-2</v>
      </c>
      <c r="I1238" s="10">
        <v>8.2000000000000003E-2</v>
      </c>
      <c r="J1238" s="155"/>
      <c r="K1238" s="33"/>
      <c r="L1238" s="155"/>
      <c r="M1238" s="173"/>
      <c r="N1238" s="10"/>
      <c r="O1238" s="10">
        <v>8.2000000000000003E-2</v>
      </c>
      <c r="P1238" s="161"/>
      <c r="Q1238" s="73">
        <v>8.2000000000000003E-2</v>
      </c>
      <c r="R1238" s="163"/>
    </row>
    <row r="1239" spans="1:18" s="147" customFormat="1" x14ac:dyDescent="0.25">
      <c r="A1239" s="6" t="s">
        <v>1426</v>
      </c>
      <c r="B1239" s="21" t="s">
        <v>3269</v>
      </c>
      <c r="C1239" s="155" t="s">
        <v>1376</v>
      </c>
      <c r="D1239" s="44" t="s">
        <v>146</v>
      </c>
      <c r="E1239" s="155">
        <v>2013</v>
      </c>
      <c r="F1239" s="155">
        <v>2013</v>
      </c>
      <c r="G1239" s="10">
        <v>8.4000000000000005E-2</v>
      </c>
      <c r="H1239" s="10">
        <v>8.4000000000000005E-2</v>
      </c>
      <c r="I1239" s="10">
        <v>8.4000000000000005E-2</v>
      </c>
      <c r="J1239" s="155"/>
      <c r="K1239" s="33"/>
      <c r="L1239" s="155"/>
      <c r="M1239" s="173"/>
      <c r="N1239" s="10"/>
      <c r="O1239" s="10">
        <v>8.4000000000000005E-2</v>
      </c>
      <c r="P1239" s="161"/>
      <c r="Q1239" s="73">
        <v>8.4000000000000005E-2</v>
      </c>
      <c r="R1239" s="163"/>
    </row>
    <row r="1240" spans="1:18" s="147" customFormat="1" x14ac:dyDescent="0.25">
      <c r="A1240" s="6" t="s">
        <v>1427</v>
      </c>
      <c r="B1240" s="21" t="s">
        <v>3270</v>
      </c>
      <c r="C1240" s="155" t="s">
        <v>1376</v>
      </c>
      <c r="D1240" s="44" t="s">
        <v>146</v>
      </c>
      <c r="E1240" s="155">
        <v>2013</v>
      </c>
      <c r="F1240" s="155">
        <v>2013</v>
      </c>
      <c r="G1240" s="10">
        <v>9.7000000000000003E-2</v>
      </c>
      <c r="H1240" s="10">
        <v>9.7000000000000003E-2</v>
      </c>
      <c r="I1240" s="10">
        <v>9.7000000000000003E-2</v>
      </c>
      <c r="J1240" s="155"/>
      <c r="K1240" s="33"/>
      <c r="L1240" s="155"/>
      <c r="M1240" s="173"/>
      <c r="N1240" s="10"/>
      <c r="O1240" s="10">
        <v>9.7000000000000003E-2</v>
      </c>
      <c r="P1240" s="161"/>
      <c r="Q1240" s="73">
        <v>9.7000000000000003E-2</v>
      </c>
      <c r="R1240" s="163"/>
    </row>
    <row r="1241" spans="1:18" s="147" customFormat="1" x14ac:dyDescent="0.25">
      <c r="A1241" s="6" t="s">
        <v>1428</v>
      </c>
      <c r="B1241" s="21" t="s">
        <v>3271</v>
      </c>
      <c r="C1241" s="155" t="s">
        <v>1376</v>
      </c>
      <c r="D1241" s="44" t="s">
        <v>146</v>
      </c>
      <c r="E1241" s="155">
        <v>2013</v>
      </c>
      <c r="F1241" s="155">
        <v>2013</v>
      </c>
      <c r="G1241" s="10">
        <v>3.9E-2</v>
      </c>
      <c r="H1241" s="10">
        <v>3.9E-2</v>
      </c>
      <c r="I1241" s="10">
        <v>3.9E-2</v>
      </c>
      <c r="J1241" s="155"/>
      <c r="K1241" s="33"/>
      <c r="L1241" s="155"/>
      <c r="M1241" s="173"/>
      <c r="N1241" s="10"/>
      <c r="O1241" s="10">
        <v>3.9E-2</v>
      </c>
      <c r="P1241" s="161"/>
      <c r="Q1241" s="73">
        <v>3.9E-2</v>
      </c>
      <c r="R1241" s="163"/>
    </row>
    <row r="1242" spans="1:18" s="147" customFormat="1" x14ac:dyDescent="0.25">
      <c r="A1242" s="6" t="s">
        <v>1429</v>
      </c>
      <c r="B1242" s="21" t="s">
        <v>3272</v>
      </c>
      <c r="C1242" s="155" t="s">
        <v>1376</v>
      </c>
      <c r="D1242" s="44" t="s">
        <v>146</v>
      </c>
      <c r="E1242" s="155">
        <v>2013</v>
      </c>
      <c r="F1242" s="155">
        <v>2013</v>
      </c>
      <c r="G1242" s="10">
        <v>0.10450000000000001</v>
      </c>
      <c r="H1242" s="10">
        <v>0.10450000000000001</v>
      </c>
      <c r="I1242" s="10">
        <v>0.10450000000000001</v>
      </c>
      <c r="J1242" s="155"/>
      <c r="K1242" s="33"/>
      <c r="L1242" s="155"/>
      <c r="M1242" s="173"/>
      <c r="N1242" s="10"/>
      <c r="O1242" s="10">
        <v>0.10450000000000001</v>
      </c>
      <c r="P1242" s="161"/>
      <c r="Q1242" s="73">
        <v>0.10450000000000001</v>
      </c>
      <c r="R1242" s="163"/>
    </row>
    <row r="1243" spans="1:18" s="147" customFormat="1" x14ac:dyDescent="0.25">
      <c r="A1243" s="6" t="s">
        <v>1430</v>
      </c>
      <c r="B1243" s="21" t="s">
        <v>3273</v>
      </c>
      <c r="C1243" s="155" t="s">
        <v>1376</v>
      </c>
      <c r="D1243" s="44" t="s">
        <v>146</v>
      </c>
      <c r="E1243" s="155">
        <v>2013</v>
      </c>
      <c r="F1243" s="155">
        <v>2013</v>
      </c>
      <c r="G1243" s="10">
        <v>7.6500000000000012E-2</v>
      </c>
      <c r="H1243" s="10">
        <v>7.6500000000000012E-2</v>
      </c>
      <c r="I1243" s="10">
        <v>7.6500000000000012E-2</v>
      </c>
      <c r="J1243" s="155"/>
      <c r="K1243" s="33"/>
      <c r="L1243" s="155"/>
      <c r="M1243" s="173"/>
      <c r="N1243" s="10"/>
      <c r="O1243" s="10">
        <v>7.6500000000000012E-2</v>
      </c>
      <c r="P1243" s="161"/>
      <c r="Q1243" s="73">
        <v>7.6500000000000012E-2</v>
      </c>
      <c r="R1243" s="163"/>
    </row>
    <row r="1244" spans="1:18" s="147" customFormat="1" x14ac:dyDescent="0.25">
      <c r="A1244" s="6" t="s">
        <v>1431</v>
      </c>
      <c r="B1244" s="21" t="s">
        <v>3274</v>
      </c>
      <c r="C1244" s="155" t="s">
        <v>1376</v>
      </c>
      <c r="D1244" s="44" t="s">
        <v>146</v>
      </c>
      <c r="E1244" s="155">
        <v>2013</v>
      </c>
      <c r="F1244" s="155">
        <v>2013</v>
      </c>
      <c r="G1244" s="10">
        <v>8.7500000000000008E-2</v>
      </c>
      <c r="H1244" s="10">
        <v>8.7500000000000008E-2</v>
      </c>
      <c r="I1244" s="10">
        <v>8.7500000000000008E-2</v>
      </c>
      <c r="J1244" s="155"/>
      <c r="K1244" s="33"/>
      <c r="L1244" s="155"/>
      <c r="M1244" s="173"/>
      <c r="N1244" s="10"/>
      <c r="O1244" s="10">
        <v>8.7500000000000008E-2</v>
      </c>
      <c r="P1244" s="161"/>
      <c r="Q1244" s="73">
        <v>8.7500000000000008E-2</v>
      </c>
      <c r="R1244" s="163"/>
    </row>
    <row r="1245" spans="1:18" s="147" customFormat="1" x14ac:dyDescent="0.25">
      <c r="A1245" s="6" t="s">
        <v>1432</v>
      </c>
      <c r="B1245" s="21" t="s">
        <v>3275</v>
      </c>
      <c r="C1245" s="155" t="s">
        <v>1376</v>
      </c>
      <c r="D1245" s="44" t="s">
        <v>146</v>
      </c>
      <c r="E1245" s="155">
        <v>2013</v>
      </c>
      <c r="F1245" s="155">
        <v>2013</v>
      </c>
      <c r="G1245" s="10">
        <v>9.1999999999999998E-2</v>
      </c>
      <c r="H1245" s="10">
        <v>9.1999999999999998E-2</v>
      </c>
      <c r="I1245" s="10">
        <v>9.1999999999999998E-2</v>
      </c>
      <c r="J1245" s="155"/>
      <c r="K1245" s="33"/>
      <c r="L1245" s="155"/>
      <c r="M1245" s="173"/>
      <c r="N1245" s="10"/>
      <c r="O1245" s="10">
        <v>9.1999999999999998E-2</v>
      </c>
      <c r="P1245" s="161"/>
      <c r="Q1245" s="73">
        <v>9.1999999999999998E-2</v>
      </c>
      <c r="R1245" s="163"/>
    </row>
    <row r="1246" spans="1:18" s="147" customFormat="1" x14ac:dyDescent="0.25">
      <c r="A1246" s="6" t="s">
        <v>1433</v>
      </c>
      <c r="B1246" s="21" t="s">
        <v>3276</v>
      </c>
      <c r="C1246" s="155" t="s">
        <v>1376</v>
      </c>
      <c r="D1246" s="44" t="s">
        <v>146</v>
      </c>
      <c r="E1246" s="155">
        <v>2013</v>
      </c>
      <c r="F1246" s="155">
        <v>2013</v>
      </c>
      <c r="G1246" s="10">
        <v>0.112</v>
      </c>
      <c r="H1246" s="10">
        <v>0.112</v>
      </c>
      <c r="I1246" s="10">
        <v>0.112</v>
      </c>
      <c r="J1246" s="155"/>
      <c r="K1246" s="33"/>
      <c r="L1246" s="155"/>
      <c r="M1246" s="173"/>
      <c r="N1246" s="10"/>
      <c r="O1246" s="10">
        <v>0.112</v>
      </c>
      <c r="P1246" s="161"/>
      <c r="Q1246" s="73">
        <v>0.112</v>
      </c>
      <c r="R1246" s="163"/>
    </row>
    <row r="1247" spans="1:18" s="147" customFormat="1" x14ac:dyDescent="0.25">
      <c r="A1247" s="6" t="s">
        <v>1434</v>
      </c>
      <c r="B1247" s="21" t="s">
        <v>3277</v>
      </c>
      <c r="C1247" s="155" t="s">
        <v>1376</v>
      </c>
      <c r="D1247" s="44" t="s">
        <v>146</v>
      </c>
      <c r="E1247" s="155">
        <v>2013</v>
      </c>
      <c r="F1247" s="155">
        <v>2013</v>
      </c>
      <c r="G1247" s="10">
        <v>0.03</v>
      </c>
      <c r="H1247" s="10">
        <v>0.03</v>
      </c>
      <c r="I1247" s="10">
        <v>0.03</v>
      </c>
      <c r="J1247" s="155"/>
      <c r="K1247" s="33"/>
      <c r="L1247" s="155"/>
      <c r="M1247" s="173"/>
      <c r="N1247" s="10"/>
      <c r="O1247" s="10">
        <v>0.03</v>
      </c>
      <c r="P1247" s="161"/>
      <c r="Q1247" s="73">
        <v>0.03</v>
      </c>
      <c r="R1247" s="163"/>
    </row>
    <row r="1248" spans="1:18" s="147" customFormat="1" x14ac:dyDescent="0.25">
      <c r="A1248" s="6" t="s">
        <v>1435</v>
      </c>
      <c r="B1248" s="21" t="s">
        <v>3278</v>
      </c>
      <c r="C1248" s="155" t="s">
        <v>1376</v>
      </c>
      <c r="D1248" s="44" t="s">
        <v>146</v>
      </c>
      <c r="E1248" s="155">
        <v>2013</v>
      </c>
      <c r="F1248" s="155">
        <v>2013</v>
      </c>
      <c r="G1248" s="10">
        <v>9.7000000000000003E-2</v>
      </c>
      <c r="H1248" s="10">
        <v>9.7000000000000003E-2</v>
      </c>
      <c r="I1248" s="10">
        <v>9.7000000000000003E-2</v>
      </c>
      <c r="J1248" s="155"/>
      <c r="K1248" s="33"/>
      <c r="L1248" s="155"/>
      <c r="M1248" s="173"/>
      <c r="N1248" s="10"/>
      <c r="O1248" s="10">
        <v>9.7000000000000003E-2</v>
      </c>
      <c r="P1248" s="161"/>
      <c r="Q1248" s="73">
        <v>9.7000000000000003E-2</v>
      </c>
      <c r="R1248" s="163"/>
    </row>
    <row r="1249" spans="1:18" s="147" customFormat="1" x14ac:dyDescent="0.25">
      <c r="A1249" s="6" t="s">
        <v>1436</v>
      </c>
      <c r="B1249" s="21" t="s">
        <v>3279</v>
      </c>
      <c r="C1249" s="155" t="s">
        <v>1376</v>
      </c>
      <c r="D1249" s="44" t="s">
        <v>146</v>
      </c>
      <c r="E1249" s="155">
        <v>2013</v>
      </c>
      <c r="F1249" s="155">
        <v>2013</v>
      </c>
      <c r="G1249" s="10">
        <v>0.112</v>
      </c>
      <c r="H1249" s="10">
        <v>0.112</v>
      </c>
      <c r="I1249" s="10">
        <v>0.112</v>
      </c>
      <c r="J1249" s="155"/>
      <c r="K1249" s="33"/>
      <c r="L1249" s="155"/>
      <c r="M1249" s="173"/>
      <c r="N1249" s="10"/>
      <c r="O1249" s="10">
        <v>0.112</v>
      </c>
      <c r="P1249" s="161"/>
      <c r="Q1249" s="73">
        <v>0.112</v>
      </c>
      <c r="R1249" s="163"/>
    </row>
    <row r="1250" spans="1:18" s="147" customFormat="1" x14ac:dyDescent="0.25">
      <c r="A1250" s="6" t="s">
        <v>1437</v>
      </c>
      <c r="B1250" s="21" t="s">
        <v>3280</v>
      </c>
      <c r="C1250" s="155" t="s">
        <v>1376</v>
      </c>
      <c r="D1250" s="44" t="s">
        <v>146</v>
      </c>
      <c r="E1250" s="155">
        <v>2013</v>
      </c>
      <c r="F1250" s="155">
        <v>2013</v>
      </c>
      <c r="G1250" s="10">
        <v>0.13700000000000001</v>
      </c>
      <c r="H1250" s="10">
        <v>0.13700000000000001</v>
      </c>
      <c r="I1250" s="10">
        <v>0.13700000000000001</v>
      </c>
      <c r="J1250" s="155"/>
      <c r="K1250" s="33"/>
      <c r="L1250" s="155"/>
      <c r="M1250" s="173"/>
      <c r="N1250" s="10"/>
      <c r="O1250" s="10">
        <v>0.13700000000000001</v>
      </c>
      <c r="P1250" s="161"/>
      <c r="Q1250" s="73">
        <v>0.13700000000000001</v>
      </c>
      <c r="R1250" s="163"/>
    </row>
    <row r="1251" spans="1:18" s="147" customFormat="1" x14ac:dyDescent="0.25">
      <c r="A1251" s="6" t="s">
        <v>1438</v>
      </c>
      <c r="B1251" s="21" t="s">
        <v>3281</v>
      </c>
      <c r="C1251" s="155" t="s">
        <v>1376</v>
      </c>
      <c r="D1251" s="44" t="s">
        <v>146</v>
      </c>
      <c r="E1251" s="155">
        <v>2013</v>
      </c>
      <c r="F1251" s="155">
        <v>2013</v>
      </c>
      <c r="G1251" s="10">
        <v>9.7000000000000003E-2</v>
      </c>
      <c r="H1251" s="10">
        <v>9.7000000000000003E-2</v>
      </c>
      <c r="I1251" s="10">
        <v>9.7000000000000003E-2</v>
      </c>
      <c r="J1251" s="155"/>
      <c r="K1251" s="33"/>
      <c r="L1251" s="155"/>
      <c r="M1251" s="173"/>
      <c r="N1251" s="10"/>
      <c r="O1251" s="10">
        <v>9.7000000000000003E-2</v>
      </c>
      <c r="P1251" s="161"/>
      <c r="Q1251" s="73">
        <v>9.7000000000000003E-2</v>
      </c>
      <c r="R1251" s="163"/>
    </row>
    <row r="1252" spans="1:18" s="147" customFormat="1" x14ac:dyDescent="0.25">
      <c r="A1252" s="6" t="s">
        <v>1439</v>
      </c>
      <c r="B1252" s="21" t="s">
        <v>3282</v>
      </c>
      <c r="C1252" s="155" t="s">
        <v>1376</v>
      </c>
      <c r="D1252" s="44" t="s">
        <v>146</v>
      </c>
      <c r="E1252" s="155">
        <v>2013</v>
      </c>
      <c r="F1252" s="155">
        <v>2013</v>
      </c>
      <c r="G1252" s="10">
        <v>9.7000000000000003E-2</v>
      </c>
      <c r="H1252" s="10">
        <v>9.7000000000000003E-2</v>
      </c>
      <c r="I1252" s="10">
        <v>9.7000000000000003E-2</v>
      </c>
      <c r="J1252" s="155"/>
      <c r="K1252" s="33"/>
      <c r="L1252" s="155"/>
      <c r="M1252" s="173"/>
      <c r="N1252" s="10"/>
      <c r="O1252" s="10">
        <v>9.7000000000000003E-2</v>
      </c>
      <c r="P1252" s="161"/>
      <c r="Q1252" s="73">
        <v>9.7000000000000003E-2</v>
      </c>
      <c r="R1252" s="163"/>
    </row>
    <row r="1253" spans="1:18" s="147" customFormat="1" x14ac:dyDescent="0.25">
      <c r="A1253" s="6" t="s">
        <v>1440</v>
      </c>
      <c r="B1253" s="21" t="s">
        <v>3283</v>
      </c>
      <c r="C1253" s="155" t="s">
        <v>1376</v>
      </c>
      <c r="D1253" s="44" t="s">
        <v>146</v>
      </c>
      <c r="E1253" s="155">
        <v>2013</v>
      </c>
      <c r="F1253" s="155">
        <v>2013</v>
      </c>
      <c r="G1253" s="10">
        <v>0.03</v>
      </c>
      <c r="H1253" s="10">
        <v>0.03</v>
      </c>
      <c r="I1253" s="10">
        <v>0.03</v>
      </c>
      <c r="J1253" s="155"/>
      <c r="K1253" s="33"/>
      <c r="L1253" s="155"/>
      <c r="M1253" s="173"/>
      <c r="N1253" s="10"/>
      <c r="O1253" s="10">
        <v>0.03</v>
      </c>
      <c r="P1253" s="161"/>
      <c r="Q1253" s="73">
        <v>0.03</v>
      </c>
      <c r="R1253" s="163"/>
    </row>
    <row r="1254" spans="1:18" s="147" customFormat="1" x14ac:dyDescent="0.25">
      <c r="A1254" s="6" t="s">
        <v>1441</v>
      </c>
      <c r="B1254" s="21" t="s">
        <v>3284</v>
      </c>
      <c r="C1254" s="155" t="s">
        <v>1376</v>
      </c>
      <c r="D1254" s="44" t="s">
        <v>146</v>
      </c>
      <c r="E1254" s="155">
        <v>2013</v>
      </c>
      <c r="F1254" s="155">
        <v>2013</v>
      </c>
      <c r="G1254" s="10">
        <v>6.4999999999999997E-3</v>
      </c>
      <c r="H1254" s="10">
        <v>6.4999999999999997E-3</v>
      </c>
      <c r="I1254" s="10">
        <v>6.4999999999999997E-3</v>
      </c>
      <c r="J1254" s="155"/>
      <c r="K1254" s="33"/>
      <c r="L1254" s="155"/>
      <c r="M1254" s="173"/>
      <c r="N1254" s="10"/>
      <c r="O1254" s="10">
        <v>6.4999999999999997E-3</v>
      </c>
      <c r="P1254" s="161"/>
      <c r="Q1254" s="73">
        <v>6.4999999999999997E-3</v>
      </c>
      <c r="R1254" s="163"/>
    </row>
    <row r="1255" spans="1:18" s="147" customFormat="1" ht="31.5" x14ac:dyDescent="0.25">
      <c r="A1255" s="6" t="s">
        <v>1442</v>
      </c>
      <c r="B1255" s="21" t="s">
        <v>3285</v>
      </c>
      <c r="C1255" s="155" t="s">
        <v>1376</v>
      </c>
      <c r="D1255" s="44" t="s">
        <v>146</v>
      </c>
      <c r="E1255" s="155">
        <v>2013</v>
      </c>
      <c r="F1255" s="155">
        <v>2013</v>
      </c>
      <c r="G1255" s="10">
        <v>8.6500000000000007E-2</v>
      </c>
      <c r="H1255" s="10">
        <v>8.6500000000000007E-2</v>
      </c>
      <c r="I1255" s="10">
        <v>8.6500000000000007E-2</v>
      </c>
      <c r="J1255" s="155"/>
      <c r="K1255" s="33"/>
      <c r="L1255" s="155"/>
      <c r="M1255" s="173"/>
      <c r="N1255" s="10"/>
      <c r="O1255" s="10">
        <v>8.6500000000000007E-2</v>
      </c>
      <c r="P1255" s="161"/>
      <c r="Q1255" s="73">
        <v>8.6500000000000007E-2</v>
      </c>
      <c r="R1255" s="163"/>
    </row>
    <row r="1256" spans="1:18" s="147" customFormat="1" ht="31.5" x14ac:dyDescent="0.25">
      <c r="A1256" s="6" t="s">
        <v>1697</v>
      </c>
      <c r="B1256" s="21" t="s">
        <v>3286</v>
      </c>
      <c r="C1256" s="155" t="s">
        <v>1376</v>
      </c>
      <c r="D1256" s="44" t="s">
        <v>146</v>
      </c>
      <c r="E1256" s="155">
        <v>2013</v>
      </c>
      <c r="F1256" s="155">
        <v>2013</v>
      </c>
      <c r="G1256" s="10">
        <v>8.6500000000000007E-2</v>
      </c>
      <c r="H1256" s="10">
        <v>8.6500000000000007E-2</v>
      </c>
      <c r="I1256" s="10">
        <v>8.6500000000000007E-2</v>
      </c>
      <c r="J1256" s="155"/>
      <c r="K1256" s="33"/>
      <c r="L1256" s="155"/>
      <c r="M1256" s="173"/>
      <c r="N1256" s="10"/>
      <c r="O1256" s="10">
        <v>8.6500000000000007E-2</v>
      </c>
      <c r="P1256" s="161"/>
      <c r="Q1256" s="73">
        <v>8.6500000000000007E-2</v>
      </c>
      <c r="R1256" s="163"/>
    </row>
    <row r="1257" spans="1:18" s="147" customFormat="1" ht="31.5" x14ac:dyDescent="0.25">
      <c r="A1257" s="6" t="s">
        <v>1698</v>
      </c>
      <c r="B1257" s="21" t="s">
        <v>3287</v>
      </c>
      <c r="C1257" s="155" t="s">
        <v>1376</v>
      </c>
      <c r="D1257" s="44" t="s">
        <v>146</v>
      </c>
      <c r="E1257" s="155">
        <v>2013</v>
      </c>
      <c r="F1257" s="155">
        <v>2013</v>
      </c>
      <c r="G1257" s="10">
        <v>3.2000000000000001E-2</v>
      </c>
      <c r="H1257" s="10">
        <v>3.2000000000000001E-2</v>
      </c>
      <c r="I1257" s="10">
        <v>3.2000000000000001E-2</v>
      </c>
      <c r="J1257" s="155"/>
      <c r="K1257" s="33"/>
      <c r="L1257" s="155"/>
      <c r="M1257" s="173"/>
      <c r="N1257" s="10"/>
      <c r="O1257" s="10">
        <v>3.2000000000000001E-2</v>
      </c>
      <c r="P1257" s="161"/>
      <c r="Q1257" s="73">
        <v>3.2000000000000001E-2</v>
      </c>
      <c r="R1257" s="163"/>
    </row>
    <row r="1258" spans="1:18" s="147" customFormat="1" ht="47.25" x14ac:dyDescent="0.25">
      <c r="A1258" s="6" t="s">
        <v>1699</v>
      </c>
      <c r="B1258" s="21" t="s">
        <v>3288</v>
      </c>
      <c r="C1258" s="155" t="s">
        <v>1376</v>
      </c>
      <c r="D1258" s="44" t="s">
        <v>146</v>
      </c>
      <c r="E1258" s="155">
        <v>2013</v>
      </c>
      <c r="F1258" s="155">
        <v>2013</v>
      </c>
      <c r="G1258" s="10">
        <v>0.02</v>
      </c>
      <c r="H1258" s="10">
        <v>0.02</v>
      </c>
      <c r="I1258" s="10">
        <v>0.02</v>
      </c>
      <c r="J1258" s="155"/>
      <c r="K1258" s="33"/>
      <c r="L1258" s="155"/>
      <c r="M1258" s="173"/>
      <c r="N1258" s="10"/>
      <c r="O1258" s="10">
        <v>0.02</v>
      </c>
      <c r="P1258" s="161"/>
      <c r="Q1258" s="73">
        <v>0.02</v>
      </c>
      <c r="R1258" s="163"/>
    </row>
    <row r="1259" spans="1:18" s="147" customFormat="1" ht="47.25" x14ac:dyDescent="0.25">
      <c r="A1259" s="6" t="s">
        <v>1700</v>
      </c>
      <c r="B1259" s="42" t="s">
        <v>3289</v>
      </c>
      <c r="C1259" s="155" t="s">
        <v>1376</v>
      </c>
      <c r="D1259" s="44" t="s">
        <v>146</v>
      </c>
      <c r="E1259" s="155">
        <v>2013</v>
      </c>
      <c r="F1259" s="155">
        <v>2013</v>
      </c>
      <c r="G1259" s="10">
        <v>0.2</v>
      </c>
      <c r="H1259" s="10">
        <v>0.2</v>
      </c>
      <c r="I1259" s="10">
        <v>0.2</v>
      </c>
      <c r="J1259" s="155"/>
      <c r="K1259" s="33"/>
      <c r="L1259" s="155"/>
      <c r="M1259" s="173"/>
      <c r="N1259" s="10"/>
      <c r="O1259" s="10">
        <v>0.2</v>
      </c>
      <c r="P1259" s="161"/>
      <c r="Q1259" s="73">
        <v>0.2</v>
      </c>
      <c r="R1259" s="163"/>
    </row>
    <row r="1260" spans="1:18" s="147" customFormat="1" ht="47.25" x14ac:dyDescent="0.25">
      <c r="A1260" s="6" t="s">
        <v>1701</v>
      </c>
      <c r="B1260" s="21" t="s">
        <v>3290</v>
      </c>
      <c r="C1260" s="155" t="s">
        <v>1376</v>
      </c>
      <c r="D1260" s="44" t="s">
        <v>146</v>
      </c>
      <c r="E1260" s="155">
        <v>2013</v>
      </c>
      <c r="F1260" s="155">
        <v>2013</v>
      </c>
      <c r="G1260" s="10">
        <v>0.3</v>
      </c>
      <c r="H1260" s="10">
        <v>0.3</v>
      </c>
      <c r="I1260" s="10">
        <v>0.3</v>
      </c>
      <c r="J1260" s="155"/>
      <c r="K1260" s="33"/>
      <c r="L1260" s="155"/>
      <c r="M1260" s="173"/>
      <c r="N1260" s="10"/>
      <c r="O1260" s="10">
        <v>0.3</v>
      </c>
      <c r="P1260" s="161"/>
      <c r="Q1260" s="73">
        <v>0.3</v>
      </c>
      <c r="R1260" s="163"/>
    </row>
    <row r="1261" spans="1:18" s="147" customFormat="1" hidden="1" x14ac:dyDescent="0.25">
      <c r="A1261" s="27" t="s">
        <v>44</v>
      </c>
      <c r="B1261" s="25" t="s">
        <v>31</v>
      </c>
      <c r="C1261" s="155"/>
      <c r="D1261" s="33"/>
      <c r="E1261" s="155"/>
      <c r="F1261" s="155"/>
      <c r="G1261" s="10"/>
      <c r="H1261" s="10"/>
      <c r="I1261" s="10"/>
      <c r="J1261" s="155"/>
      <c r="K1261" s="33"/>
      <c r="L1261" s="155"/>
      <c r="M1261" s="173"/>
      <c r="N1261" s="10"/>
      <c r="O1261" s="10"/>
      <c r="P1261" s="161"/>
      <c r="Q1261" s="73"/>
      <c r="R1261" s="163"/>
    </row>
    <row r="1262" spans="1:18" s="147" customFormat="1" x14ac:dyDescent="0.25">
      <c r="A1262" s="27" t="s">
        <v>45</v>
      </c>
      <c r="B1262" s="25" t="s">
        <v>20</v>
      </c>
      <c r="C1262" s="155"/>
      <c r="D1262" s="33"/>
      <c r="E1262" s="155"/>
      <c r="F1262" s="155"/>
      <c r="G1262" s="10"/>
      <c r="H1262" s="10"/>
      <c r="I1262" s="10"/>
      <c r="J1262" s="155"/>
      <c r="K1262" s="33"/>
      <c r="L1262" s="155"/>
      <c r="M1262" s="173"/>
      <c r="N1262" s="10"/>
      <c r="O1262" s="10"/>
      <c r="P1262" s="161"/>
      <c r="Q1262" s="73"/>
      <c r="R1262" s="163"/>
    </row>
    <row r="1263" spans="1:18" s="147" customFormat="1" x14ac:dyDescent="0.25">
      <c r="A1263" s="5" t="s">
        <v>3291</v>
      </c>
      <c r="B1263" s="21" t="s">
        <v>3292</v>
      </c>
      <c r="C1263" s="155" t="s">
        <v>1853</v>
      </c>
      <c r="D1263" s="44" t="s">
        <v>146</v>
      </c>
      <c r="E1263" s="155">
        <v>2013</v>
      </c>
      <c r="F1263" s="155">
        <v>2013</v>
      </c>
      <c r="G1263" s="10">
        <v>0.28699999999999998</v>
      </c>
      <c r="H1263" s="10">
        <v>0.28699999999999998</v>
      </c>
      <c r="I1263" s="10">
        <v>0.28699999999999998</v>
      </c>
      <c r="J1263" s="155"/>
      <c r="K1263" s="33"/>
      <c r="L1263" s="155"/>
      <c r="M1263" s="173"/>
      <c r="N1263" s="10"/>
      <c r="O1263" s="10">
        <v>0.28699999999999998</v>
      </c>
      <c r="P1263" s="161"/>
      <c r="Q1263" s="73">
        <v>0.28699999999999998</v>
      </c>
      <c r="R1263" s="163"/>
    </row>
    <row r="1264" spans="1:18" s="147" customFormat="1" x14ac:dyDescent="0.25">
      <c r="A1264" s="5" t="s">
        <v>3293</v>
      </c>
      <c r="B1264" s="21" t="s">
        <v>3294</v>
      </c>
      <c r="C1264" s="155" t="s">
        <v>1853</v>
      </c>
      <c r="D1264" s="44" t="s">
        <v>146</v>
      </c>
      <c r="E1264" s="155">
        <v>2013</v>
      </c>
      <c r="F1264" s="155">
        <v>2013</v>
      </c>
      <c r="G1264" s="10">
        <v>0.19001102</v>
      </c>
      <c r="H1264" s="10">
        <v>0.19001102</v>
      </c>
      <c r="I1264" s="10">
        <v>0.19001102</v>
      </c>
      <c r="J1264" s="155"/>
      <c r="K1264" s="33"/>
      <c r="L1264" s="155"/>
      <c r="M1264" s="173"/>
      <c r="N1264" s="10"/>
      <c r="O1264" s="10">
        <v>0.19001102</v>
      </c>
      <c r="P1264" s="161"/>
      <c r="Q1264" s="73">
        <v>0.19001102</v>
      </c>
      <c r="R1264" s="163"/>
    </row>
    <row r="1265" spans="1:18" s="147" customFormat="1" x14ac:dyDescent="0.25">
      <c r="A1265" s="5" t="s">
        <v>3295</v>
      </c>
      <c r="B1265" s="21" t="s">
        <v>3296</v>
      </c>
      <c r="C1265" s="155" t="s">
        <v>1853</v>
      </c>
      <c r="D1265" s="44" t="s">
        <v>146</v>
      </c>
      <c r="E1265" s="155">
        <v>2013</v>
      </c>
      <c r="F1265" s="155">
        <v>2013</v>
      </c>
      <c r="G1265" s="10">
        <v>0.1167846</v>
      </c>
      <c r="H1265" s="10">
        <v>0.1167846</v>
      </c>
      <c r="I1265" s="10">
        <v>0.1167846</v>
      </c>
      <c r="J1265" s="155"/>
      <c r="K1265" s="33"/>
      <c r="L1265" s="155"/>
      <c r="M1265" s="173"/>
      <c r="N1265" s="10"/>
      <c r="O1265" s="10">
        <v>0.1167846</v>
      </c>
      <c r="P1265" s="161"/>
      <c r="Q1265" s="73">
        <v>0.1167846</v>
      </c>
      <c r="R1265" s="163"/>
    </row>
    <row r="1266" spans="1:18" s="147" customFormat="1" x14ac:dyDescent="0.25">
      <c r="A1266" s="5" t="s">
        <v>3297</v>
      </c>
      <c r="B1266" s="21" t="s">
        <v>704</v>
      </c>
      <c r="C1266" s="155" t="s">
        <v>1853</v>
      </c>
      <c r="D1266" s="44" t="s">
        <v>146</v>
      </c>
      <c r="E1266" s="155">
        <v>2013</v>
      </c>
      <c r="F1266" s="155">
        <v>2013</v>
      </c>
      <c r="G1266" s="10">
        <v>0.18</v>
      </c>
      <c r="H1266" s="10">
        <v>0.18</v>
      </c>
      <c r="I1266" s="10">
        <v>0.18</v>
      </c>
      <c r="J1266" s="155"/>
      <c r="K1266" s="33"/>
      <c r="L1266" s="155"/>
      <c r="M1266" s="173"/>
      <c r="N1266" s="10"/>
      <c r="O1266" s="10">
        <v>0.18</v>
      </c>
      <c r="P1266" s="161"/>
      <c r="Q1266" s="73">
        <v>0.18</v>
      </c>
      <c r="R1266" s="163"/>
    </row>
    <row r="1267" spans="1:18" s="147" customFormat="1" x14ac:dyDescent="0.25">
      <c r="A1267" s="5" t="s">
        <v>3298</v>
      </c>
      <c r="B1267" s="21" t="s">
        <v>3299</v>
      </c>
      <c r="C1267" s="155" t="s">
        <v>1853</v>
      </c>
      <c r="D1267" s="44" t="s">
        <v>146</v>
      </c>
      <c r="E1267" s="155">
        <v>2013</v>
      </c>
      <c r="F1267" s="155">
        <v>2013</v>
      </c>
      <c r="G1267" s="10">
        <v>0.49649443999999998</v>
      </c>
      <c r="H1267" s="10">
        <v>0.49649443999999998</v>
      </c>
      <c r="I1267" s="10">
        <v>0.49649443999999998</v>
      </c>
      <c r="J1267" s="155"/>
      <c r="K1267" s="33"/>
      <c r="L1267" s="155"/>
      <c r="M1267" s="173"/>
      <c r="N1267" s="10"/>
      <c r="O1267" s="10">
        <v>0.49649443999999998</v>
      </c>
      <c r="P1267" s="161"/>
      <c r="Q1267" s="73">
        <v>0.49649443999999998</v>
      </c>
      <c r="R1267" s="163"/>
    </row>
    <row r="1268" spans="1:18" s="147" customFormat="1" x14ac:dyDescent="0.25">
      <c r="A1268" s="5" t="s">
        <v>3300</v>
      </c>
      <c r="B1268" s="21" t="s">
        <v>3301</v>
      </c>
      <c r="C1268" s="155" t="s">
        <v>1853</v>
      </c>
      <c r="D1268" s="44" t="s">
        <v>146</v>
      </c>
      <c r="E1268" s="155">
        <v>2013</v>
      </c>
      <c r="F1268" s="155">
        <v>2013</v>
      </c>
      <c r="G1268" s="10">
        <v>5</v>
      </c>
      <c r="H1268" s="10">
        <v>5</v>
      </c>
      <c r="I1268" s="10">
        <v>5</v>
      </c>
      <c r="J1268" s="155"/>
      <c r="K1268" s="33"/>
      <c r="L1268" s="155"/>
      <c r="M1268" s="173"/>
      <c r="N1268" s="10"/>
      <c r="O1268" s="10">
        <v>5</v>
      </c>
      <c r="P1268" s="161"/>
      <c r="Q1268" s="73">
        <v>5</v>
      </c>
      <c r="R1268" s="163"/>
    </row>
    <row r="1269" spans="1:18" s="147" customFormat="1" x14ac:dyDescent="0.25">
      <c r="A1269" s="5" t="s">
        <v>3302</v>
      </c>
      <c r="B1269" s="21" t="s">
        <v>3303</v>
      </c>
      <c r="C1269" s="155" t="s">
        <v>1853</v>
      </c>
      <c r="D1269" s="44" t="s">
        <v>146</v>
      </c>
      <c r="E1269" s="155">
        <v>2013</v>
      </c>
      <c r="F1269" s="155">
        <v>2013</v>
      </c>
      <c r="G1269" s="10">
        <v>1.2729999999999999</v>
      </c>
      <c r="H1269" s="10">
        <v>1.2729999999999999</v>
      </c>
      <c r="I1269" s="10">
        <v>1.2729999999999999</v>
      </c>
      <c r="J1269" s="155"/>
      <c r="K1269" s="33"/>
      <c r="L1269" s="155"/>
      <c r="M1269" s="173"/>
      <c r="N1269" s="10"/>
      <c r="O1269" s="10">
        <v>1.2729999999999999</v>
      </c>
      <c r="P1269" s="161"/>
      <c r="Q1269" s="73">
        <v>1.2729999999999999</v>
      </c>
      <c r="R1269" s="163"/>
    </row>
    <row r="1270" spans="1:18" s="147" customFormat="1" x14ac:dyDescent="0.25">
      <c r="A1270" s="5" t="s">
        <v>3304</v>
      </c>
      <c r="B1270" s="21" t="s">
        <v>3305</v>
      </c>
      <c r="C1270" s="155" t="s">
        <v>1853</v>
      </c>
      <c r="D1270" s="44" t="s">
        <v>146</v>
      </c>
      <c r="E1270" s="155">
        <v>2013</v>
      </c>
      <c r="F1270" s="155">
        <v>2013</v>
      </c>
      <c r="G1270" s="10">
        <v>9.9000000000000005E-2</v>
      </c>
      <c r="H1270" s="10">
        <v>9.9000000000000005E-2</v>
      </c>
      <c r="I1270" s="10">
        <v>9.9000000000000005E-2</v>
      </c>
      <c r="J1270" s="155"/>
      <c r="K1270" s="33"/>
      <c r="L1270" s="155"/>
      <c r="M1270" s="173"/>
      <c r="N1270" s="10"/>
      <c r="O1270" s="10">
        <v>9.9000000000000005E-2</v>
      </c>
      <c r="P1270" s="161"/>
      <c r="Q1270" s="73">
        <v>9.9000000000000005E-2</v>
      </c>
      <c r="R1270" s="163"/>
    </row>
    <row r="1271" spans="1:18" s="147" customFormat="1" x14ac:dyDescent="0.25">
      <c r="A1271" s="5" t="s">
        <v>3306</v>
      </c>
      <c r="B1271" s="21" t="s">
        <v>3307</v>
      </c>
      <c r="C1271" s="155" t="s">
        <v>1853</v>
      </c>
      <c r="D1271" s="44" t="s">
        <v>146</v>
      </c>
      <c r="E1271" s="155">
        <v>2013</v>
      </c>
      <c r="F1271" s="155">
        <v>2013</v>
      </c>
      <c r="G1271" s="10">
        <v>0.78</v>
      </c>
      <c r="H1271" s="10">
        <v>0.78</v>
      </c>
      <c r="I1271" s="10">
        <v>0.78</v>
      </c>
      <c r="J1271" s="155"/>
      <c r="K1271" s="33"/>
      <c r="L1271" s="155"/>
      <c r="M1271" s="173"/>
      <c r="N1271" s="10"/>
      <c r="O1271" s="10">
        <v>0.78</v>
      </c>
      <c r="P1271" s="161"/>
      <c r="Q1271" s="73">
        <v>0.78</v>
      </c>
      <c r="R1271" s="163"/>
    </row>
    <row r="1272" spans="1:18" s="147" customFormat="1" x14ac:dyDescent="0.25">
      <c r="A1272" s="27" t="s">
        <v>46</v>
      </c>
      <c r="B1272" s="25" t="s">
        <v>21</v>
      </c>
      <c r="C1272" s="155"/>
      <c r="D1272" s="33"/>
      <c r="E1272" s="155"/>
      <c r="F1272" s="155"/>
      <c r="G1272" s="10"/>
      <c r="H1272" s="10"/>
      <c r="I1272" s="10"/>
      <c r="J1272" s="155"/>
      <c r="K1272" s="33"/>
      <c r="L1272" s="155"/>
      <c r="M1272" s="173"/>
      <c r="N1272" s="10"/>
      <c r="O1272" s="10"/>
      <c r="P1272" s="161"/>
      <c r="Q1272" s="73"/>
      <c r="R1272" s="163"/>
    </row>
    <row r="1273" spans="1:18" s="147" customFormat="1" x14ac:dyDescent="0.25">
      <c r="A1273" s="58" t="s">
        <v>1035</v>
      </c>
      <c r="B1273" s="45" t="s">
        <v>3308</v>
      </c>
      <c r="C1273" s="155" t="s">
        <v>1409</v>
      </c>
      <c r="D1273" s="12"/>
      <c r="E1273" s="155">
        <v>2013</v>
      </c>
      <c r="F1273" s="155">
        <v>2013</v>
      </c>
      <c r="G1273" s="31">
        <v>7.5</v>
      </c>
      <c r="H1273" s="31">
        <v>7.5</v>
      </c>
      <c r="I1273" s="31">
        <v>7.5</v>
      </c>
      <c r="J1273" s="155"/>
      <c r="K1273" s="12"/>
      <c r="L1273" s="155"/>
      <c r="M1273" s="173"/>
      <c r="N1273" s="10"/>
      <c r="O1273" s="31">
        <v>7.5</v>
      </c>
      <c r="P1273" s="161"/>
      <c r="Q1273" s="84">
        <v>7.5</v>
      </c>
      <c r="R1273" s="163"/>
    </row>
    <row r="1274" spans="1:18" s="147" customFormat="1" x14ac:dyDescent="0.25">
      <c r="A1274" s="58" t="s">
        <v>1036</v>
      </c>
      <c r="B1274" s="21" t="s">
        <v>3309</v>
      </c>
      <c r="C1274" s="155" t="s">
        <v>1374</v>
      </c>
      <c r="D1274" s="44" t="s">
        <v>146</v>
      </c>
      <c r="E1274" s="155">
        <v>2013</v>
      </c>
      <c r="F1274" s="155">
        <v>2013</v>
      </c>
      <c r="G1274" s="10">
        <v>7.6769500000000004E-2</v>
      </c>
      <c r="H1274" s="10">
        <v>7.6769500000000004E-2</v>
      </c>
      <c r="I1274" s="10">
        <v>7.6769500000000004E-2</v>
      </c>
      <c r="J1274" s="155"/>
      <c r="K1274" s="33"/>
      <c r="L1274" s="155"/>
      <c r="M1274" s="173"/>
      <c r="N1274" s="10"/>
      <c r="O1274" s="10">
        <v>7.6769500000000004E-2</v>
      </c>
      <c r="P1274" s="161"/>
      <c r="Q1274" s="73">
        <v>7.6769500000000004E-2</v>
      </c>
      <c r="R1274" s="163"/>
    </row>
    <row r="1275" spans="1:18" s="147" customFormat="1" ht="47.25" x14ac:dyDescent="0.25">
      <c r="A1275" s="58" t="s">
        <v>1037</v>
      </c>
      <c r="B1275" s="21" t="s">
        <v>3310</v>
      </c>
      <c r="C1275" s="155" t="s">
        <v>1374</v>
      </c>
      <c r="D1275" s="33"/>
      <c r="E1275" s="155">
        <v>2013</v>
      </c>
      <c r="F1275" s="155">
        <v>2013</v>
      </c>
      <c r="G1275" s="10">
        <v>0.5</v>
      </c>
      <c r="H1275" s="10">
        <v>0.5</v>
      </c>
      <c r="I1275" s="10">
        <v>0.5</v>
      </c>
      <c r="J1275" s="155"/>
      <c r="K1275" s="33"/>
      <c r="L1275" s="155"/>
      <c r="M1275" s="173"/>
      <c r="N1275" s="10"/>
      <c r="O1275" s="10">
        <v>0.5</v>
      </c>
      <c r="P1275" s="161"/>
      <c r="Q1275" s="73">
        <v>0.5</v>
      </c>
      <c r="R1275" s="163"/>
    </row>
    <row r="1276" spans="1:18" s="147" customFormat="1" ht="47.25" x14ac:dyDescent="0.25">
      <c r="A1276" s="58" t="s">
        <v>1443</v>
      </c>
      <c r="B1276" s="21" t="s">
        <v>3311</v>
      </c>
      <c r="C1276" s="155" t="s">
        <v>1409</v>
      </c>
      <c r="D1276" s="33"/>
      <c r="E1276" s="155">
        <v>2013</v>
      </c>
      <c r="F1276" s="155">
        <v>2013</v>
      </c>
      <c r="G1276" s="10">
        <v>1.0647571199999999</v>
      </c>
      <c r="H1276" s="10">
        <v>1.0647571199999999</v>
      </c>
      <c r="I1276" s="10">
        <v>1.0647571199999999</v>
      </c>
      <c r="J1276" s="155"/>
      <c r="K1276" s="33"/>
      <c r="L1276" s="155"/>
      <c r="M1276" s="173"/>
      <c r="N1276" s="10"/>
      <c r="O1276" s="10">
        <v>1.0647571199999999</v>
      </c>
      <c r="P1276" s="161"/>
      <c r="Q1276" s="73">
        <v>1.0647571199999999</v>
      </c>
      <c r="R1276" s="163"/>
    </row>
    <row r="1277" spans="1:18" s="147" customFormat="1" ht="31.5" x14ac:dyDescent="0.25">
      <c r="A1277" s="58" t="s">
        <v>1039</v>
      </c>
      <c r="B1277" s="21" t="s">
        <v>3312</v>
      </c>
      <c r="C1277" s="155" t="s">
        <v>1409</v>
      </c>
      <c r="D1277" s="33"/>
      <c r="E1277" s="155">
        <v>2013</v>
      </c>
      <c r="F1277" s="155">
        <v>2013</v>
      </c>
      <c r="G1277" s="10">
        <v>13.000206790000002</v>
      </c>
      <c r="H1277" s="10">
        <v>13.000206790000002</v>
      </c>
      <c r="I1277" s="10">
        <v>13.000206790000002</v>
      </c>
      <c r="J1277" s="155"/>
      <c r="K1277" s="33"/>
      <c r="L1277" s="155"/>
      <c r="M1277" s="173"/>
      <c r="N1277" s="10"/>
      <c r="O1277" s="10">
        <v>13.000206790000002</v>
      </c>
      <c r="P1277" s="161"/>
      <c r="Q1277" s="73">
        <v>13.000206790000002</v>
      </c>
      <c r="R1277" s="163"/>
    </row>
    <row r="1278" spans="1:18" s="147" customFormat="1" ht="31.5" x14ac:dyDescent="0.25">
      <c r="A1278" s="58" t="s">
        <v>3313</v>
      </c>
      <c r="B1278" s="118" t="s">
        <v>3314</v>
      </c>
      <c r="C1278" s="155" t="s">
        <v>1374</v>
      </c>
      <c r="D1278" s="33"/>
      <c r="E1278" s="155">
        <v>2013</v>
      </c>
      <c r="F1278" s="155">
        <v>2013</v>
      </c>
      <c r="G1278" s="10">
        <v>3.9E-2</v>
      </c>
      <c r="H1278" s="10">
        <v>3.9E-2</v>
      </c>
      <c r="I1278" s="10">
        <v>3.9E-2</v>
      </c>
      <c r="J1278" s="155"/>
      <c r="K1278" s="33"/>
      <c r="L1278" s="155"/>
      <c r="M1278" s="173"/>
      <c r="N1278" s="10"/>
      <c r="O1278" s="10">
        <v>3.9E-2</v>
      </c>
      <c r="P1278" s="161"/>
      <c r="Q1278" s="73">
        <v>3.9E-2</v>
      </c>
      <c r="R1278" s="163"/>
    </row>
    <row r="1279" spans="1:18" s="147" customFormat="1" x14ac:dyDescent="0.25">
      <c r="A1279" s="58" t="s">
        <v>3315</v>
      </c>
      <c r="B1279" s="21" t="s">
        <v>3316</v>
      </c>
      <c r="C1279" s="155" t="s">
        <v>1409</v>
      </c>
      <c r="D1279" s="33"/>
      <c r="E1279" s="155">
        <v>2013</v>
      </c>
      <c r="F1279" s="155">
        <v>2013</v>
      </c>
      <c r="G1279" s="10">
        <v>2.5504703499999999</v>
      </c>
      <c r="H1279" s="10">
        <v>2.5504703499999999</v>
      </c>
      <c r="I1279" s="10">
        <v>2.5504703499999999</v>
      </c>
      <c r="J1279" s="155"/>
      <c r="K1279" s="33"/>
      <c r="L1279" s="155"/>
      <c r="M1279" s="173"/>
      <c r="N1279" s="10"/>
      <c r="O1279" s="10">
        <v>2.5504703499999999</v>
      </c>
      <c r="P1279" s="161"/>
      <c r="Q1279" s="73">
        <v>2.5504703499999999</v>
      </c>
      <c r="R1279" s="163"/>
    </row>
    <row r="1280" spans="1:18" s="147" customFormat="1" ht="47.25" x14ac:dyDescent="0.25">
      <c r="A1280" s="58" t="s">
        <v>3317</v>
      </c>
      <c r="B1280" s="21" t="s">
        <v>3318</v>
      </c>
      <c r="C1280" s="155" t="s">
        <v>1409</v>
      </c>
      <c r="D1280" s="33"/>
      <c r="E1280" s="155">
        <v>2013</v>
      </c>
      <c r="F1280" s="155">
        <v>2013</v>
      </c>
      <c r="G1280" s="10">
        <v>4.9995453599999999</v>
      </c>
      <c r="H1280" s="10">
        <v>4.9995453599999999</v>
      </c>
      <c r="I1280" s="10">
        <v>4.9995453599999999</v>
      </c>
      <c r="J1280" s="155"/>
      <c r="K1280" s="33"/>
      <c r="L1280" s="155"/>
      <c r="M1280" s="173"/>
      <c r="N1280" s="10"/>
      <c r="O1280" s="10">
        <v>4.9995453599999999</v>
      </c>
      <c r="P1280" s="161"/>
      <c r="Q1280" s="73">
        <v>4.9995453599999999</v>
      </c>
      <c r="R1280" s="163"/>
    </row>
    <row r="1281" spans="1:18" s="147" customFormat="1" x14ac:dyDescent="0.25">
      <c r="A1281" s="27" t="s">
        <v>51</v>
      </c>
      <c r="B1281" s="25" t="s">
        <v>17</v>
      </c>
      <c r="C1281" s="155"/>
      <c r="D1281" s="33"/>
      <c r="E1281" s="155"/>
      <c r="F1281" s="155"/>
      <c r="G1281" s="10"/>
      <c r="H1281" s="10"/>
      <c r="I1281" s="10"/>
      <c r="J1281" s="155"/>
      <c r="K1281" s="33"/>
      <c r="L1281" s="155"/>
      <c r="M1281" s="173"/>
      <c r="N1281" s="10"/>
      <c r="O1281" s="10"/>
      <c r="P1281" s="161"/>
      <c r="Q1281" s="73"/>
      <c r="R1281" s="163"/>
    </row>
    <row r="1282" spans="1:18" s="147" customFormat="1" ht="47.25" x14ac:dyDescent="0.25">
      <c r="A1282" s="5" t="s">
        <v>3319</v>
      </c>
      <c r="B1282" s="21" t="s">
        <v>3320</v>
      </c>
      <c r="C1282" s="155" t="s">
        <v>1409</v>
      </c>
      <c r="D1282" s="33"/>
      <c r="E1282" s="155">
        <v>2013</v>
      </c>
      <c r="F1282" s="155">
        <v>2013</v>
      </c>
      <c r="G1282" s="10">
        <v>3.5832247100000001</v>
      </c>
      <c r="H1282" s="10">
        <v>3.5832247100000001</v>
      </c>
      <c r="I1282" s="10">
        <v>3.5832247100000001</v>
      </c>
      <c r="J1282" s="155"/>
      <c r="K1282" s="33"/>
      <c r="L1282" s="155"/>
      <c r="M1282" s="173"/>
      <c r="N1282" s="10"/>
      <c r="O1282" s="10">
        <v>3.5832247100000001</v>
      </c>
      <c r="P1282" s="161"/>
      <c r="Q1282" s="73">
        <v>3.5832247100000001</v>
      </c>
      <c r="R1282" s="163"/>
    </row>
    <row r="1283" spans="1:18" s="147" customFormat="1" x14ac:dyDescent="0.25">
      <c r="A1283" s="4" t="s">
        <v>52</v>
      </c>
      <c r="B1283" s="25" t="s">
        <v>24</v>
      </c>
      <c r="C1283" s="155"/>
      <c r="D1283" s="33"/>
      <c r="E1283" s="155"/>
      <c r="F1283" s="155"/>
      <c r="G1283" s="10"/>
      <c r="H1283" s="10"/>
      <c r="I1283" s="10"/>
      <c r="J1283" s="155"/>
      <c r="K1283" s="33"/>
      <c r="L1283" s="155"/>
      <c r="M1283" s="173"/>
      <c r="N1283" s="10"/>
      <c r="O1283" s="10"/>
      <c r="P1283" s="161"/>
      <c r="Q1283" s="73"/>
      <c r="R1283" s="163"/>
    </row>
    <row r="1284" spans="1:18" s="147" customFormat="1" ht="31.5" x14ac:dyDescent="0.25">
      <c r="A1284" s="58" t="s">
        <v>3321</v>
      </c>
      <c r="B1284" s="169" t="s">
        <v>4147</v>
      </c>
      <c r="C1284" s="155" t="s">
        <v>1853</v>
      </c>
      <c r="D1284" s="44" t="s">
        <v>146</v>
      </c>
      <c r="E1284" s="155">
        <v>2013</v>
      </c>
      <c r="F1284" s="155">
        <v>2013</v>
      </c>
      <c r="G1284" s="31">
        <v>4.1280000000000001</v>
      </c>
      <c r="H1284" s="31">
        <v>4.1280000000000001</v>
      </c>
      <c r="I1284" s="31">
        <v>4.1280000000000001</v>
      </c>
      <c r="J1284" s="154"/>
      <c r="K1284" s="12"/>
      <c r="L1284" s="154"/>
      <c r="M1284" s="167"/>
      <c r="N1284" s="10"/>
      <c r="O1284" s="31">
        <v>4.1280000000000001</v>
      </c>
      <c r="P1284" s="160"/>
      <c r="Q1284" s="84">
        <v>4.1280000000000001</v>
      </c>
      <c r="R1284" s="163"/>
    </row>
    <row r="1285" spans="1:18" s="147" customFormat="1" ht="31.5" x14ac:dyDescent="0.25">
      <c r="A1285" s="58" t="s">
        <v>3322</v>
      </c>
      <c r="B1285" s="169" t="s">
        <v>4148</v>
      </c>
      <c r="C1285" s="155" t="s">
        <v>1853</v>
      </c>
      <c r="D1285" s="44" t="s">
        <v>146</v>
      </c>
      <c r="E1285" s="155">
        <v>2013</v>
      </c>
      <c r="F1285" s="155">
        <v>2013</v>
      </c>
      <c r="G1285" s="31">
        <v>2.903</v>
      </c>
      <c r="H1285" s="31">
        <v>2.903</v>
      </c>
      <c r="I1285" s="31">
        <v>2.903</v>
      </c>
      <c r="J1285" s="154"/>
      <c r="K1285" s="12"/>
      <c r="L1285" s="154"/>
      <c r="M1285" s="167"/>
      <c r="N1285" s="10"/>
      <c r="O1285" s="31">
        <v>2.903</v>
      </c>
      <c r="P1285" s="160"/>
      <c r="Q1285" s="84">
        <v>2.903</v>
      </c>
      <c r="R1285" s="163"/>
    </row>
    <row r="1286" spans="1:18" s="147" customFormat="1" ht="31.5" x14ac:dyDescent="0.25">
      <c r="A1286" s="58" t="s">
        <v>3323</v>
      </c>
      <c r="B1286" s="169" t="s">
        <v>4149</v>
      </c>
      <c r="C1286" s="155" t="s">
        <v>1853</v>
      </c>
      <c r="D1286" s="44" t="s">
        <v>146</v>
      </c>
      <c r="E1286" s="155">
        <v>2013</v>
      </c>
      <c r="F1286" s="155">
        <v>2013</v>
      </c>
      <c r="G1286" s="31">
        <v>2.548</v>
      </c>
      <c r="H1286" s="31">
        <v>2.548</v>
      </c>
      <c r="I1286" s="31">
        <v>2.548</v>
      </c>
      <c r="J1286" s="154"/>
      <c r="K1286" s="12"/>
      <c r="L1286" s="154"/>
      <c r="M1286" s="167"/>
      <c r="N1286" s="10"/>
      <c r="O1286" s="31">
        <v>2.548</v>
      </c>
      <c r="P1286" s="160"/>
      <c r="Q1286" s="84">
        <v>2.548</v>
      </c>
      <c r="R1286" s="163"/>
    </row>
    <row r="1287" spans="1:18" s="147" customFormat="1" x14ac:dyDescent="0.25">
      <c r="A1287" s="58" t="s">
        <v>3324</v>
      </c>
      <c r="B1287" s="45" t="s">
        <v>3325</v>
      </c>
      <c r="C1287" s="155" t="s">
        <v>1853</v>
      </c>
      <c r="D1287" s="12"/>
      <c r="E1287" s="155">
        <v>2013</v>
      </c>
      <c r="F1287" s="155">
        <v>2013</v>
      </c>
      <c r="G1287" s="31">
        <v>0.157</v>
      </c>
      <c r="H1287" s="31">
        <v>0.157</v>
      </c>
      <c r="I1287" s="31">
        <v>0.157</v>
      </c>
      <c r="J1287" s="155"/>
      <c r="K1287" s="12"/>
      <c r="L1287" s="155"/>
      <c r="M1287" s="173"/>
      <c r="N1287" s="10"/>
      <c r="O1287" s="31">
        <v>0.157</v>
      </c>
      <c r="P1287" s="31"/>
      <c r="Q1287" s="84">
        <v>0.157</v>
      </c>
      <c r="R1287" s="163"/>
    </row>
    <row r="1288" spans="1:18" s="147" customFormat="1" x14ac:dyDescent="0.25">
      <c r="A1288" s="27" t="s">
        <v>54</v>
      </c>
      <c r="B1288" s="25" t="s">
        <v>25</v>
      </c>
      <c r="C1288" s="155"/>
      <c r="D1288" s="33"/>
      <c r="E1288" s="155"/>
      <c r="F1288" s="155"/>
      <c r="G1288" s="10"/>
      <c r="H1288" s="10"/>
      <c r="I1288" s="10"/>
      <c r="J1288" s="155"/>
      <c r="K1288" s="33"/>
      <c r="L1288" s="155"/>
      <c r="M1288" s="173"/>
      <c r="N1288" s="10"/>
      <c r="O1288" s="10"/>
      <c r="P1288" s="161"/>
      <c r="Q1288" s="73"/>
      <c r="R1288" s="163"/>
    </row>
    <row r="1289" spans="1:18" s="147" customFormat="1" x14ac:dyDescent="0.25">
      <c r="A1289" s="6" t="s">
        <v>1041</v>
      </c>
      <c r="B1289" s="21" t="s">
        <v>3326</v>
      </c>
      <c r="C1289" s="155" t="s">
        <v>1853</v>
      </c>
      <c r="D1289" s="44" t="s">
        <v>146</v>
      </c>
      <c r="E1289" s="155">
        <v>2013</v>
      </c>
      <c r="F1289" s="155">
        <v>2013</v>
      </c>
      <c r="G1289" s="10">
        <v>0.14000000000000001</v>
      </c>
      <c r="H1289" s="10">
        <v>0.14000000000000001</v>
      </c>
      <c r="I1289" s="10">
        <v>0.14000000000000001</v>
      </c>
      <c r="J1289" s="155"/>
      <c r="K1289" s="33"/>
      <c r="L1289" s="155"/>
      <c r="M1289" s="173"/>
      <c r="N1289" s="10"/>
      <c r="O1289" s="10">
        <v>0.14000000000000001</v>
      </c>
      <c r="P1289" s="161"/>
      <c r="Q1289" s="73">
        <v>0.14000000000000001</v>
      </c>
      <c r="R1289" s="163"/>
    </row>
    <row r="1290" spans="1:18" s="147" customFormat="1" hidden="1" x14ac:dyDescent="0.25">
      <c r="A1290" s="27" t="s">
        <v>55</v>
      </c>
      <c r="B1290" s="25" t="s">
        <v>26</v>
      </c>
      <c r="C1290" s="155"/>
      <c r="D1290" s="33"/>
      <c r="E1290" s="155"/>
      <c r="F1290" s="155"/>
      <c r="G1290" s="10"/>
      <c r="H1290" s="10"/>
      <c r="I1290" s="10"/>
      <c r="J1290" s="155"/>
      <c r="K1290" s="33"/>
      <c r="L1290" s="155"/>
      <c r="M1290" s="173"/>
      <c r="N1290" s="10"/>
      <c r="O1290" s="10"/>
      <c r="P1290" s="161"/>
      <c r="Q1290" s="73"/>
      <c r="R1290" s="163"/>
    </row>
    <row r="1291" spans="1:18" s="269" customFormat="1" x14ac:dyDescent="0.25">
      <c r="A1291" s="276" t="s">
        <v>10</v>
      </c>
      <c r="B1291" s="277" t="s">
        <v>11</v>
      </c>
      <c r="C1291" s="266"/>
      <c r="D1291" s="280"/>
      <c r="E1291" s="266"/>
      <c r="F1291" s="266"/>
      <c r="G1291" s="281"/>
      <c r="H1291" s="281"/>
      <c r="I1291" s="281"/>
      <c r="J1291" s="266"/>
      <c r="K1291" s="280"/>
      <c r="L1291" s="266"/>
      <c r="M1291" s="274"/>
      <c r="N1291" s="278"/>
      <c r="O1291" s="281"/>
      <c r="P1291" s="265"/>
      <c r="Q1291" s="282"/>
      <c r="R1291" s="268"/>
    </row>
    <row r="1292" spans="1:18" s="147" customFormat="1" x14ac:dyDescent="0.25">
      <c r="A1292" s="9" t="s">
        <v>42</v>
      </c>
      <c r="B1292" s="25" t="s">
        <v>43</v>
      </c>
      <c r="C1292" s="155"/>
      <c r="D1292" s="12"/>
      <c r="E1292" s="155"/>
      <c r="F1292" s="155"/>
      <c r="G1292" s="31"/>
      <c r="H1292" s="31"/>
      <c r="I1292" s="31"/>
      <c r="J1292" s="155"/>
      <c r="K1292" s="12"/>
      <c r="L1292" s="155"/>
      <c r="M1292" s="173"/>
      <c r="N1292" s="10"/>
      <c r="O1292" s="31"/>
      <c r="P1292" s="161"/>
      <c r="Q1292" s="84"/>
      <c r="R1292" s="163"/>
    </row>
    <row r="1293" spans="1:18" s="147" customFormat="1" ht="31.5" x14ac:dyDescent="0.25">
      <c r="A1293" s="58" t="s">
        <v>599</v>
      </c>
      <c r="B1293" s="45" t="s">
        <v>3327</v>
      </c>
      <c r="C1293" s="155" t="s">
        <v>1409</v>
      </c>
      <c r="D1293" s="55" t="s">
        <v>19</v>
      </c>
      <c r="E1293" s="155">
        <v>2013</v>
      </c>
      <c r="F1293" s="155">
        <v>2013</v>
      </c>
      <c r="G1293" s="31">
        <v>0.17897834000000001</v>
      </c>
      <c r="H1293" s="31">
        <v>0.17897834000000001</v>
      </c>
      <c r="I1293" s="31">
        <v>0.17897834000000001</v>
      </c>
      <c r="J1293" s="155"/>
      <c r="K1293" s="55" t="s">
        <v>19</v>
      </c>
      <c r="L1293" s="155"/>
      <c r="M1293" s="173"/>
      <c r="N1293" s="10"/>
      <c r="O1293" s="31">
        <v>0.17897834000000001</v>
      </c>
      <c r="P1293" s="161"/>
      <c r="Q1293" s="84">
        <v>0.17897834000000001</v>
      </c>
      <c r="R1293" s="163"/>
    </row>
    <row r="1294" spans="1:18" s="147" customFormat="1" ht="31.5" x14ac:dyDescent="0.25">
      <c r="A1294" s="58" t="s">
        <v>602</v>
      </c>
      <c r="B1294" s="45" t="s">
        <v>3328</v>
      </c>
      <c r="C1294" s="155" t="s">
        <v>1409</v>
      </c>
      <c r="D1294" s="55" t="s">
        <v>19</v>
      </c>
      <c r="E1294" s="155">
        <v>2013</v>
      </c>
      <c r="F1294" s="155">
        <v>2013</v>
      </c>
      <c r="G1294" s="31">
        <v>0.17916556</v>
      </c>
      <c r="H1294" s="31">
        <v>0.17916556</v>
      </c>
      <c r="I1294" s="31">
        <v>0.17916556</v>
      </c>
      <c r="J1294" s="155"/>
      <c r="K1294" s="55" t="s">
        <v>19</v>
      </c>
      <c r="L1294" s="155"/>
      <c r="M1294" s="173"/>
      <c r="N1294" s="10"/>
      <c r="O1294" s="31">
        <v>0.17916556</v>
      </c>
      <c r="P1294" s="161"/>
      <c r="Q1294" s="84">
        <v>0.17916556</v>
      </c>
      <c r="R1294" s="163"/>
    </row>
    <row r="1295" spans="1:18" s="147" customFormat="1" ht="31.5" x14ac:dyDescent="0.25">
      <c r="A1295" s="58" t="s">
        <v>603</v>
      </c>
      <c r="B1295" s="45" t="s">
        <v>3329</v>
      </c>
      <c r="C1295" s="155" t="s">
        <v>1409</v>
      </c>
      <c r="D1295" s="55" t="s">
        <v>352</v>
      </c>
      <c r="E1295" s="155">
        <v>2013</v>
      </c>
      <c r="F1295" s="155">
        <v>2013</v>
      </c>
      <c r="G1295" s="31">
        <v>0.13532179820000001</v>
      </c>
      <c r="H1295" s="31">
        <v>0.13532179820000001</v>
      </c>
      <c r="I1295" s="31">
        <v>0.13532179820000001</v>
      </c>
      <c r="J1295" s="155"/>
      <c r="K1295" s="55" t="s">
        <v>352</v>
      </c>
      <c r="L1295" s="155"/>
      <c r="M1295" s="173"/>
      <c r="N1295" s="10"/>
      <c r="O1295" s="31">
        <v>0.13532179820000001</v>
      </c>
      <c r="P1295" s="161"/>
      <c r="Q1295" s="84">
        <v>0.13532179820000001</v>
      </c>
      <c r="R1295" s="163"/>
    </row>
    <row r="1296" spans="1:18" s="147" customFormat="1" ht="31.5" x14ac:dyDescent="0.25">
      <c r="A1296" s="58" t="s">
        <v>604</v>
      </c>
      <c r="B1296" s="45" t="s">
        <v>3330</v>
      </c>
      <c r="C1296" s="155" t="s">
        <v>1409</v>
      </c>
      <c r="D1296" s="55" t="s">
        <v>352</v>
      </c>
      <c r="E1296" s="155">
        <v>2013</v>
      </c>
      <c r="F1296" s="155">
        <v>2013</v>
      </c>
      <c r="G1296" s="31">
        <v>0.13527862199999999</v>
      </c>
      <c r="H1296" s="31">
        <v>0.13527862199999999</v>
      </c>
      <c r="I1296" s="31">
        <v>0.13527862199999999</v>
      </c>
      <c r="J1296" s="155"/>
      <c r="K1296" s="55" t="s">
        <v>352</v>
      </c>
      <c r="L1296" s="155"/>
      <c r="M1296" s="173"/>
      <c r="N1296" s="10"/>
      <c r="O1296" s="31">
        <v>0.13527862199999999</v>
      </c>
      <c r="P1296" s="161"/>
      <c r="Q1296" s="84">
        <v>0.13527862199999999</v>
      </c>
      <c r="R1296" s="163"/>
    </row>
    <row r="1297" spans="1:18" s="147" customFormat="1" ht="31.5" x14ac:dyDescent="0.25">
      <c r="A1297" s="58" t="s">
        <v>605</v>
      </c>
      <c r="B1297" s="45" t="s">
        <v>3331</v>
      </c>
      <c r="C1297" s="155" t="s">
        <v>1409</v>
      </c>
      <c r="D1297" s="55" t="s">
        <v>327</v>
      </c>
      <c r="E1297" s="155">
        <v>2013</v>
      </c>
      <c r="F1297" s="155">
        <v>2013</v>
      </c>
      <c r="G1297" s="31">
        <v>9.7630190000000006E-2</v>
      </c>
      <c r="H1297" s="31">
        <v>9.7630190000000006E-2</v>
      </c>
      <c r="I1297" s="31">
        <v>9.7630190000000006E-2</v>
      </c>
      <c r="J1297" s="155"/>
      <c r="K1297" s="55" t="s">
        <v>327</v>
      </c>
      <c r="L1297" s="155"/>
      <c r="M1297" s="173"/>
      <c r="N1297" s="10"/>
      <c r="O1297" s="31">
        <v>9.7630190000000006E-2</v>
      </c>
      <c r="P1297" s="161"/>
      <c r="Q1297" s="84">
        <v>9.7630190000000006E-2</v>
      </c>
      <c r="R1297" s="163"/>
    </row>
    <row r="1298" spans="1:18" s="147" customFormat="1" ht="31.5" x14ac:dyDescent="0.25">
      <c r="A1298" s="58" t="s">
        <v>606</v>
      </c>
      <c r="B1298" s="45" t="s">
        <v>3332</v>
      </c>
      <c r="C1298" s="155" t="s">
        <v>1409</v>
      </c>
      <c r="D1298" s="55" t="s">
        <v>18</v>
      </c>
      <c r="E1298" s="155">
        <v>2013</v>
      </c>
      <c r="F1298" s="155">
        <v>2013</v>
      </c>
      <c r="G1298" s="31">
        <v>7.9994609999999994E-2</v>
      </c>
      <c r="H1298" s="31">
        <v>7.9994609999999994E-2</v>
      </c>
      <c r="I1298" s="31">
        <v>7.9994609999999994E-2</v>
      </c>
      <c r="J1298" s="155"/>
      <c r="K1298" s="55" t="s">
        <v>18</v>
      </c>
      <c r="L1298" s="155"/>
      <c r="M1298" s="173"/>
      <c r="N1298" s="10"/>
      <c r="O1298" s="31">
        <v>7.9994609999999994E-2</v>
      </c>
      <c r="P1298" s="161"/>
      <c r="Q1298" s="84">
        <v>7.9994609999999994E-2</v>
      </c>
      <c r="R1298" s="163"/>
    </row>
    <row r="1299" spans="1:18" s="147" customFormat="1" ht="31.5" x14ac:dyDescent="0.25">
      <c r="A1299" s="58" t="s">
        <v>609</v>
      </c>
      <c r="B1299" s="45" t="s">
        <v>3333</v>
      </c>
      <c r="C1299" s="155" t="s">
        <v>1409</v>
      </c>
      <c r="D1299" s="81" t="s">
        <v>352</v>
      </c>
      <c r="E1299" s="155">
        <v>2013</v>
      </c>
      <c r="F1299" s="155">
        <v>2013</v>
      </c>
      <c r="G1299" s="31">
        <v>0.13859324000000001</v>
      </c>
      <c r="H1299" s="31">
        <v>0.13859324000000001</v>
      </c>
      <c r="I1299" s="31">
        <v>0.13859324000000001</v>
      </c>
      <c r="J1299" s="155"/>
      <c r="K1299" s="81" t="s">
        <v>352</v>
      </c>
      <c r="L1299" s="155"/>
      <c r="M1299" s="173"/>
      <c r="N1299" s="10"/>
      <c r="O1299" s="31">
        <v>0.13859324000000001</v>
      </c>
      <c r="P1299" s="161"/>
      <c r="Q1299" s="84">
        <v>0.13859324000000001</v>
      </c>
      <c r="R1299" s="163"/>
    </row>
    <row r="1300" spans="1:18" s="147" customFormat="1" ht="31.5" x14ac:dyDescent="0.25">
      <c r="A1300" s="58" t="s">
        <v>607</v>
      </c>
      <c r="B1300" s="45" t="s">
        <v>3334</v>
      </c>
      <c r="C1300" s="155" t="s">
        <v>1409</v>
      </c>
      <c r="D1300" s="55" t="s">
        <v>19</v>
      </c>
      <c r="E1300" s="155">
        <v>2013</v>
      </c>
      <c r="F1300" s="155">
        <v>2013</v>
      </c>
      <c r="G1300" s="31">
        <v>0.19086723999999999</v>
      </c>
      <c r="H1300" s="31">
        <v>0.19086723999999999</v>
      </c>
      <c r="I1300" s="31">
        <v>0.19086723999999999</v>
      </c>
      <c r="J1300" s="155"/>
      <c r="K1300" s="55" t="s">
        <v>19</v>
      </c>
      <c r="L1300" s="155"/>
      <c r="M1300" s="173"/>
      <c r="N1300" s="10"/>
      <c r="O1300" s="31">
        <v>0.19086723999999999</v>
      </c>
      <c r="P1300" s="161"/>
      <c r="Q1300" s="84">
        <v>0.19086723999999999</v>
      </c>
      <c r="R1300" s="163"/>
    </row>
    <row r="1301" spans="1:18" s="147" customFormat="1" ht="31.5" x14ac:dyDescent="0.25">
      <c r="A1301" s="58" t="s">
        <v>1590</v>
      </c>
      <c r="B1301" s="45" t="s">
        <v>3335</v>
      </c>
      <c r="C1301" s="155" t="s">
        <v>1409</v>
      </c>
      <c r="D1301" s="55" t="s">
        <v>18</v>
      </c>
      <c r="E1301" s="155">
        <v>2013</v>
      </c>
      <c r="F1301" s="155">
        <v>2013</v>
      </c>
      <c r="G1301" s="31">
        <v>8.1970619999999994E-2</v>
      </c>
      <c r="H1301" s="31">
        <v>8.1970619999999994E-2</v>
      </c>
      <c r="I1301" s="31">
        <v>8.1970619999999994E-2</v>
      </c>
      <c r="J1301" s="155"/>
      <c r="K1301" s="55" t="s">
        <v>18</v>
      </c>
      <c r="L1301" s="155"/>
      <c r="M1301" s="173"/>
      <c r="N1301" s="10"/>
      <c r="O1301" s="31">
        <v>8.1970619999999994E-2</v>
      </c>
      <c r="P1301" s="161"/>
      <c r="Q1301" s="84">
        <v>8.1970619999999994E-2</v>
      </c>
      <c r="R1301" s="163"/>
    </row>
    <row r="1302" spans="1:18" s="147" customFormat="1" ht="31.5" x14ac:dyDescent="0.25">
      <c r="A1302" s="58" t="s">
        <v>1591</v>
      </c>
      <c r="B1302" s="45" t="s">
        <v>3336</v>
      </c>
      <c r="C1302" s="155" t="s">
        <v>1409</v>
      </c>
      <c r="D1302" s="55" t="s">
        <v>18</v>
      </c>
      <c r="E1302" s="155">
        <v>2013</v>
      </c>
      <c r="F1302" s="155">
        <v>2013</v>
      </c>
      <c r="G1302" s="31">
        <v>8.1970619999999994E-2</v>
      </c>
      <c r="H1302" s="31">
        <v>8.1970619999999994E-2</v>
      </c>
      <c r="I1302" s="31">
        <v>8.1970619999999994E-2</v>
      </c>
      <c r="J1302" s="155"/>
      <c r="K1302" s="55" t="s">
        <v>18</v>
      </c>
      <c r="L1302" s="155"/>
      <c r="M1302" s="173"/>
      <c r="N1302" s="10"/>
      <c r="O1302" s="31">
        <v>8.1970619999999994E-2</v>
      </c>
      <c r="P1302" s="161"/>
      <c r="Q1302" s="84">
        <v>8.1970619999999994E-2</v>
      </c>
      <c r="R1302" s="163"/>
    </row>
    <row r="1303" spans="1:18" s="147" customFormat="1" ht="47.25" x14ac:dyDescent="0.25">
      <c r="A1303" s="58" t="s">
        <v>1592</v>
      </c>
      <c r="B1303" s="45" t="s">
        <v>3337</v>
      </c>
      <c r="C1303" s="155" t="s">
        <v>1409</v>
      </c>
      <c r="D1303" s="60" t="s">
        <v>1589</v>
      </c>
      <c r="E1303" s="155">
        <v>2013</v>
      </c>
      <c r="F1303" s="155">
        <v>2013</v>
      </c>
      <c r="G1303" s="31">
        <v>2.7779256599999997</v>
      </c>
      <c r="H1303" s="31">
        <v>2.7779256599999997</v>
      </c>
      <c r="I1303" s="31">
        <v>2.7779256599999997</v>
      </c>
      <c r="J1303" s="155"/>
      <c r="K1303" s="60" t="s">
        <v>1589</v>
      </c>
      <c r="L1303" s="155"/>
      <c r="M1303" s="173"/>
      <c r="N1303" s="10"/>
      <c r="O1303" s="31">
        <v>2.7779256599999997</v>
      </c>
      <c r="P1303" s="161"/>
      <c r="Q1303" s="84">
        <v>2.7779256599999997</v>
      </c>
      <c r="R1303" s="163"/>
    </row>
    <row r="1304" spans="1:18" s="147" customFormat="1" ht="47.25" x14ac:dyDescent="0.25">
      <c r="A1304" s="58" t="s">
        <v>3338</v>
      </c>
      <c r="B1304" s="45" t="s">
        <v>3339</v>
      </c>
      <c r="C1304" s="155" t="s">
        <v>1409</v>
      </c>
      <c r="D1304" s="55" t="s">
        <v>1108</v>
      </c>
      <c r="E1304" s="155">
        <v>2013</v>
      </c>
      <c r="F1304" s="155">
        <v>2013</v>
      </c>
      <c r="G1304" s="31">
        <v>8.6499380799999998E-2</v>
      </c>
      <c r="H1304" s="31">
        <v>8.6499380799999998E-2</v>
      </c>
      <c r="I1304" s="31">
        <v>8.6499380799999998E-2</v>
      </c>
      <c r="J1304" s="155"/>
      <c r="K1304" s="55" t="s">
        <v>1108</v>
      </c>
      <c r="L1304" s="155"/>
      <c r="M1304" s="173"/>
      <c r="N1304" s="10"/>
      <c r="O1304" s="31">
        <v>8.6499380799999998E-2</v>
      </c>
      <c r="P1304" s="161"/>
      <c r="Q1304" s="84">
        <v>8.6499380799999998E-2</v>
      </c>
      <c r="R1304" s="163"/>
    </row>
    <row r="1305" spans="1:18" s="147" customFormat="1" ht="78.75" x14ac:dyDescent="0.25">
      <c r="A1305" s="58" t="s">
        <v>3340</v>
      </c>
      <c r="B1305" s="45" t="s">
        <v>3341</v>
      </c>
      <c r="C1305" s="155" t="s">
        <v>1409</v>
      </c>
      <c r="D1305" s="55" t="s">
        <v>3342</v>
      </c>
      <c r="E1305" s="155">
        <v>2013</v>
      </c>
      <c r="F1305" s="155">
        <v>2013</v>
      </c>
      <c r="G1305" s="31">
        <v>0.11805383680000001</v>
      </c>
      <c r="H1305" s="31">
        <v>0.11805383680000001</v>
      </c>
      <c r="I1305" s="31">
        <v>0.11805383680000001</v>
      </c>
      <c r="J1305" s="155"/>
      <c r="K1305" s="55" t="s">
        <v>3342</v>
      </c>
      <c r="L1305" s="155"/>
      <c r="M1305" s="173"/>
      <c r="N1305" s="10"/>
      <c r="O1305" s="31">
        <v>0.11805383680000001</v>
      </c>
      <c r="P1305" s="161"/>
      <c r="Q1305" s="84">
        <v>0.11805383680000001</v>
      </c>
      <c r="R1305" s="163"/>
    </row>
    <row r="1306" spans="1:18" s="147" customFormat="1" x14ac:dyDescent="0.25">
      <c r="A1306" s="9" t="s">
        <v>27</v>
      </c>
      <c r="B1306" s="25" t="s">
        <v>28</v>
      </c>
      <c r="C1306" s="155"/>
      <c r="D1306" s="12"/>
      <c r="E1306" s="155"/>
      <c r="F1306" s="155"/>
      <c r="G1306" s="31"/>
      <c r="H1306" s="31"/>
      <c r="I1306" s="31"/>
      <c r="J1306" s="155"/>
      <c r="K1306" s="12"/>
      <c r="L1306" s="155"/>
      <c r="M1306" s="173"/>
      <c r="N1306" s="10"/>
      <c r="O1306" s="31"/>
      <c r="P1306" s="161"/>
      <c r="Q1306" s="84"/>
      <c r="R1306" s="163"/>
    </row>
    <row r="1307" spans="1:18" s="147" customFormat="1" x14ac:dyDescent="0.25">
      <c r="A1307" s="58" t="s">
        <v>1448</v>
      </c>
      <c r="B1307" s="45" t="s">
        <v>3343</v>
      </c>
      <c r="C1307" s="155" t="s">
        <v>1376</v>
      </c>
      <c r="D1307" s="50" t="s">
        <v>146</v>
      </c>
      <c r="E1307" s="155">
        <v>2013</v>
      </c>
      <c r="F1307" s="155">
        <v>2013</v>
      </c>
      <c r="G1307" s="31">
        <v>2.35</v>
      </c>
      <c r="H1307" s="31">
        <v>2.35</v>
      </c>
      <c r="I1307" s="31">
        <v>2.35</v>
      </c>
      <c r="J1307" s="155"/>
      <c r="K1307" s="12"/>
      <c r="L1307" s="155"/>
      <c r="M1307" s="173"/>
      <c r="N1307" s="10"/>
      <c r="O1307" s="31">
        <v>2.35</v>
      </c>
      <c r="P1307" s="161"/>
      <c r="Q1307" s="84">
        <v>2.35</v>
      </c>
      <c r="R1307" s="163"/>
    </row>
    <row r="1308" spans="1:18" s="147" customFormat="1" x14ac:dyDescent="0.25">
      <c r="A1308" s="58" t="s">
        <v>1449</v>
      </c>
      <c r="B1308" s="45" t="s">
        <v>600</v>
      </c>
      <c r="C1308" s="155" t="s">
        <v>1376</v>
      </c>
      <c r="D1308" s="50" t="s">
        <v>146</v>
      </c>
      <c r="E1308" s="155">
        <v>2013</v>
      </c>
      <c r="F1308" s="155">
        <v>2013</v>
      </c>
      <c r="G1308" s="31">
        <v>2.2000000000000002</v>
      </c>
      <c r="H1308" s="31">
        <v>2.2000000000000002</v>
      </c>
      <c r="I1308" s="31">
        <v>2.2000000000000002</v>
      </c>
      <c r="J1308" s="155"/>
      <c r="K1308" s="12"/>
      <c r="L1308" s="155"/>
      <c r="M1308" s="173"/>
      <c r="N1308" s="10"/>
      <c r="O1308" s="31">
        <v>2.2000000000000002</v>
      </c>
      <c r="P1308" s="161"/>
      <c r="Q1308" s="84">
        <v>2.2000000000000002</v>
      </c>
      <c r="R1308" s="163"/>
    </row>
    <row r="1309" spans="1:18" s="147" customFormat="1" ht="31.5" x14ac:dyDescent="0.25">
      <c r="A1309" s="58" t="s">
        <v>1450</v>
      </c>
      <c r="B1309" s="45" t="s">
        <v>596</v>
      </c>
      <c r="C1309" s="155" t="s">
        <v>1376</v>
      </c>
      <c r="D1309" s="50" t="s">
        <v>146</v>
      </c>
      <c r="E1309" s="155">
        <v>2013</v>
      </c>
      <c r="F1309" s="155">
        <v>2013</v>
      </c>
      <c r="G1309" s="31">
        <v>2.5000000000000001E-2</v>
      </c>
      <c r="H1309" s="31">
        <v>2.5000000000000001E-2</v>
      </c>
      <c r="I1309" s="31">
        <v>2.5000000000000001E-2</v>
      </c>
      <c r="J1309" s="155"/>
      <c r="K1309" s="12"/>
      <c r="L1309" s="155"/>
      <c r="M1309" s="173"/>
      <c r="N1309" s="10"/>
      <c r="O1309" s="31">
        <v>2.5000000000000001E-2</v>
      </c>
      <c r="P1309" s="161"/>
      <c r="Q1309" s="84">
        <v>2.5000000000000001E-2</v>
      </c>
      <c r="R1309" s="163"/>
    </row>
    <row r="1310" spans="1:18" s="147" customFormat="1" ht="31.5" x14ac:dyDescent="0.25">
      <c r="A1310" s="58" t="s">
        <v>1451</v>
      </c>
      <c r="B1310" s="45" t="s">
        <v>3344</v>
      </c>
      <c r="C1310" s="155" t="s">
        <v>1376</v>
      </c>
      <c r="D1310" s="50" t="s">
        <v>146</v>
      </c>
      <c r="E1310" s="155">
        <v>2013</v>
      </c>
      <c r="F1310" s="155">
        <v>2013</v>
      </c>
      <c r="G1310" s="31">
        <v>2.5000000000000001E-2</v>
      </c>
      <c r="H1310" s="31">
        <v>2.5000000000000001E-2</v>
      </c>
      <c r="I1310" s="31">
        <v>2.5000000000000001E-2</v>
      </c>
      <c r="J1310" s="155"/>
      <c r="K1310" s="12"/>
      <c r="L1310" s="155"/>
      <c r="M1310" s="173"/>
      <c r="N1310" s="10"/>
      <c r="O1310" s="31">
        <v>2.5000000000000001E-2</v>
      </c>
      <c r="P1310" s="161"/>
      <c r="Q1310" s="84">
        <v>2.5000000000000001E-2</v>
      </c>
      <c r="R1310" s="163"/>
    </row>
    <row r="1311" spans="1:18" s="147" customFormat="1" ht="31.5" x14ac:dyDescent="0.25">
      <c r="A1311" s="58" t="s">
        <v>1452</v>
      </c>
      <c r="B1311" s="45" t="s">
        <v>3345</v>
      </c>
      <c r="C1311" s="155" t="s">
        <v>1376</v>
      </c>
      <c r="D1311" s="50" t="s">
        <v>146</v>
      </c>
      <c r="E1311" s="155">
        <v>2013</v>
      </c>
      <c r="F1311" s="155">
        <v>2013</v>
      </c>
      <c r="G1311" s="31">
        <v>0.03</v>
      </c>
      <c r="H1311" s="31">
        <v>0.03</v>
      </c>
      <c r="I1311" s="31">
        <v>0.03</v>
      </c>
      <c r="J1311" s="155"/>
      <c r="K1311" s="12"/>
      <c r="L1311" s="155"/>
      <c r="M1311" s="173"/>
      <c r="N1311" s="10"/>
      <c r="O1311" s="31">
        <v>0.03</v>
      </c>
      <c r="P1311" s="161"/>
      <c r="Q1311" s="84">
        <v>0.03</v>
      </c>
      <c r="R1311" s="163"/>
    </row>
    <row r="1312" spans="1:18" s="147" customFormat="1" hidden="1" x14ac:dyDescent="0.25">
      <c r="A1312" s="9" t="s">
        <v>44</v>
      </c>
      <c r="B1312" s="25" t="s">
        <v>31</v>
      </c>
      <c r="C1312" s="155"/>
      <c r="D1312" s="12"/>
      <c r="E1312" s="155"/>
      <c r="F1312" s="155"/>
      <c r="G1312" s="31"/>
      <c r="H1312" s="31"/>
      <c r="I1312" s="31"/>
      <c r="J1312" s="155"/>
      <c r="K1312" s="12"/>
      <c r="L1312" s="155"/>
      <c r="M1312" s="173"/>
      <c r="N1312" s="10"/>
      <c r="O1312" s="31"/>
      <c r="P1312" s="161"/>
      <c r="Q1312" s="84"/>
      <c r="R1312" s="163"/>
    </row>
    <row r="1313" spans="1:18" s="147" customFormat="1" x14ac:dyDescent="0.25">
      <c r="A1313" s="4" t="s">
        <v>45</v>
      </c>
      <c r="B1313" s="25" t="s">
        <v>20</v>
      </c>
      <c r="C1313" s="155"/>
      <c r="D1313" s="12"/>
      <c r="E1313" s="155"/>
      <c r="F1313" s="155"/>
      <c r="G1313" s="31"/>
      <c r="H1313" s="31"/>
      <c r="I1313" s="31"/>
      <c r="J1313" s="155"/>
      <c r="K1313" s="12"/>
      <c r="L1313" s="155"/>
      <c r="M1313" s="173"/>
      <c r="N1313" s="10"/>
      <c r="O1313" s="31"/>
      <c r="P1313" s="161"/>
      <c r="Q1313" s="84"/>
      <c r="R1313" s="163"/>
    </row>
    <row r="1314" spans="1:18" s="147" customFormat="1" x14ac:dyDescent="0.25">
      <c r="A1314" s="58" t="s">
        <v>625</v>
      </c>
      <c r="B1314" s="45" t="s">
        <v>63</v>
      </c>
      <c r="C1314" s="155" t="s">
        <v>1853</v>
      </c>
      <c r="D1314" s="50" t="s">
        <v>146</v>
      </c>
      <c r="E1314" s="155">
        <v>2013</v>
      </c>
      <c r="F1314" s="155">
        <v>2013</v>
      </c>
      <c r="G1314" s="31">
        <v>8.1699999999999995E-2</v>
      </c>
      <c r="H1314" s="31">
        <v>8.1699999999999995E-2</v>
      </c>
      <c r="I1314" s="31">
        <v>8.1699999999999995E-2</v>
      </c>
      <c r="J1314" s="155"/>
      <c r="K1314" s="12"/>
      <c r="L1314" s="155"/>
      <c r="M1314" s="173"/>
      <c r="N1314" s="10"/>
      <c r="O1314" s="31">
        <v>8.1699999999999995E-2</v>
      </c>
      <c r="P1314" s="161"/>
      <c r="Q1314" s="84">
        <v>8.1699999999999995E-2</v>
      </c>
      <c r="R1314" s="163"/>
    </row>
    <row r="1315" spans="1:18" s="147" customFormat="1" x14ac:dyDescent="0.25">
      <c r="A1315" s="58" t="s">
        <v>3346</v>
      </c>
      <c r="B1315" s="45" t="s">
        <v>3347</v>
      </c>
      <c r="C1315" s="155" t="s">
        <v>1853</v>
      </c>
      <c r="D1315" s="50" t="s">
        <v>146</v>
      </c>
      <c r="E1315" s="155">
        <v>2013</v>
      </c>
      <c r="F1315" s="155">
        <v>2013</v>
      </c>
      <c r="G1315" s="31">
        <v>0.1678</v>
      </c>
      <c r="H1315" s="31">
        <v>0.1678</v>
      </c>
      <c r="I1315" s="31">
        <v>0.1678</v>
      </c>
      <c r="J1315" s="155"/>
      <c r="K1315" s="12"/>
      <c r="L1315" s="155"/>
      <c r="M1315" s="173"/>
      <c r="N1315" s="10"/>
      <c r="O1315" s="31">
        <v>0.1678</v>
      </c>
      <c r="P1315" s="161"/>
      <c r="Q1315" s="84">
        <v>0.1678</v>
      </c>
      <c r="R1315" s="163"/>
    </row>
    <row r="1316" spans="1:18" s="147" customFormat="1" x14ac:dyDescent="0.25">
      <c r="A1316" s="4" t="s">
        <v>46</v>
      </c>
      <c r="B1316" s="25" t="s">
        <v>21</v>
      </c>
      <c r="C1316" s="155"/>
      <c r="D1316" s="12"/>
      <c r="E1316" s="155"/>
      <c r="F1316" s="155"/>
      <c r="G1316" s="31"/>
      <c r="H1316" s="31"/>
      <c r="I1316" s="31"/>
      <c r="J1316" s="155"/>
      <c r="K1316" s="12"/>
      <c r="L1316" s="155"/>
      <c r="M1316" s="173"/>
      <c r="N1316" s="10"/>
      <c r="O1316" s="31"/>
      <c r="P1316" s="161"/>
      <c r="Q1316" s="84"/>
      <c r="R1316" s="163"/>
    </row>
    <row r="1317" spans="1:18" s="147" customFormat="1" x14ac:dyDescent="0.25">
      <c r="A1317" s="58" t="s">
        <v>3348</v>
      </c>
      <c r="B1317" s="45" t="s">
        <v>3349</v>
      </c>
      <c r="C1317" s="155" t="s">
        <v>1374</v>
      </c>
      <c r="D1317" s="12"/>
      <c r="E1317" s="155">
        <v>2013</v>
      </c>
      <c r="F1317" s="155">
        <v>2013</v>
      </c>
      <c r="G1317" s="31">
        <v>0</v>
      </c>
      <c r="H1317" s="31">
        <v>0</v>
      </c>
      <c r="I1317" s="31">
        <v>0</v>
      </c>
      <c r="J1317" s="155"/>
      <c r="K1317" s="12"/>
      <c r="L1317" s="155"/>
      <c r="M1317" s="173"/>
      <c r="N1317" s="10"/>
      <c r="O1317" s="31">
        <v>0</v>
      </c>
      <c r="P1317" s="161"/>
      <c r="Q1317" s="84">
        <v>0</v>
      </c>
      <c r="R1317" s="163"/>
    </row>
    <row r="1318" spans="1:18" s="147" customFormat="1" x14ac:dyDescent="0.25">
      <c r="A1318" s="58" t="s">
        <v>3350</v>
      </c>
      <c r="B1318" s="45" t="s">
        <v>3351</v>
      </c>
      <c r="C1318" s="155" t="s">
        <v>1374</v>
      </c>
      <c r="D1318" s="12"/>
      <c r="E1318" s="155">
        <v>2013</v>
      </c>
      <c r="F1318" s="155">
        <v>2013</v>
      </c>
      <c r="G1318" s="31">
        <v>0</v>
      </c>
      <c r="H1318" s="31">
        <v>0</v>
      </c>
      <c r="I1318" s="31">
        <v>0</v>
      </c>
      <c r="J1318" s="155"/>
      <c r="K1318" s="12"/>
      <c r="L1318" s="155"/>
      <c r="M1318" s="173"/>
      <c r="N1318" s="10"/>
      <c r="O1318" s="31">
        <v>0</v>
      </c>
      <c r="P1318" s="161"/>
      <c r="Q1318" s="84">
        <v>0</v>
      </c>
      <c r="R1318" s="163"/>
    </row>
    <row r="1319" spans="1:18" s="147" customFormat="1" hidden="1" x14ac:dyDescent="0.25">
      <c r="A1319" s="4" t="s">
        <v>48</v>
      </c>
      <c r="B1319" s="25" t="s">
        <v>22</v>
      </c>
      <c r="C1319" s="155"/>
      <c r="D1319" s="12"/>
      <c r="E1319" s="155"/>
      <c r="F1319" s="155"/>
      <c r="G1319" s="31"/>
      <c r="H1319" s="31"/>
      <c r="I1319" s="31"/>
      <c r="J1319" s="155"/>
      <c r="K1319" s="12"/>
      <c r="L1319" s="155"/>
      <c r="M1319" s="173"/>
      <c r="N1319" s="10"/>
      <c r="O1319" s="31"/>
      <c r="P1319" s="161"/>
      <c r="Q1319" s="84"/>
      <c r="R1319" s="163"/>
    </row>
    <row r="1320" spans="1:18" s="147" customFormat="1" hidden="1" x14ac:dyDescent="0.25">
      <c r="A1320" s="4" t="s">
        <v>50</v>
      </c>
      <c r="B1320" s="25" t="s">
        <v>23</v>
      </c>
      <c r="C1320" s="155"/>
      <c r="D1320" s="12"/>
      <c r="E1320" s="155"/>
      <c r="F1320" s="155"/>
      <c r="G1320" s="31"/>
      <c r="H1320" s="31"/>
      <c r="I1320" s="31"/>
      <c r="J1320" s="155"/>
      <c r="K1320" s="12"/>
      <c r="L1320" s="155"/>
      <c r="M1320" s="173"/>
      <c r="N1320" s="10"/>
      <c r="O1320" s="31"/>
      <c r="P1320" s="161"/>
      <c r="Q1320" s="84"/>
      <c r="R1320" s="163"/>
    </row>
    <row r="1321" spans="1:18" s="147" customFormat="1" x14ac:dyDescent="0.25">
      <c r="A1321" s="4" t="s">
        <v>51</v>
      </c>
      <c r="B1321" s="25" t="s">
        <v>17</v>
      </c>
      <c r="C1321" s="155"/>
      <c r="D1321" s="12"/>
      <c r="E1321" s="155"/>
      <c r="F1321" s="155"/>
      <c r="G1321" s="31"/>
      <c r="H1321" s="31"/>
      <c r="I1321" s="31"/>
      <c r="J1321" s="155"/>
      <c r="K1321" s="12"/>
      <c r="L1321" s="155"/>
      <c r="M1321" s="173"/>
      <c r="N1321" s="10"/>
      <c r="O1321" s="31"/>
      <c r="P1321" s="161"/>
      <c r="Q1321" s="84"/>
      <c r="R1321" s="163"/>
    </row>
    <row r="1322" spans="1:18" s="147" customFormat="1" x14ac:dyDescent="0.25">
      <c r="A1322" s="58" t="s">
        <v>3352</v>
      </c>
      <c r="B1322" s="45" t="s">
        <v>1226</v>
      </c>
      <c r="C1322" s="155" t="s">
        <v>1409</v>
      </c>
      <c r="D1322" s="12"/>
      <c r="E1322" s="155">
        <v>2013</v>
      </c>
      <c r="F1322" s="155">
        <v>2013</v>
      </c>
      <c r="G1322" s="31">
        <v>0.34905694059999998</v>
      </c>
      <c r="H1322" s="31">
        <v>0.34905694059999998</v>
      </c>
      <c r="I1322" s="31">
        <v>0.34905694059999998</v>
      </c>
      <c r="J1322" s="155"/>
      <c r="K1322" s="12"/>
      <c r="L1322" s="155"/>
      <c r="M1322" s="173"/>
      <c r="N1322" s="10"/>
      <c r="O1322" s="31">
        <v>0.34905694059999998</v>
      </c>
      <c r="P1322" s="161"/>
      <c r="Q1322" s="84">
        <v>0.34905694059999998</v>
      </c>
      <c r="R1322" s="163"/>
    </row>
    <row r="1323" spans="1:18" s="147" customFormat="1" ht="31.5" hidden="1" x14ac:dyDescent="0.25">
      <c r="A1323" s="4" t="s">
        <v>476</v>
      </c>
      <c r="B1323" s="25" t="s">
        <v>1541</v>
      </c>
      <c r="C1323" s="155"/>
      <c r="D1323" s="12"/>
      <c r="E1323" s="155"/>
      <c r="F1323" s="155"/>
      <c r="G1323" s="31"/>
      <c r="H1323" s="31"/>
      <c r="I1323" s="31"/>
      <c r="J1323" s="155"/>
      <c r="K1323" s="12"/>
      <c r="L1323" s="155"/>
      <c r="M1323" s="173"/>
      <c r="N1323" s="10"/>
      <c r="O1323" s="31"/>
      <c r="P1323" s="161"/>
      <c r="Q1323" s="84"/>
      <c r="R1323" s="163"/>
    </row>
    <row r="1324" spans="1:18" s="147" customFormat="1" hidden="1" x14ac:dyDescent="0.25">
      <c r="A1324" s="4" t="s">
        <v>52</v>
      </c>
      <c r="B1324" s="25" t="s">
        <v>24</v>
      </c>
      <c r="C1324" s="155"/>
      <c r="D1324" s="12"/>
      <c r="E1324" s="155"/>
      <c r="F1324" s="155"/>
      <c r="G1324" s="31"/>
      <c r="H1324" s="31"/>
      <c r="I1324" s="31"/>
      <c r="J1324" s="155"/>
      <c r="K1324" s="12"/>
      <c r="L1324" s="155"/>
      <c r="M1324" s="173"/>
      <c r="N1324" s="10"/>
      <c r="O1324" s="31"/>
      <c r="P1324" s="161"/>
      <c r="Q1324" s="84"/>
      <c r="R1324" s="163"/>
    </row>
    <row r="1325" spans="1:18" s="147" customFormat="1" hidden="1" x14ac:dyDescent="0.25">
      <c r="A1325" s="4" t="s">
        <v>54</v>
      </c>
      <c r="B1325" s="25" t="s">
        <v>25</v>
      </c>
      <c r="C1325" s="155"/>
      <c r="D1325" s="12"/>
      <c r="E1325" s="155"/>
      <c r="F1325" s="155"/>
      <c r="G1325" s="31"/>
      <c r="H1325" s="31"/>
      <c r="I1325" s="31"/>
      <c r="J1325" s="155"/>
      <c r="K1325" s="12"/>
      <c r="L1325" s="155"/>
      <c r="M1325" s="173"/>
      <c r="N1325" s="10"/>
      <c r="O1325" s="31"/>
      <c r="P1325" s="161"/>
      <c r="Q1325" s="84"/>
      <c r="R1325" s="163"/>
    </row>
    <row r="1326" spans="1:18" s="147" customFormat="1" hidden="1" x14ac:dyDescent="0.25">
      <c r="A1326" s="4" t="s">
        <v>55</v>
      </c>
      <c r="B1326" s="25" t="s">
        <v>26</v>
      </c>
      <c r="C1326" s="155"/>
      <c r="D1326" s="12"/>
      <c r="E1326" s="155"/>
      <c r="F1326" s="155"/>
      <c r="G1326" s="31"/>
      <c r="H1326" s="31"/>
      <c r="I1326" s="31"/>
      <c r="J1326" s="155"/>
      <c r="K1326" s="12"/>
      <c r="L1326" s="155"/>
      <c r="M1326" s="173"/>
      <c r="N1326" s="10"/>
      <c r="O1326" s="31"/>
      <c r="P1326" s="161"/>
      <c r="Q1326" s="84"/>
      <c r="R1326" s="163"/>
    </row>
    <row r="1327" spans="1:18" s="269" customFormat="1" x14ac:dyDescent="0.25">
      <c r="A1327" s="276" t="s">
        <v>1593</v>
      </c>
      <c r="B1327" s="277" t="s">
        <v>1594</v>
      </c>
      <c r="C1327" s="266"/>
      <c r="D1327" s="280"/>
      <c r="E1327" s="266"/>
      <c r="F1327" s="266"/>
      <c r="G1327" s="281"/>
      <c r="H1327" s="281"/>
      <c r="I1327" s="281"/>
      <c r="J1327" s="266"/>
      <c r="K1327" s="280"/>
      <c r="L1327" s="266"/>
      <c r="M1327" s="274"/>
      <c r="N1327" s="278"/>
      <c r="O1327" s="281"/>
      <c r="P1327" s="265"/>
      <c r="Q1327" s="282"/>
      <c r="R1327" s="268"/>
    </row>
    <row r="1328" spans="1:18" s="147" customFormat="1" x14ac:dyDescent="0.25">
      <c r="A1328" s="9" t="s">
        <v>39</v>
      </c>
      <c r="B1328" s="25" t="s">
        <v>29</v>
      </c>
      <c r="C1328" s="155"/>
      <c r="D1328" s="12"/>
      <c r="E1328" s="155"/>
      <c r="F1328" s="155"/>
      <c r="G1328" s="31"/>
      <c r="H1328" s="31"/>
      <c r="I1328" s="31"/>
      <c r="J1328" s="155"/>
      <c r="K1328" s="12"/>
      <c r="L1328" s="155"/>
      <c r="M1328" s="173"/>
      <c r="N1328" s="10"/>
      <c r="O1328" s="31"/>
      <c r="P1328" s="161"/>
      <c r="Q1328" s="84"/>
      <c r="R1328" s="163"/>
    </row>
    <row r="1329" spans="1:18" s="147" customFormat="1" ht="31.5" x14ac:dyDescent="0.25">
      <c r="A1329" s="58" t="s">
        <v>361</v>
      </c>
      <c r="B1329" s="45" t="s">
        <v>3353</v>
      </c>
      <c r="C1329" s="155" t="s">
        <v>1874</v>
      </c>
      <c r="D1329" s="12" t="s">
        <v>3354</v>
      </c>
      <c r="E1329" s="155">
        <v>2013</v>
      </c>
      <c r="F1329" s="155">
        <v>2013</v>
      </c>
      <c r="G1329" s="31">
        <v>1.3984725699999998</v>
      </c>
      <c r="H1329" s="31">
        <v>1.3984725699999998</v>
      </c>
      <c r="I1329" s="31">
        <v>1.3984725699999998</v>
      </c>
      <c r="J1329" s="155"/>
      <c r="K1329" s="12" t="s">
        <v>3354</v>
      </c>
      <c r="L1329" s="155"/>
      <c r="M1329" s="173"/>
      <c r="N1329" s="10"/>
      <c r="O1329" s="31">
        <v>1.3984725699999998</v>
      </c>
      <c r="P1329" s="161"/>
      <c r="Q1329" s="84">
        <v>1.3984725699999998</v>
      </c>
      <c r="R1329" s="163"/>
    </row>
    <row r="1330" spans="1:18" s="147" customFormat="1" ht="31.5" x14ac:dyDescent="0.25">
      <c r="A1330" s="58" t="s">
        <v>365</v>
      </c>
      <c r="B1330" s="45" t="s">
        <v>3355</v>
      </c>
      <c r="C1330" s="155" t="s">
        <v>1874</v>
      </c>
      <c r="D1330" s="12" t="s">
        <v>363</v>
      </c>
      <c r="E1330" s="155">
        <v>2013</v>
      </c>
      <c r="F1330" s="155">
        <v>2013</v>
      </c>
      <c r="G1330" s="31">
        <v>0.77300000000000002</v>
      </c>
      <c r="H1330" s="31">
        <v>0.77300000000000002</v>
      </c>
      <c r="I1330" s="31">
        <v>0.77300000000000002</v>
      </c>
      <c r="J1330" s="155"/>
      <c r="K1330" s="12" t="s">
        <v>363</v>
      </c>
      <c r="L1330" s="155"/>
      <c r="M1330" s="173"/>
      <c r="N1330" s="10"/>
      <c r="O1330" s="31">
        <v>0.77300000000000002</v>
      </c>
      <c r="P1330" s="161"/>
      <c r="Q1330" s="84">
        <v>0.77300000000000002</v>
      </c>
      <c r="R1330" s="163"/>
    </row>
    <row r="1331" spans="1:18" s="147" customFormat="1" ht="31.5" x14ac:dyDescent="0.25">
      <c r="A1331" s="58" t="s">
        <v>368</v>
      </c>
      <c r="B1331" s="21" t="s">
        <v>3356</v>
      </c>
      <c r="C1331" s="155" t="s">
        <v>1874</v>
      </c>
      <c r="D1331" s="50" t="s">
        <v>3357</v>
      </c>
      <c r="E1331" s="155">
        <v>2013</v>
      </c>
      <c r="F1331" s="155">
        <v>2013</v>
      </c>
      <c r="G1331" s="31">
        <v>1.2436684200000001</v>
      </c>
      <c r="H1331" s="31">
        <v>1.2436684200000001</v>
      </c>
      <c r="I1331" s="31">
        <v>1.2436684200000001</v>
      </c>
      <c r="J1331" s="155"/>
      <c r="K1331" s="12" t="s">
        <v>378</v>
      </c>
      <c r="L1331" s="155"/>
      <c r="M1331" s="173"/>
      <c r="N1331" s="10"/>
      <c r="O1331" s="31">
        <v>1.2436684200000001</v>
      </c>
      <c r="P1331" s="161"/>
      <c r="Q1331" s="84">
        <v>1.2436684200000001</v>
      </c>
      <c r="R1331" s="163"/>
    </row>
    <row r="1332" spans="1:18" s="147" customFormat="1" x14ac:dyDescent="0.25">
      <c r="A1332" s="9" t="s">
        <v>42</v>
      </c>
      <c r="B1332" s="25" t="s">
        <v>43</v>
      </c>
      <c r="C1332" s="155"/>
      <c r="D1332" s="12"/>
      <c r="E1332" s="155"/>
      <c r="F1332" s="155"/>
      <c r="G1332" s="31"/>
      <c r="H1332" s="31"/>
      <c r="I1332" s="31"/>
      <c r="J1332" s="155"/>
      <c r="K1332" s="12"/>
      <c r="L1332" s="155"/>
      <c r="M1332" s="173"/>
      <c r="N1332" s="10"/>
      <c r="O1332" s="31"/>
      <c r="P1332" s="161"/>
      <c r="Q1332" s="84"/>
      <c r="R1332" s="163"/>
    </row>
    <row r="1333" spans="1:18" s="147" customFormat="1" ht="63" x14ac:dyDescent="0.25">
      <c r="A1333" s="58" t="s">
        <v>373</v>
      </c>
      <c r="B1333" s="45" t="s">
        <v>3358</v>
      </c>
      <c r="C1333" s="155" t="s">
        <v>1905</v>
      </c>
      <c r="D1333" s="50" t="s">
        <v>352</v>
      </c>
      <c r="E1333" s="155">
        <v>2013</v>
      </c>
      <c r="F1333" s="155">
        <v>2013</v>
      </c>
      <c r="G1333" s="31">
        <v>0.63</v>
      </c>
      <c r="H1333" s="31">
        <v>0.63</v>
      </c>
      <c r="I1333" s="31">
        <v>0.63</v>
      </c>
      <c r="J1333" s="155"/>
      <c r="K1333" s="12" t="str">
        <f>D1333</f>
        <v>0,25 МВА</v>
      </c>
      <c r="L1333" s="155"/>
      <c r="M1333" s="173"/>
      <c r="N1333" s="10"/>
      <c r="O1333" s="31">
        <v>0.63</v>
      </c>
      <c r="P1333" s="161"/>
      <c r="Q1333" s="84">
        <v>0.63</v>
      </c>
      <c r="R1333" s="163"/>
    </row>
    <row r="1334" spans="1:18" s="147" customFormat="1" ht="31.5" x14ac:dyDescent="0.25">
      <c r="A1334" s="58" t="s">
        <v>374</v>
      </c>
      <c r="B1334" s="45" t="s">
        <v>3359</v>
      </c>
      <c r="C1334" s="155" t="s">
        <v>1905</v>
      </c>
      <c r="D1334" s="50" t="s">
        <v>3360</v>
      </c>
      <c r="E1334" s="155">
        <v>2013</v>
      </c>
      <c r="F1334" s="155">
        <v>2013</v>
      </c>
      <c r="G1334" s="31">
        <v>1.75906356</v>
      </c>
      <c r="H1334" s="31">
        <v>1.75906356</v>
      </c>
      <c r="I1334" s="31">
        <v>1.75906356</v>
      </c>
      <c r="J1334" s="155"/>
      <c r="K1334" s="12" t="str">
        <f>D1334</f>
        <v>3,387 км</v>
      </c>
      <c r="L1334" s="155"/>
      <c r="M1334" s="173"/>
      <c r="N1334" s="10"/>
      <c r="O1334" s="31">
        <v>1.75906356</v>
      </c>
      <c r="P1334" s="161"/>
      <c r="Q1334" s="84">
        <v>1.75906356</v>
      </c>
      <c r="R1334" s="163"/>
    </row>
    <row r="1335" spans="1:18" s="147" customFormat="1" ht="47.25" x14ac:dyDescent="0.25">
      <c r="A1335" s="58" t="s">
        <v>376</v>
      </c>
      <c r="B1335" s="45" t="s">
        <v>3361</v>
      </c>
      <c r="C1335" s="155" t="s">
        <v>1905</v>
      </c>
      <c r="D1335" s="50" t="s">
        <v>378</v>
      </c>
      <c r="E1335" s="155">
        <v>2013</v>
      </c>
      <c r="F1335" s="155">
        <v>2013</v>
      </c>
      <c r="G1335" s="31">
        <v>1.774</v>
      </c>
      <c r="H1335" s="31">
        <v>1.774</v>
      </c>
      <c r="I1335" s="31">
        <v>1.774</v>
      </c>
      <c r="J1335" s="155"/>
      <c r="K1335" s="12" t="str">
        <f>D1335</f>
        <v>0,8 МВА</v>
      </c>
      <c r="L1335" s="155"/>
      <c r="M1335" s="173"/>
      <c r="N1335" s="10"/>
      <c r="O1335" s="31">
        <v>1.774</v>
      </c>
      <c r="P1335" s="161"/>
      <c r="Q1335" s="84">
        <v>1.774</v>
      </c>
      <c r="R1335" s="163"/>
    </row>
    <row r="1336" spans="1:18" s="147" customFormat="1" ht="47.25" x14ac:dyDescent="0.25">
      <c r="A1336" s="58" t="s">
        <v>379</v>
      </c>
      <c r="B1336" s="45" t="s">
        <v>3362</v>
      </c>
      <c r="C1336" s="155" t="s">
        <v>1905</v>
      </c>
      <c r="D1336" s="50" t="s">
        <v>351</v>
      </c>
      <c r="E1336" s="155">
        <v>2013</v>
      </c>
      <c r="F1336" s="155">
        <v>2013</v>
      </c>
      <c r="G1336" s="31">
        <v>1.2832932400000001</v>
      </c>
      <c r="H1336" s="31">
        <v>1.2832932400000001</v>
      </c>
      <c r="I1336" s="31">
        <v>1.2832932400000001</v>
      </c>
      <c r="J1336" s="155"/>
      <c r="K1336" s="12" t="str">
        <f>D1336</f>
        <v>0,5 МВА</v>
      </c>
      <c r="L1336" s="155"/>
      <c r="M1336" s="173"/>
      <c r="N1336" s="10"/>
      <c r="O1336" s="31">
        <v>1.2832932400000001</v>
      </c>
      <c r="P1336" s="161"/>
      <c r="Q1336" s="84">
        <v>1.2832932400000001</v>
      </c>
      <c r="R1336" s="163"/>
    </row>
    <row r="1337" spans="1:18" s="147" customFormat="1" ht="31.5" x14ac:dyDescent="0.25">
      <c r="A1337" s="58" t="s">
        <v>381</v>
      </c>
      <c r="B1337" s="45" t="s">
        <v>3363</v>
      </c>
      <c r="C1337" s="155" t="s">
        <v>1905</v>
      </c>
      <c r="D1337" s="12" t="s">
        <v>1743</v>
      </c>
      <c r="E1337" s="155">
        <v>2013</v>
      </c>
      <c r="F1337" s="155">
        <v>2013</v>
      </c>
      <c r="G1337" s="31">
        <v>0.73817313780000005</v>
      </c>
      <c r="H1337" s="31">
        <v>0.73817313780000005</v>
      </c>
      <c r="I1337" s="31">
        <v>0.73817313780000005</v>
      </c>
      <c r="J1337" s="155"/>
      <c r="K1337" s="12" t="s">
        <v>1743</v>
      </c>
      <c r="L1337" s="155"/>
      <c r="M1337" s="173"/>
      <c r="N1337" s="10"/>
      <c r="O1337" s="31">
        <v>0.73817313780000005</v>
      </c>
      <c r="P1337" s="161"/>
      <c r="Q1337" s="84">
        <v>0.73817313780000005</v>
      </c>
      <c r="R1337" s="163"/>
    </row>
    <row r="1338" spans="1:18" s="147" customFormat="1" ht="31.5" x14ac:dyDescent="0.25">
      <c r="A1338" s="58" t="s">
        <v>383</v>
      </c>
      <c r="B1338" s="45" t="s">
        <v>3364</v>
      </c>
      <c r="C1338" s="155" t="s">
        <v>1905</v>
      </c>
      <c r="D1338" s="12"/>
      <c r="E1338" s="155">
        <v>2013</v>
      </c>
      <c r="F1338" s="155">
        <v>2013</v>
      </c>
      <c r="G1338" s="31">
        <v>0.2423159</v>
      </c>
      <c r="H1338" s="31">
        <v>0.2423159</v>
      </c>
      <c r="I1338" s="31">
        <v>0.2423159</v>
      </c>
      <c r="J1338" s="155"/>
      <c r="K1338" s="12"/>
      <c r="L1338" s="155"/>
      <c r="M1338" s="173"/>
      <c r="N1338" s="10"/>
      <c r="O1338" s="31">
        <v>0.2423159</v>
      </c>
      <c r="P1338" s="161"/>
      <c r="Q1338" s="84">
        <v>0.2423159</v>
      </c>
      <c r="R1338" s="163"/>
    </row>
    <row r="1339" spans="1:18" s="147" customFormat="1" x14ac:dyDescent="0.25">
      <c r="A1339" s="9" t="s">
        <v>27</v>
      </c>
      <c r="B1339" s="25" t="s">
        <v>28</v>
      </c>
      <c r="C1339" s="155"/>
      <c r="D1339" s="12"/>
      <c r="E1339" s="155"/>
      <c r="F1339" s="155"/>
      <c r="G1339" s="31"/>
      <c r="H1339" s="31"/>
      <c r="I1339" s="31"/>
      <c r="J1339" s="155"/>
      <c r="K1339" s="12"/>
      <c r="L1339" s="155"/>
      <c r="M1339" s="173"/>
      <c r="N1339" s="10"/>
      <c r="O1339" s="31"/>
      <c r="P1339" s="161"/>
      <c r="Q1339" s="84"/>
      <c r="R1339" s="163"/>
    </row>
    <row r="1340" spans="1:18" s="147" customFormat="1" x14ac:dyDescent="0.25">
      <c r="A1340" s="58" t="s">
        <v>392</v>
      </c>
      <c r="B1340" s="45" t="s">
        <v>3365</v>
      </c>
      <c r="C1340" s="155" t="s">
        <v>1376</v>
      </c>
      <c r="D1340" s="50" t="s">
        <v>146</v>
      </c>
      <c r="E1340" s="155">
        <v>2013</v>
      </c>
      <c r="F1340" s="155">
        <v>2013</v>
      </c>
      <c r="G1340" s="31">
        <v>0.31324000000000002</v>
      </c>
      <c r="H1340" s="31">
        <v>0.31324000000000002</v>
      </c>
      <c r="I1340" s="31">
        <v>0.31324000000000002</v>
      </c>
      <c r="J1340" s="155"/>
      <c r="K1340" s="12"/>
      <c r="L1340" s="155"/>
      <c r="M1340" s="173"/>
      <c r="N1340" s="10"/>
      <c r="O1340" s="31">
        <v>0.31324000000000002</v>
      </c>
      <c r="P1340" s="161"/>
      <c r="Q1340" s="84">
        <v>0.31324000000000002</v>
      </c>
      <c r="R1340" s="163"/>
    </row>
    <row r="1341" spans="1:18" s="147" customFormat="1" x14ac:dyDescent="0.25">
      <c r="A1341" s="58" t="s">
        <v>394</v>
      </c>
      <c r="B1341" s="45" t="s">
        <v>3366</v>
      </c>
      <c r="C1341" s="155" t="s">
        <v>1376</v>
      </c>
      <c r="D1341" s="50" t="s">
        <v>146</v>
      </c>
      <c r="E1341" s="155">
        <v>2013</v>
      </c>
      <c r="F1341" s="155">
        <v>2013</v>
      </c>
      <c r="G1341" s="31">
        <v>4.1799999999999997E-2</v>
      </c>
      <c r="H1341" s="31">
        <v>4.1799999999999997E-2</v>
      </c>
      <c r="I1341" s="31">
        <v>4.1799999999999997E-2</v>
      </c>
      <c r="J1341" s="155"/>
      <c r="K1341" s="12"/>
      <c r="L1341" s="155"/>
      <c r="M1341" s="173"/>
      <c r="N1341" s="10"/>
      <c r="O1341" s="31">
        <v>4.1799999999999997E-2</v>
      </c>
      <c r="P1341" s="161"/>
      <c r="Q1341" s="84">
        <v>4.1799999999999997E-2</v>
      </c>
      <c r="R1341" s="163"/>
    </row>
    <row r="1342" spans="1:18" s="147" customFormat="1" x14ac:dyDescent="0.25">
      <c r="A1342" s="58" t="s">
        <v>395</v>
      </c>
      <c r="B1342" s="45" t="s">
        <v>3367</v>
      </c>
      <c r="C1342" s="155" t="s">
        <v>1376</v>
      </c>
      <c r="D1342" s="50" t="s">
        <v>146</v>
      </c>
      <c r="E1342" s="155">
        <v>2013</v>
      </c>
      <c r="F1342" s="155">
        <v>2013</v>
      </c>
      <c r="G1342" s="31">
        <v>0</v>
      </c>
      <c r="H1342" s="31">
        <v>0</v>
      </c>
      <c r="I1342" s="31">
        <v>0</v>
      </c>
      <c r="J1342" s="155"/>
      <c r="K1342" s="12"/>
      <c r="L1342" s="155"/>
      <c r="M1342" s="173"/>
      <c r="N1342" s="10"/>
      <c r="O1342" s="31">
        <v>0</v>
      </c>
      <c r="P1342" s="161"/>
      <c r="Q1342" s="84">
        <v>0</v>
      </c>
      <c r="R1342" s="163"/>
    </row>
    <row r="1343" spans="1:18" s="147" customFormat="1" x14ac:dyDescent="0.25">
      <c r="A1343" s="58" t="s">
        <v>397</v>
      </c>
      <c r="B1343" s="45" t="s">
        <v>3368</v>
      </c>
      <c r="C1343" s="155" t="s">
        <v>1376</v>
      </c>
      <c r="D1343" s="50" t="s">
        <v>146</v>
      </c>
      <c r="E1343" s="155">
        <v>2013</v>
      </c>
      <c r="F1343" s="155">
        <v>2013</v>
      </c>
      <c r="G1343" s="31">
        <v>0</v>
      </c>
      <c r="H1343" s="31">
        <v>0</v>
      </c>
      <c r="I1343" s="31">
        <v>0</v>
      </c>
      <c r="J1343" s="155"/>
      <c r="K1343" s="12"/>
      <c r="L1343" s="155"/>
      <c r="M1343" s="173"/>
      <c r="N1343" s="10"/>
      <c r="O1343" s="31">
        <v>0</v>
      </c>
      <c r="P1343" s="161"/>
      <c r="Q1343" s="84">
        <v>0</v>
      </c>
      <c r="R1343" s="163"/>
    </row>
    <row r="1344" spans="1:18" s="147" customFormat="1" x14ac:dyDescent="0.25">
      <c r="A1344" s="58" t="s">
        <v>398</v>
      </c>
      <c r="B1344" s="45" t="s">
        <v>3369</v>
      </c>
      <c r="C1344" s="155" t="s">
        <v>1376</v>
      </c>
      <c r="D1344" s="50" t="s">
        <v>146</v>
      </c>
      <c r="E1344" s="155">
        <v>2013</v>
      </c>
      <c r="F1344" s="155">
        <v>2013</v>
      </c>
      <c r="G1344" s="31">
        <v>9.9030000000000007E-2</v>
      </c>
      <c r="H1344" s="31">
        <v>9.9030000000000007E-2</v>
      </c>
      <c r="I1344" s="31">
        <v>9.9030000000000007E-2</v>
      </c>
      <c r="J1344" s="155"/>
      <c r="K1344" s="12"/>
      <c r="L1344" s="155"/>
      <c r="M1344" s="173"/>
      <c r="N1344" s="10"/>
      <c r="O1344" s="31">
        <v>9.9030000000000007E-2</v>
      </c>
      <c r="P1344" s="161"/>
      <c r="Q1344" s="84">
        <v>9.9030000000000007E-2</v>
      </c>
      <c r="R1344" s="163"/>
    </row>
    <row r="1345" spans="1:18" s="147" customFormat="1" x14ac:dyDescent="0.25">
      <c r="A1345" s="58" t="s">
        <v>399</v>
      </c>
      <c r="B1345" s="45" t="s">
        <v>3370</v>
      </c>
      <c r="C1345" s="155" t="s">
        <v>1376</v>
      </c>
      <c r="D1345" s="50" t="s">
        <v>146</v>
      </c>
      <c r="E1345" s="155">
        <v>2013</v>
      </c>
      <c r="F1345" s="155">
        <v>2013</v>
      </c>
      <c r="G1345" s="31">
        <v>9.4950000000000007E-2</v>
      </c>
      <c r="H1345" s="31">
        <v>9.4950000000000007E-2</v>
      </c>
      <c r="I1345" s="31">
        <v>9.4950000000000007E-2</v>
      </c>
      <c r="J1345" s="155"/>
      <c r="K1345" s="12"/>
      <c r="L1345" s="155"/>
      <c r="M1345" s="173"/>
      <c r="N1345" s="10"/>
      <c r="O1345" s="31">
        <v>9.4950000000000007E-2</v>
      </c>
      <c r="P1345" s="161"/>
      <c r="Q1345" s="84">
        <v>9.4950000000000007E-2</v>
      </c>
      <c r="R1345" s="163"/>
    </row>
    <row r="1346" spans="1:18" s="147" customFormat="1" ht="31.5" x14ac:dyDescent="0.25">
      <c r="A1346" s="58" t="s">
        <v>1673</v>
      </c>
      <c r="B1346" s="45" t="s">
        <v>3371</v>
      </c>
      <c r="C1346" s="155" t="s">
        <v>1376</v>
      </c>
      <c r="D1346" s="50" t="s">
        <v>146</v>
      </c>
      <c r="E1346" s="155">
        <v>2013</v>
      </c>
      <c r="F1346" s="155">
        <v>2013</v>
      </c>
      <c r="G1346" s="31">
        <v>0</v>
      </c>
      <c r="H1346" s="31">
        <v>0</v>
      </c>
      <c r="I1346" s="31">
        <v>0</v>
      </c>
      <c r="J1346" s="155"/>
      <c r="K1346" s="12"/>
      <c r="L1346" s="155"/>
      <c r="M1346" s="173"/>
      <c r="N1346" s="10"/>
      <c r="O1346" s="31">
        <v>0</v>
      </c>
      <c r="P1346" s="161"/>
      <c r="Q1346" s="84">
        <v>0</v>
      </c>
      <c r="R1346" s="163"/>
    </row>
    <row r="1347" spans="1:18" s="147" customFormat="1" ht="31.5" x14ac:dyDescent="0.25">
      <c r="A1347" s="58" t="s">
        <v>1674</v>
      </c>
      <c r="B1347" s="109" t="s">
        <v>3372</v>
      </c>
      <c r="C1347" s="155" t="s">
        <v>1376</v>
      </c>
      <c r="D1347" s="50" t="s">
        <v>146</v>
      </c>
      <c r="E1347" s="155">
        <v>2013</v>
      </c>
      <c r="F1347" s="155">
        <v>2013</v>
      </c>
      <c r="G1347" s="31">
        <v>0.12494</v>
      </c>
      <c r="H1347" s="31">
        <v>0.12494</v>
      </c>
      <c r="I1347" s="31">
        <v>0.12494</v>
      </c>
      <c r="J1347" s="155"/>
      <c r="K1347" s="12"/>
      <c r="L1347" s="155"/>
      <c r="M1347" s="173"/>
      <c r="N1347" s="10"/>
      <c r="O1347" s="31">
        <v>0.12494</v>
      </c>
      <c r="P1347" s="161"/>
      <c r="Q1347" s="84">
        <v>0.12494</v>
      </c>
      <c r="R1347" s="163"/>
    </row>
    <row r="1348" spans="1:18" s="147" customFormat="1" ht="31.5" x14ac:dyDescent="0.25">
      <c r="A1348" s="58" t="s">
        <v>1675</v>
      </c>
      <c r="B1348" s="45" t="s">
        <v>3373</v>
      </c>
      <c r="C1348" s="155" t="s">
        <v>1376</v>
      </c>
      <c r="D1348" s="50" t="s">
        <v>146</v>
      </c>
      <c r="E1348" s="155">
        <v>2013</v>
      </c>
      <c r="F1348" s="155">
        <v>2013</v>
      </c>
      <c r="G1348" s="31">
        <v>0.16794999999999999</v>
      </c>
      <c r="H1348" s="31">
        <v>0.16794999999999999</v>
      </c>
      <c r="I1348" s="31">
        <v>0.16794999999999999</v>
      </c>
      <c r="J1348" s="155"/>
      <c r="K1348" s="12"/>
      <c r="L1348" s="155"/>
      <c r="M1348" s="173"/>
      <c r="N1348" s="10"/>
      <c r="O1348" s="31">
        <v>0.16794999999999999</v>
      </c>
      <c r="P1348" s="161"/>
      <c r="Q1348" s="84">
        <v>0.16794999999999999</v>
      </c>
      <c r="R1348" s="163"/>
    </row>
    <row r="1349" spans="1:18" s="147" customFormat="1" ht="31.5" x14ac:dyDescent="0.25">
      <c r="A1349" s="58" t="s">
        <v>1676</v>
      </c>
      <c r="B1349" s="45" t="s">
        <v>3374</v>
      </c>
      <c r="C1349" s="155" t="s">
        <v>1376</v>
      </c>
      <c r="D1349" s="50" t="s">
        <v>146</v>
      </c>
      <c r="E1349" s="155">
        <v>2013</v>
      </c>
      <c r="F1349" s="155">
        <v>2013</v>
      </c>
      <c r="G1349" s="31">
        <v>0.14784</v>
      </c>
      <c r="H1349" s="31">
        <v>0.14784</v>
      </c>
      <c r="I1349" s="31">
        <v>0.14784</v>
      </c>
      <c r="J1349" s="155"/>
      <c r="K1349" s="12"/>
      <c r="L1349" s="155"/>
      <c r="M1349" s="173"/>
      <c r="N1349" s="10"/>
      <c r="O1349" s="31">
        <v>0.14784</v>
      </c>
      <c r="P1349" s="161"/>
      <c r="Q1349" s="84">
        <v>0.14784</v>
      </c>
      <c r="R1349" s="163"/>
    </row>
    <row r="1350" spans="1:18" s="147" customFormat="1" ht="47.25" x14ac:dyDescent="0.25">
      <c r="A1350" s="58" t="s">
        <v>1677</v>
      </c>
      <c r="B1350" s="45" t="s">
        <v>3375</v>
      </c>
      <c r="C1350" s="155" t="s">
        <v>1376</v>
      </c>
      <c r="D1350" s="50" t="s">
        <v>146</v>
      </c>
      <c r="E1350" s="155">
        <v>2013</v>
      </c>
      <c r="F1350" s="155">
        <v>2013</v>
      </c>
      <c r="G1350" s="31">
        <v>0</v>
      </c>
      <c r="H1350" s="31">
        <v>0</v>
      </c>
      <c r="I1350" s="31">
        <v>0</v>
      </c>
      <c r="J1350" s="155"/>
      <c r="K1350" s="12"/>
      <c r="L1350" s="155"/>
      <c r="M1350" s="173"/>
      <c r="N1350" s="10"/>
      <c r="O1350" s="31">
        <v>0</v>
      </c>
      <c r="P1350" s="161"/>
      <c r="Q1350" s="84">
        <v>0</v>
      </c>
      <c r="R1350" s="163"/>
    </row>
    <row r="1351" spans="1:18" s="147" customFormat="1" hidden="1" x14ac:dyDescent="0.25">
      <c r="A1351" s="9" t="s">
        <v>44</v>
      </c>
      <c r="B1351" s="25" t="s">
        <v>31</v>
      </c>
      <c r="C1351" s="155"/>
      <c r="D1351" s="12"/>
      <c r="E1351" s="155"/>
      <c r="F1351" s="155"/>
      <c r="G1351" s="31"/>
      <c r="H1351" s="31"/>
      <c r="I1351" s="31"/>
      <c r="J1351" s="155"/>
      <c r="K1351" s="12"/>
      <c r="L1351" s="155"/>
      <c r="M1351" s="173"/>
      <c r="N1351" s="10"/>
      <c r="O1351" s="31"/>
      <c r="P1351" s="161"/>
      <c r="Q1351" s="84"/>
      <c r="R1351" s="163"/>
    </row>
    <row r="1352" spans="1:18" s="147" customFormat="1" x14ac:dyDescent="0.25">
      <c r="A1352" s="4" t="s">
        <v>45</v>
      </c>
      <c r="B1352" s="25" t="s">
        <v>20</v>
      </c>
      <c r="C1352" s="155"/>
      <c r="D1352" s="12"/>
      <c r="E1352" s="155"/>
      <c r="F1352" s="155"/>
      <c r="G1352" s="31"/>
      <c r="H1352" s="31"/>
      <c r="I1352" s="31"/>
      <c r="J1352" s="155"/>
      <c r="K1352" s="12"/>
      <c r="L1352" s="155"/>
      <c r="M1352" s="173"/>
      <c r="N1352" s="10"/>
      <c r="O1352" s="31"/>
      <c r="P1352" s="161"/>
      <c r="Q1352" s="84"/>
      <c r="R1352" s="163"/>
    </row>
    <row r="1353" spans="1:18" s="147" customFormat="1" x14ac:dyDescent="0.25">
      <c r="A1353" s="58" t="s">
        <v>400</v>
      </c>
      <c r="B1353" s="45" t="s">
        <v>3376</v>
      </c>
      <c r="C1353" s="155" t="s">
        <v>1853</v>
      </c>
      <c r="D1353" s="50" t="s">
        <v>146</v>
      </c>
      <c r="E1353" s="155">
        <v>2013</v>
      </c>
      <c r="F1353" s="155">
        <v>2013</v>
      </c>
      <c r="G1353" s="31">
        <v>0.62244999999999995</v>
      </c>
      <c r="H1353" s="31">
        <v>0.62244999999999995</v>
      </c>
      <c r="I1353" s="31">
        <v>0.62244999999999995</v>
      </c>
      <c r="J1353" s="155"/>
      <c r="K1353" s="12"/>
      <c r="L1353" s="155"/>
      <c r="M1353" s="173"/>
      <c r="N1353" s="10"/>
      <c r="O1353" s="31">
        <v>0.62244999999999995</v>
      </c>
      <c r="P1353" s="161"/>
      <c r="Q1353" s="84">
        <v>0.62244999999999995</v>
      </c>
      <c r="R1353" s="163"/>
    </row>
    <row r="1354" spans="1:18" s="147" customFormat="1" ht="31.5" x14ac:dyDescent="0.25">
      <c r="A1354" s="58" t="s">
        <v>401</v>
      </c>
      <c r="B1354" s="45" t="s">
        <v>3377</v>
      </c>
      <c r="C1354" s="155" t="s">
        <v>1853</v>
      </c>
      <c r="D1354" s="50" t="s">
        <v>146</v>
      </c>
      <c r="E1354" s="155">
        <v>2013</v>
      </c>
      <c r="F1354" s="155">
        <v>2013</v>
      </c>
      <c r="G1354" s="31">
        <v>0.1257529</v>
      </c>
      <c r="H1354" s="31">
        <v>0.1257529</v>
      </c>
      <c r="I1354" s="31">
        <v>0.1257529</v>
      </c>
      <c r="J1354" s="155"/>
      <c r="K1354" s="12"/>
      <c r="L1354" s="155"/>
      <c r="M1354" s="173"/>
      <c r="N1354" s="10"/>
      <c r="O1354" s="31">
        <v>0.1257529</v>
      </c>
      <c r="P1354" s="161"/>
      <c r="Q1354" s="84">
        <v>0.1257529</v>
      </c>
      <c r="R1354" s="163"/>
    </row>
    <row r="1355" spans="1:18" s="147" customFormat="1" x14ac:dyDescent="0.25">
      <c r="A1355" s="58" t="s">
        <v>3378</v>
      </c>
      <c r="B1355" s="45" t="s">
        <v>3379</v>
      </c>
      <c r="C1355" s="155" t="s">
        <v>1853</v>
      </c>
      <c r="D1355" s="50" t="s">
        <v>146</v>
      </c>
      <c r="E1355" s="155">
        <v>2013</v>
      </c>
      <c r="F1355" s="155">
        <v>2013</v>
      </c>
      <c r="G1355" s="31">
        <v>0.47499000000000002</v>
      </c>
      <c r="H1355" s="31">
        <v>0.47499000000000002</v>
      </c>
      <c r="I1355" s="31">
        <v>0.47499000000000002</v>
      </c>
      <c r="J1355" s="155"/>
      <c r="K1355" s="12"/>
      <c r="L1355" s="155"/>
      <c r="M1355" s="173"/>
      <c r="N1355" s="10"/>
      <c r="O1355" s="31">
        <v>0.47499000000000002</v>
      </c>
      <c r="P1355" s="161"/>
      <c r="Q1355" s="84">
        <v>0.47499000000000002</v>
      </c>
      <c r="R1355" s="163"/>
    </row>
    <row r="1356" spans="1:18" s="147" customFormat="1" x14ac:dyDescent="0.25">
      <c r="A1356" s="4" t="s">
        <v>46</v>
      </c>
      <c r="B1356" s="25" t="s">
        <v>21</v>
      </c>
      <c r="C1356" s="155"/>
      <c r="D1356" s="12"/>
      <c r="E1356" s="155"/>
      <c r="F1356" s="155"/>
      <c r="G1356" s="31"/>
      <c r="H1356" s="31"/>
      <c r="I1356" s="31"/>
      <c r="J1356" s="155"/>
      <c r="K1356" s="12"/>
      <c r="L1356" s="155"/>
      <c r="M1356" s="173"/>
      <c r="N1356" s="10"/>
      <c r="O1356" s="31"/>
      <c r="P1356" s="161"/>
      <c r="Q1356" s="84"/>
      <c r="R1356" s="163"/>
    </row>
    <row r="1357" spans="1:18" s="147" customFormat="1" x14ac:dyDescent="0.25">
      <c r="A1357" s="58" t="s">
        <v>402</v>
      </c>
      <c r="B1357" s="49" t="s">
        <v>2680</v>
      </c>
      <c r="C1357" s="155" t="s">
        <v>1374</v>
      </c>
      <c r="D1357" s="50" t="s">
        <v>146</v>
      </c>
      <c r="E1357" s="155">
        <v>2013</v>
      </c>
      <c r="F1357" s="155">
        <v>2013</v>
      </c>
      <c r="G1357" s="31">
        <v>5.5E-2</v>
      </c>
      <c r="H1357" s="31">
        <v>5.5E-2</v>
      </c>
      <c r="I1357" s="31">
        <v>5.5E-2</v>
      </c>
      <c r="J1357" s="155"/>
      <c r="K1357" s="12"/>
      <c r="L1357" s="155"/>
      <c r="M1357" s="173"/>
      <c r="N1357" s="10"/>
      <c r="O1357" s="31">
        <v>5.5E-2</v>
      </c>
      <c r="P1357" s="161"/>
      <c r="Q1357" s="84">
        <v>5.5E-2</v>
      </c>
      <c r="R1357" s="163"/>
    </row>
    <row r="1358" spans="1:18" s="147" customFormat="1" hidden="1" x14ac:dyDescent="0.25">
      <c r="A1358" s="4" t="s">
        <v>48</v>
      </c>
      <c r="B1358" s="25" t="s">
        <v>22</v>
      </c>
      <c r="C1358" s="155"/>
      <c r="D1358" s="12"/>
      <c r="E1358" s="155"/>
      <c r="F1358" s="155"/>
      <c r="G1358" s="31"/>
      <c r="H1358" s="31"/>
      <c r="I1358" s="31"/>
      <c r="J1358" s="155"/>
      <c r="K1358" s="12"/>
      <c r="L1358" s="155"/>
      <c r="M1358" s="173"/>
      <c r="N1358" s="10"/>
      <c r="O1358" s="31"/>
      <c r="P1358" s="161"/>
      <c r="Q1358" s="84"/>
      <c r="R1358" s="163"/>
    </row>
    <row r="1359" spans="1:18" s="147" customFormat="1" hidden="1" x14ac:dyDescent="0.25">
      <c r="A1359" s="4" t="s">
        <v>50</v>
      </c>
      <c r="B1359" s="25" t="s">
        <v>23</v>
      </c>
      <c r="C1359" s="155"/>
      <c r="D1359" s="12"/>
      <c r="E1359" s="155"/>
      <c r="F1359" s="155"/>
      <c r="G1359" s="31"/>
      <c r="H1359" s="31"/>
      <c r="I1359" s="31"/>
      <c r="J1359" s="155"/>
      <c r="K1359" s="12"/>
      <c r="L1359" s="155"/>
      <c r="M1359" s="173"/>
      <c r="N1359" s="10"/>
      <c r="O1359" s="31"/>
      <c r="P1359" s="161"/>
      <c r="Q1359" s="84"/>
      <c r="R1359" s="163"/>
    </row>
    <row r="1360" spans="1:18" s="147" customFormat="1" hidden="1" x14ac:dyDescent="0.25">
      <c r="A1360" s="4" t="s">
        <v>51</v>
      </c>
      <c r="B1360" s="25" t="s">
        <v>17</v>
      </c>
      <c r="C1360" s="155"/>
      <c r="D1360" s="12"/>
      <c r="E1360" s="155"/>
      <c r="F1360" s="155"/>
      <c r="G1360" s="31"/>
      <c r="H1360" s="31"/>
      <c r="I1360" s="31"/>
      <c r="J1360" s="155"/>
      <c r="K1360" s="12"/>
      <c r="L1360" s="155"/>
      <c r="M1360" s="173"/>
      <c r="N1360" s="10"/>
      <c r="O1360" s="31"/>
      <c r="P1360" s="161"/>
      <c r="Q1360" s="84"/>
      <c r="R1360" s="163"/>
    </row>
    <row r="1361" spans="1:18" s="147" customFormat="1" ht="31.5" hidden="1" x14ac:dyDescent="0.25">
      <c r="A1361" s="4" t="s">
        <v>476</v>
      </c>
      <c r="B1361" s="25" t="s">
        <v>1541</v>
      </c>
      <c r="C1361" s="155"/>
      <c r="D1361" s="12"/>
      <c r="E1361" s="155"/>
      <c r="F1361" s="155"/>
      <c r="G1361" s="31"/>
      <c r="H1361" s="31"/>
      <c r="I1361" s="31"/>
      <c r="J1361" s="155"/>
      <c r="K1361" s="12"/>
      <c r="L1361" s="155"/>
      <c r="M1361" s="173"/>
      <c r="N1361" s="10"/>
      <c r="O1361" s="31"/>
      <c r="P1361" s="161"/>
      <c r="Q1361" s="84"/>
      <c r="R1361" s="163"/>
    </row>
    <row r="1362" spans="1:18" s="147" customFormat="1" hidden="1" x14ac:dyDescent="0.25">
      <c r="A1362" s="4" t="s">
        <v>52</v>
      </c>
      <c r="B1362" s="25" t="s">
        <v>24</v>
      </c>
      <c r="C1362" s="155"/>
      <c r="D1362" s="12"/>
      <c r="E1362" s="155"/>
      <c r="F1362" s="155"/>
      <c r="G1362" s="31"/>
      <c r="H1362" s="31"/>
      <c r="I1362" s="31"/>
      <c r="J1362" s="155"/>
      <c r="K1362" s="12"/>
      <c r="L1362" s="155"/>
      <c r="M1362" s="173"/>
      <c r="N1362" s="10"/>
      <c r="O1362" s="31"/>
      <c r="P1362" s="161"/>
      <c r="Q1362" s="84"/>
      <c r="R1362" s="163"/>
    </row>
    <row r="1363" spans="1:18" s="147" customFormat="1" hidden="1" x14ac:dyDescent="0.25">
      <c r="A1363" s="4" t="s">
        <v>54</v>
      </c>
      <c r="B1363" s="25" t="s">
        <v>25</v>
      </c>
      <c r="C1363" s="155"/>
      <c r="D1363" s="12"/>
      <c r="E1363" s="155"/>
      <c r="F1363" s="155"/>
      <c r="G1363" s="31"/>
      <c r="H1363" s="31"/>
      <c r="I1363" s="31"/>
      <c r="J1363" s="155"/>
      <c r="K1363" s="12"/>
      <c r="L1363" s="155"/>
      <c r="M1363" s="173"/>
      <c r="N1363" s="10"/>
      <c r="O1363" s="31"/>
      <c r="P1363" s="161"/>
      <c r="Q1363" s="84"/>
      <c r="R1363" s="163"/>
    </row>
    <row r="1364" spans="1:18" s="147" customFormat="1" hidden="1" x14ac:dyDescent="0.25">
      <c r="A1364" s="4" t="s">
        <v>55</v>
      </c>
      <c r="B1364" s="25" t="s">
        <v>26</v>
      </c>
      <c r="C1364" s="155"/>
      <c r="D1364" s="12"/>
      <c r="E1364" s="155"/>
      <c r="F1364" s="155"/>
      <c r="G1364" s="31"/>
      <c r="H1364" s="31"/>
      <c r="I1364" s="31"/>
      <c r="J1364" s="155"/>
      <c r="K1364" s="12"/>
      <c r="L1364" s="155"/>
      <c r="M1364" s="173"/>
      <c r="N1364" s="10"/>
      <c r="O1364" s="31"/>
      <c r="P1364" s="161"/>
      <c r="Q1364" s="84"/>
      <c r="R1364" s="163"/>
    </row>
    <row r="1365" spans="1:18" s="269" customFormat="1" x14ac:dyDescent="0.25">
      <c r="A1365" s="276" t="s">
        <v>122</v>
      </c>
      <c r="B1365" s="277" t="s">
        <v>123</v>
      </c>
      <c r="C1365" s="266"/>
      <c r="D1365" s="284"/>
      <c r="E1365" s="266"/>
      <c r="F1365" s="266"/>
      <c r="G1365" s="281"/>
      <c r="H1365" s="281"/>
      <c r="I1365" s="281"/>
      <c r="J1365" s="266"/>
      <c r="K1365" s="284"/>
      <c r="L1365" s="266"/>
      <c r="M1365" s="274"/>
      <c r="N1365" s="278"/>
      <c r="O1365" s="281"/>
      <c r="P1365" s="265"/>
      <c r="Q1365" s="282"/>
      <c r="R1365" s="268"/>
    </row>
    <row r="1366" spans="1:18" s="147" customFormat="1" hidden="1" x14ac:dyDescent="0.25">
      <c r="A1366" s="9" t="s">
        <v>39</v>
      </c>
      <c r="B1366" s="25" t="s">
        <v>29</v>
      </c>
      <c r="C1366" s="155"/>
      <c r="D1366" s="12"/>
      <c r="E1366" s="155"/>
      <c r="F1366" s="155"/>
      <c r="G1366" s="31"/>
      <c r="H1366" s="31"/>
      <c r="I1366" s="31"/>
      <c r="J1366" s="155"/>
      <c r="K1366" s="12"/>
      <c r="L1366" s="155"/>
      <c r="M1366" s="173"/>
      <c r="N1366" s="10"/>
      <c r="O1366" s="31"/>
      <c r="P1366" s="161"/>
      <c r="Q1366" s="84"/>
      <c r="R1366" s="163"/>
    </row>
    <row r="1367" spans="1:18" s="147" customFormat="1" x14ac:dyDescent="0.25">
      <c r="A1367" s="9" t="s">
        <v>42</v>
      </c>
      <c r="B1367" s="25" t="s">
        <v>43</v>
      </c>
      <c r="C1367" s="155"/>
      <c r="D1367" s="12"/>
      <c r="E1367" s="155"/>
      <c r="F1367" s="155"/>
      <c r="G1367" s="31"/>
      <c r="H1367" s="31"/>
      <c r="I1367" s="31"/>
      <c r="J1367" s="155"/>
      <c r="K1367" s="12"/>
      <c r="L1367" s="155"/>
      <c r="M1367" s="173"/>
      <c r="N1367" s="10"/>
      <c r="O1367" s="31"/>
      <c r="P1367" s="161"/>
      <c r="Q1367" s="84"/>
      <c r="R1367" s="163"/>
    </row>
    <row r="1368" spans="1:18" s="147" customFormat="1" ht="47.25" x14ac:dyDescent="0.25">
      <c r="A1368" s="58" t="s">
        <v>632</v>
      </c>
      <c r="B1368" s="45" t="s">
        <v>3380</v>
      </c>
      <c r="C1368" s="155" t="s">
        <v>1409</v>
      </c>
      <c r="D1368" s="33" t="s">
        <v>3381</v>
      </c>
      <c r="E1368" s="155">
        <v>2013</v>
      </c>
      <c r="F1368" s="155">
        <v>2013</v>
      </c>
      <c r="G1368" s="31">
        <v>0.85952099999999998</v>
      </c>
      <c r="H1368" s="31">
        <v>0.85952099999999998</v>
      </c>
      <c r="I1368" s="31">
        <v>0.85952099999999998</v>
      </c>
      <c r="J1368" s="155"/>
      <c r="K1368" s="33" t="s">
        <v>3381</v>
      </c>
      <c r="L1368" s="155"/>
      <c r="M1368" s="173"/>
      <c r="N1368" s="10"/>
      <c r="O1368" s="31">
        <v>0.85952099999999998</v>
      </c>
      <c r="P1368" s="161"/>
      <c r="Q1368" s="84">
        <v>0.85952099999999998</v>
      </c>
      <c r="R1368" s="163"/>
    </row>
    <row r="1369" spans="1:18" s="147" customFormat="1" ht="47.25" x14ac:dyDescent="0.25">
      <c r="A1369" s="58" t="s">
        <v>634</v>
      </c>
      <c r="B1369" s="45" t="s">
        <v>3382</v>
      </c>
      <c r="C1369" s="155" t="s">
        <v>1409</v>
      </c>
      <c r="D1369" s="33" t="s">
        <v>3383</v>
      </c>
      <c r="E1369" s="155">
        <v>2013</v>
      </c>
      <c r="F1369" s="155">
        <v>2013</v>
      </c>
      <c r="G1369" s="31">
        <v>3.6203739209999992</v>
      </c>
      <c r="H1369" s="31">
        <v>3.6203739209999992</v>
      </c>
      <c r="I1369" s="31">
        <v>3.6203739209999992</v>
      </c>
      <c r="J1369" s="155"/>
      <c r="K1369" s="33" t="s">
        <v>3383</v>
      </c>
      <c r="L1369" s="155"/>
      <c r="M1369" s="173"/>
      <c r="N1369" s="10"/>
      <c r="O1369" s="31">
        <v>3.6203739209999992</v>
      </c>
      <c r="P1369" s="161"/>
      <c r="Q1369" s="84">
        <v>3.6203739209999992</v>
      </c>
      <c r="R1369" s="163"/>
    </row>
    <row r="1370" spans="1:18" s="147" customFormat="1" ht="47.25" x14ac:dyDescent="0.25">
      <c r="A1370" s="58" t="s">
        <v>636</v>
      </c>
      <c r="B1370" s="45" t="s">
        <v>3384</v>
      </c>
      <c r="C1370" s="155" t="s">
        <v>1409</v>
      </c>
      <c r="D1370" s="33" t="s">
        <v>3385</v>
      </c>
      <c r="E1370" s="155">
        <v>2013</v>
      </c>
      <c r="F1370" s="155">
        <v>2013</v>
      </c>
      <c r="G1370" s="31">
        <v>0.64147500000000002</v>
      </c>
      <c r="H1370" s="31">
        <v>0.64147500000000002</v>
      </c>
      <c r="I1370" s="31">
        <v>0.64147500000000002</v>
      </c>
      <c r="J1370" s="155"/>
      <c r="K1370" s="33" t="s">
        <v>3385</v>
      </c>
      <c r="L1370" s="155"/>
      <c r="M1370" s="173"/>
      <c r="N1370" s="10"/>
      <c r="O1370" s="31">
        <v>0.64147500000000002</v>
      </c>
      <c r="P1370" s="161"/>
      <c r="Q1370" s="84">
        <v>0.64147500000000002</v>
      </c>
      <c r="R1370" s="163"/>
    </row>
    <row r="1371" spans="1:18" s="147" customFormat="1" ht="63" x14ac:dyDescent="0.25">
      <c r="A1371" s="58" t="s">
        <v>638</v>
      </c>
      <c r="B1371" s="45" t="s">
        <v>3386</v>
      </c>
      <c r="C1371" s="155" t="s">
        <v>1409</v>
      </c>
      <c r="D1371" s="33" t="s">
        <v>3387</v>
      </c>
      <c r="E1371" s="155">
        <v>2013</v>
      </c>
      <c r="F1371" s="155">
        <v>2013</v>
      </c>
      <c r="G1371" s="31">
        <v>2.722906</v>
      </c>
      <c r="H1371" s="31">
        <v>2.722906</v>
      </c>
      <c r="I1371" s="31">
        <v>2.722906</v>
      </c>
      <c r="J1371" s="155"/>
      <c r="K1371" s="33" t="s">
        <v>3387</v>
      </c>
      <c r="L1371" s="155"/>
      <c r="M1371" s="173"/>
      <c r="N1371" s="10"/>
      <c r="O1371" s="31">
        <v>2.722906</v>
      </c>
      <c r="P1371" s="161"/>
      <c r="Q1371" s="84">
        <v>2.722906</v>
      </c>
      <c r="R1371" s="163"/>
    </row>
    <row r="1372" spans="1:18" s="147" customFormat="1" ht="47.25" x14ac:dyDescent="0.25">
      <c r="A1372" s="58" t="s">
        <v>640</v>
      </c>
      <c r="B1372" s="45" t="s">
        <v>3388</v>
      </c>
      <c r="C1372" s="155" t="s">
        <v>1905</v>
      </c>
      <c r="D1372" s="33" t="s">
        <v>3389</v>
      </c>
      <c r="E1372" s="155">
        <v>2013</v>
      </c>
      <c r="F1372" s="155">
        <v>2013</v>
      </c>
      <c r="G1372" s="31">
        <v>1.2049920000000001</v>
      </c>
      <c r="H1372" s="31">
        <v>1.2049920000000001</v>
      </c>
      <c r="I1372" s="31">
        <v>1.2049920000000001</v>
      </c>
      <c r="J1372" s="155"/>
      <c r="K1372" s="33" t="s">
        <v>3389</v>
      </c>
      <c r="L1372" s="155"/>
      <c r="M1372" s="173"/>
      <c r="N1372" s="10"/>
      <c r="O1372" s="31">
        <v>1.2049920000000001</v>
      </c>
      <c r="P1372" s="161"/>
      <c r="Q1372" s="84">
        <v>1.2049920000000001</v>
      </c>
      <c r="R1372" s="163"/>
    </row>
    <row r="1373" spans="1:18" s="147" customFormat="1" ht="47.25" x14ac:dyDescent="0.25">
      <c r="A1373" s="58" t="s">
        <v>642</v>
      </c>
      <c r="B1373" s="45" t="s">
        <v>3390</v>
      </c>
      <c r="C1373" s="155" t="s">
        <v>1905</v>
      </c>
      <c r="D1373" s="33" t="s">
        <v>3391</v>
      </c>
      <c r="E1373" s="155">
        <v>2013</v>
      </c>
      <c r="F1373" s="155">
        <v>2013</v>
      </c>
      <c r="G1373" s="31">
        <v>1.5188090000000001</v>
      </c>
      <c r="H1373" s="31">
        <v>1.5188090000000001</v>
      </c>
      <c r="I1373" s="31">
        <v>1.5188090000000001</v>
      </c>
      <c r="J1373" s="155"/>
      <c r="K1373" s="33" t="s">
        <v>3391</v>
      </c>
      <c r="L1373" s="155"/>
      <c r="M1373" s="173"/>
      <c r="N1373" s="10"/>
      <c r="O1373" s="31">
        <v>1.5188090000000001</v>
      </c>
      <c r="P1373" s="161"/>
      <c r="Q1373" s="84">
        <v>1.5188090000000001</v>
      </c>
      <c r="R1373" s="163"/>
    </row>
    <row r="1374" spans="1:18" s="147" customFormat="1" ht="47.25" x14ac:dyDescent="0.25">
      <c r="A1374" s="58" t="s">
        <v>644</v>
      </c>
      <c r="B1374" s="45" t="s">
        <v>3392</v>
      </c>
      <c r="C1374" s="155" t="s">
        <v>1409</v>
      </c>
      <c r="D1374" s="33" t="s">
        <v>3393</v>
      </c>
      <c r="E1374" s="155">
        <v>2013</v>
      </c>
      <c r="F1374" s="155">
        <v>2013</v>
      </c>
      <c r="G1374" s="31">
        <v>2.2074439999999997</v>
      </c>
      <c r="H1374" s="31">
        <v>2.2074439999999997</v>
      </c>
      <c r="I1374" s="31">
        <v>2.2074439999999997</v>
      </c>
      <c r="J1374" s="155"/>
      <c r="K1374" s="33" t="s">
        <v>3393</v>
      </c>
      <c r="L1374" s="155"/>
      <c r="M1374" s="173"/>
      <c r="N1374" s="10"/>
      <c r="O1374" s="31">
        <v>2.2074439999999997</v>
      </c>
      <c r="P1374" s="161"/>
      <c r="Q1374" s="84">
        <v>2.2074439999999997</v>
      </c>
      <c r="R1374" s="163"/>
    </row>
    <row r="1375" spans="1:18" s="147" customFormat="1" ht="63" x14ac:dyDescent="0.25">
      <c r="A1375" s="58" t="s">
        <v>646</v>
      </c>
      <c r="B1375" s="45" t="s">
        <v>3394</v>
      </c>
      <c r="C1375" s="155" t="s">
        <v>1905</v>
      </c>
      <c r="D1375" s="33" t="s">
        <v>3395</v>
      </c>
      <c r="E1375" s="155">
        <v>2013</v>
      </c>
      <c r="F1375" s="155">
        <v>2013</v>
      </c>
      <c r="G1375" s="31">
        <v>1.818368</v>
      </c>
      <c r="H1375" s="31">
        <v>1.818368</v>
      </c>
      <c r="I1375" s="31">
        <v>1.818368</v>
      </c>
      <c r="J1375" s="155"/>
      <c r="K1375" s="33" t="s">
        <v>3395</v>
      </c>
      <c r="L1375" s="155"/>
      <c r="M1375" s="173"/>
      <c r="N1375" s="10"/>
      <c r="O1375" s="31">
        <v>1.818368</v>
      </c>
      <c r="P1375" s="161"/>
      <c r="Q1375" s="84">
        <v>1.818368</v>
      </c>
      <c r="R1375" s="163"/>
    </row>
    <row r="1376" spans="1:18" s="147" customFormat="1" ht="47.25" x14ac:dyDescent="0.25">
      <c r="A1376" s="58" t="s">
        <v>648</v>
      </c>
      <c r="B1376" s="45" t="s">
        <v>3396</v>
      </c>
      <c r="C1376" s="155" t="s">
        <v>1409</v>
      </c>
      <c r="D1376" s="33" t="s">
        <v>3397</v>
      </c>
      <c r="E1376" s="155">
        <v>2013</v>
      </c>
      <c r="F1376" s="155">
        <v>2013</v>
      </c>
      <c r="G1376" s="31">
        <v>1.2971169999999999</v>
      </c>
      <c r="H1376" s="31">
        <v>1.2971169999999999</v>
      </c>
      <c r="I1376" s="31">
        <v>1.2971169999999999</v>
      </c>
      <c r="J1376" s="155"/>
      <c r="K1376" s="33" t="s">
        <v>3397</v>
      </c>
      <c r="L1376" s="155"/>
      <c r="M1376" s="173"/>
      <c r="N1376" s="10"/>
      <c r="O1376" s="31">
        <v>1.2971169999999999</v>
      </c>
      <c r="P1376" s="161"/>
      <c r="Q1376" s="84">
        <v>1.2971169999999999</v>
      </c>
      <c r="R1376" s="163"/>
    </row>
    <row r="1377" spans="1:18" s="147" customFormat="1" ht="31.5" x14ac:dyDescent="0.25">
      <c r="A1377" s="58" t="s">
        <v>650</v>
      </c>
      <c r="B1377" s="45" t="s">
        <v>3398</v>
      </c>
      <c r="C1377" s="155" t="s">
        <v>1409</v>
      </c>
      <c r="D1377" s="33" t="s">
        <v>3399</v>
      </c>
      <c r="E1377" s="155">
        <v>2013</v>
      </c>
      <c r="F1377" s="155">
        <v>2013</v>
      </c>
      <c r="G1377" s="31">
        <v>3.9884000000000003E-2</v>
      </c>
      <c r="H1377" s="31">
        <v>3.9884000000000003E-2</v>
      </c>
      <c r="I1377" s="31">
        <v>3.9884000000000003E-2</v>
      </c>
      <c r="J1377" s="155"/>
      <c r="K1377" s="33" t="s">
        <v>3399</v>
      </c>
      <c r="L1377" s="155"/>
      <c r="M1377" s="173"/>
      <c r="N1377" s="10"/>
      <c r="O1377" s="31">
        <v>3.9884000000000003E-2</v>
      </c>
      <c r="P1377" s="161"/>
      <c r="Q1377" s="84">
        <v>3.9884000000000003E-2</v>
      </c>
      <c r="R1377" s="163"/>
    </row>
    <row r="1378" spans="1:18" s="147" customFormat="1" ht="31.5" x14ac:dyDescent="0.25">
      <c r="A1378" s="58" t="s">
        <v>652</v>
      </c>
      <c r="B1378" s="21" t="s">
        <v>3400</v>
      </c>
      <c r="C1378" s="155" t="s">
        <v>1409</v>
      </c>
      <c r="D1378" s="50" t="s">
        <v>1199</v>
      </c>
      <c r="E1378" s="155">
        <v>2013</v>
      </c>
      <c r="F1378" s="155">
        <v>2013</v>
      </c>
      <c r="G1378" s="31">
        <v>8.1000000000000003E-2</v>
      </c>
      <c r="H1378" s="31">
        <v>8.1000000000000003E-2</v>
      </c>
      <c r="I1378" s="31">
        <v>8.1000000000000003E-2</v>
      </c>
      <c r="J1378" s="155"/>
      <c r="K1378" s="12"/>
      <c r="L1378" s="155"/>
      <c r="M1378" s="173"/>
      <c r="N1378" s="10"/>
      <c r="O1378" s="31">
        <v>8.1000000000000003E-2</v>
      </c>
      <c r="P1378" s="160"/>
      <c r="Q1378" s="84">
        <v>8.1000000000000003E-2</v>
      </c>
      <c r="R1378" s="163"/>
    </row>
    <row r="1379" spans="1:18" s="147" customFormat="1" x14ac:dyDescent="0.25">
      <c r="A1379" s="9" t="s">
        <v>27</v>
      </c>
      <c r="B1379" s="25" t="s">
        <v>28</v>
      </c>
      <c r="C1379" s="155"/>
      <c r="D1379" s="12"/>
      <c r="E1379" s="155"/>
      <c r="F1379" s="155"/>
      <c r="G1379" s="31"/>
      <c r="H1379" s="31"/>
      <c r="I1379" s="31"/>
      <c r="J1379" s="155"/>
      <c r="K1379" s="12"/>
      <c r="L1379" s="155"/>
      <c r="M1379" s="173"/>
      <c r="N1379" s="10"/>
      <c r="O1379" s="31"/>
      <c r="P1379" s="161"/>
      <c r="Q1379" s="84"/>
      <c r="R1379" s="163"/>
    </row>
    <row r="1380" spans="1:18" s="147" customFormat="1" ht="63" x14ac:dyDescent="0.25">
      <c r="A1380" s="58" t="s">
        <v>663</v>
      </c>
      <c r="B1380" s="45" t="s">
        <v>3401</v>
      </c>
      <c r="C1380" s="155" t="s">
        <v>1376</v>
      </c>
      <c r="D1380" s="50" t="s">
        <v>146</v>
      </c>
      <c r="E1380" s="155">
        <v>2013</v>
      </c>
      <c r="F1380" s="155">
        <v>2013</v>
      </c>
      <c r="G1380" s="31">
        <v>0.23031299999999999</v>
      </c>
      <c r="H1380" s="31">
        <v>0.23031299999999999</v>
      </c>
      <c r="I1380" s="31">
        <v>0.23031299999999999</v>
      </c>
      <c r="J1380" s="155"/>
      <c r="K1380" s="12"/>
      <c r="L1380" s="155"/>
      <c r="M1380" s="173"/>
      <c r="N1380" s="10"/>
      <c r="O1380" s="31">
        <v>0.23031299999999999</v>
      </c>
      <c r="P1380" s="161"/>
      <c r="Q1380" s="84">
        <v>0.23031299999999999</v>
      </c>
      <c r="R1380" s="163"/>
    </row>
    <row r="1381" spans="1:18" s="147" customFormat="1" ht="47.25" x14ac:dyDescent="0.25">
      <c r="A1381" s="58" t="s">
        <v>665</v>
      </c>
      <c r="B1381" s="45" t="s">
        <v>633</v>
      </c>
      <c r="C1381" s="155" t="s">
        <v>1376</v>
      </c>
      <c r="D1381" s="50" t="s">
        <v>146</v>
      </c>
      <c r="E1381" s="155">
        <v>2013</v>
      </c>
      <c r="F1381" s="155">
        <v>2013</v>
      </c>
      <c r="G1381" s="31">
        <v>3.2411000000000002E-2</v>
      </c>
      <c r="H1381" s="31">
        <v>3.2411000000000002E-2</v>
      </c>
      <c r="I1381" s="31">
        <v>3.2411000000000002E-2</v>
      </c>
      <c r="J1381" s="155"/>
      <c r="K1381" s="12"/>
      <c r="L1381" s="155"/>
      <c r="M1381" s="173"/>
      <c r="N1381" s="10"/>
      <c r="O1381" s="31">
        <v>3.2411000000000002E-2</v>
      </c>
      <c r="P1381" s="161"/>
      <c r="Q1381" s="84">
        <v>3.2411000000000002E-2</v>
      </c>
      <c r="R1381" s="163"/>
    </row>
    <row r="1382" spans="1:18" s="147" customFormat="1" ht="47.25" x14ac:dyDescent="0.25">
      <c r="A1382" s="58" t="s">
        <v>667</v>
      </c>
      <c r="B1382" s="45" t="s">
        <v>3402</v>
      </c>
      <c r="C1382" s="155" t="s">
        <v>1376</v>
      </c>
      <c r="D1382" s="50" t="s">
        <v>146</v>
      </c>
      <c r="E1382" s="155">
        <v>2013</v>
      </c>
      <c r="F1382" s="155">
        <v>2013</v>
      </c>
      <c r="G1382" s="31">
        <v>7.2322999999999998E-2</v>
      </c>
      <c r="H1382" s="31">
        <v>7.2322999999999998E-2</v>
      </c>
      <c r="I1382" s="31">
        <v>7.2322999999999998E-2</v>
      </c>
      <c r="J1382" s="155"/>
      <c r="K1382" s="12"/>
      <c r="L1382" s="155"/>
      <c r="M1382" s="173"/>
      <c r="N1382" s="10"/>
      <c r="O1382" s="31">
        <v>7.2322999999999998E-2</v>
      </c>
      <c r="P1382" s="161"/>
      <c r="Q1382" s="84">
        <v>7.2322999999999998E-2</v>
      </c>
      <c r="R1382" s="163"/>
    </row>
    <row r="1383" spans="1:18" s="147" customFormat="1" ht="47.25" x14ac:dyDescent="0.25">
      <c r="A1383" s="58" t="s">
        <v>669</v>
      </c>
      <c r="B1383" s="45" t="s">
        <v>651</v>
      </c>
      <c r="C1383" s="155" t="s">
        <v>1376</v>
      </c>
      <c r="D1383" s="50" t="s">
        <v>146</v>
      </c>
      <c r="E1383" s="155">
        <v>2013</v>
      </c>
      <c r="F1383" s="155">
        <v>2013</v>
      </c>
      <c r="G1383" s="31">
        <v>3.9973000000000002E-2</v>
      </c>
      <c r="H1383" s="31">
        <v>3.9973000000000002E-2</v>
      </c>
      <c r="I1383" s="31">
        <v>3.9973000000000002E-2</v>
      </c>
      <c r="J1383" s="155"/>
      <c r="K1383" s="12"/>
      <c r="L1383" s="155"/>
      <c r="M1383" s="173"/>
      <c r="N1383" s="10"/>
      <c r="O1383" s="31">
        <v>3.9973000000000002E-2</v>
      </c>
      <c r="P1383" s="161"/>
      <c r="Q1383" s="84">
        <v>3.9973000000000002E-2</v>
      </c>
      <c r="R1383" s="163"/>
    </row>
    <row r="1384" spans="1:18" s="147" customFormat="1" ht="47.25" x14ac:dyDescent="0.25">
      <c r="A1384" s="58" t="s">
        <v>671</v>
      </c>
      <c r="B1384" s="45" t="s">
        <v>3403</v>
      </c>
      <c r="C1384" s="155" t="s">
        <v>1376</v>
      </c>
      <c r="D1384" s="50" t="s">
        <v>146</v>
      </c>
      <c r="E1384" s="155">
        <v>2013</v>
      </c>
      <c r="F1384" s="155">
        <v>2013</v>
      </c>
      <c r="G1384" s="31">
        <v>8.8999999999999996E-2</v>
      </c>
      <c r="H1384" s="31">
        <v>8.8999999999999996E-2</v>
      </c>
      <c r="I1384" s="31">
        <v>8.8999999999999996E-2</v>
      </c>
      <c r="J1384" s="155"/>
      <c r="K1384" s="12"/>
      <c r="L1384" s="155"/>
      <c r="M1384" s="173"/>
      <c r="N1384" s="10"/>
      <c r="O1384" s="31">
        <v>8.8999999999999996E-2</v>
      </c>
      <c r="P1384" s="161"/>
      <c r="Q1384" s="84">
        <v>8.8999999999999996E-2</v>
      </c>
      <c r="R1384" s="163"/>
    </row>
    <row r="1385" spans="1:18" s="147" customFormat="1" ht="47.25" x14ac:dyDescent="0.25">
      <c r="A1385" s="58" t="s">
        <v>673</v>
      </c>
      <c r="B1385" s="45" t="s">
        <v>641</v>
      </c>
      <c r="C1385" s="155" t="s">
        <v>1376</v>
      </c>
      <c r="D1385" s="50" t="s">
        <v>146</v>
      </c>
      <c r="E1385" s="155">
        <v>2013</v>
      </c>
      <c r="F1385" s="155">
        <v>2013</v>
      </c>
      <c r="G1385" s="31">
        <v>2.5083000000000001E-2</v>
      </c>
      <c r="H1385" s="31">
        <v>2.5083000000000001E-2</v>
      </c>
      <c r="I1385" s="31">
        <v>2.5083000000000001E-2</v>
      </c>
      <c r="J1385" s="155"/>
      <c r="K1385" s="12"/>
      <c r="L1385" s="155"/>
      <c r="M1385" s="173"/>
      <c r="N1385" s="10"/>
      <c r="O1385" s="31">
        <v>2.5083000000000001E-2</v>
      </c>
      <c r="P1385" s="161"/>
      <c r="Q1385" s="84">
        <v>2.5083000000000001E-2</v>
      </c>
      <c r="R1385" s="163"/>
    </row>
    <row r="1386" spans="1:18" s="147" customFormat="1" ht="47.25" x14ac:dyDescent="0.25">
      <c r="A1386" s="58" t="s">
        <v>675</v>
      </c>
      <c r="B1386" s="45" t="s">
        <v>3404</v>
      </c>
      <c r="C1386" s="155" t="s">
        <v>1376</v>
      </c>
      <c r="D1386" s="50" t="s">
        <v>146</v>
      </c>
      <c r="E1386" s="155">
        <v>2013</v>
      </c>
      <c r="F1386" s="155">
        <v>2013</v>
      </c>
      <c r="G1386" s="31">
        <v>3.6683E-2</v>
      </c>
      <c r="H1386" s="31">
        <v>3.6683E-2</v>
      </c>
      <c r="I1386" s="31">
        <v>3.6683E-2</v>
      </c>
      <c r="J1386" s="155"/>
      <c r="K1386" s="12"/>
      <c r="L1386" s="155"/>
      <c r="M1386" s="173"/>
      <c r="N1386" s="10"/>
      <c r="O1386" s="31">
        <v>3.6683E-2</v>
      </c>
      <c r="P1386" s="161"/>
      <c r="Q1386" s="84">
        <v>3.6683E-2</v>
      </c>
      <c r="R1386" s="163"/>
    </row>
    <row r="1387" spans="1:18" s="147" customFormat="1" ht="47.25" x14ac:dyDescent="0.25">
      <c r="A1387" s="58" t="s">
        <v>677</v>
      </c>
      <c r="B1387" s="45" t="s">
        <v>653</v>
      </c>
      <c r="C1387" s="155" t="s">
        <v>1376</v>
      </c>
      <c r="D1387" s="50" t="s">
        <v>146</v>
      </c>
      <c r="E1387" s="155">
        <v>2013</v>
      </c>
      <c r="F1387" s="155">
        <v>2013</v>
      </c>
      <c r="G1387" s="31">
        <v>4.9403000000000002E-2</v>
      </c>
      <c r="H1387" s="31">
        <v>4.9403000000000002E-2</v>
      </c>
      <c r="I1387" s="31">
        <v>4.9403000000000002E-2</v>
      </c>
      <c r="J1387" s="155"/>
      <c r="K1387" s="12"/>
      <c r="L1387" s="155"/>
      <c r="M1387" s="173"/>
      <c r="N1387" s="10"/>
      <c r="O1387" s="31">
        <v>4.9403000000000002E-2</v>
      </c>
      <c r="P1387" s="161"/>
      <c r="Q1387" s="84">
        <v>4.9403000000000002E-2</v>
      </c>
      <c r="R1387" s="163"/>
    </row>
    <row r="1388" spans="1:18" s="147" customFormat="1" ht="47.25" x14ac:dyDescent="0.25">
      <c r="A1388" s="58" t="s">
        <v>679</v>
      </c>
      <c r="B1388" s="21" t="s">
        <v>654</v>
      </c>
      <c r="C1388" s="155" t="s">
        <v>1376</v>
      </c>
      <c r="D1388" s="50" t="s">
        <v>146</v>
      </c>
      <c r="E1388" s="155">
        <v>2013</v>
      </c>
      <c r="F1388" s="155">
        <v>2013</v>
      </c>
      <c r="G1388" s="31">
        <v>3.6833000000000005E-2</v>
      </c>
      <c r="H1388" s="31">
        <v>3.6833000000000005E-2</v>
      </c>
      <c r="I1388" s="31">
        <v>3.6833000000000005E-2</v>
      </c>
      <c r="J1388" s="155"/>
      <c r="K1388" s="12"/>
      <c r="L1388" s="155"/>
      <c r="M1388" s="173"/>
      <c r="N1388" s="10"/>
      <c r="O1388" s="31">
        <v>3.6833000000000005E-2</v>
      </c>
      <c r="P1388" s="161"/>
      <c r="Q1388" s="84">
        <v>3.6833000000000005E-2</v>
      </c>
      <c r="R1388" s="163"/>
    </row>
    <row r="1389" spans="1:18" s="147" customFormat="1" ht="31.5" x14ac:dyDescent="0.25">
      <c r="A1389" s="58" t="s">
        <v>681</v>
      </c>
      <c r="B1389" s="190" t="s">
        <v>3405</v>
      </c>
      <c r="C1389" s="155" t="s">
        <v>1376</v>
      </c>
      <c r="D1389" s="50" t="s">
        <v>146</v>
      </c>
      <c r="E1389" s="155">
        <v>2013</v>
      </c>
      <c r="F1389" s="155">
        <v>2013</v>
      </c>
      <c r="G1389" s="31">
        <v>6.8876000000000007E-2</v>
      </c>
      <c r="H1389" s="31">
        <v>6.8876000000000007E-2</v>
      </c>
      <c r="I1389" s="31">
        <v>6.8876000000000007E-2</v>
      </c>
      <c r="J1389" s="155"/>
      <c r="K1389" s="12"/>
      <c r="L1389" s="155"/>
      <c r="M1389" s="173"/>
      <c r="N1389" s="10"/>
      <c r="O1389" s="31">
        <v>6.8876000000000007E-2</v>
      </c>
      <c r="P1389" s="161"/>
      <c r="Q1389" s="84">
        <v>6.8876000000000007E-2</v>
      </c>
      <c r="R1389" s="163"/>
    </row>
    <row r="1390" spans="1:18" s="147" customFormat="1" hidden="1" x14ac:dyDescent="0.25">
      <c r="A1390" s="9" t="s">
        <v>44</v>
      </c>
      <c r="B1390" s="25" t="s">
        <v>31</v>
      </c>
      <c r="C1390" s="155"/>
      <c r="D1390" s="12"/>
      <c r="E1390" s="155"/>
      <c r="F1390" s="155"/>
      <c r="G1390" s="31"/>
      <c r="H1390" s="31"/>
      <c r="I1390" s="31"/>
      <c r="J1390" s="155"/>
      <c r="K1390" s="12"/>
      <c r="L1390" s="155"/>
      <c r="M1390" s="173"/>
      <c r="N1390" s="10"/>
      <c r="O1390" s="31"/>
      <c r="P1390" s="161"/>
      <c r="Q1390" s="84"/>
      <c r="R1390" s="163"/>
    </row>
    <row r="1391" spans="1:18" s="147" customFormat="1" x14ac:dyDescent="0.25">
      <c r="A1391" s="4" t="s">
        <v>45</v>
      </c>
      <c r="B1391" s="25" t="s">
        <v>20</v>
      </c>
      <c r="C1391" s="155"/>
      <c r="D1391" s="12"/>
      <c r="E1391" s="155"/>
      <c r="F1391" s="155"/>
      <c r="G1391" s="31"/>
      <c r="H1391" s="31"/>
      <c r="I1391" s="31"/>
      <c r="J1391" s="155"/>
      <c r="K1391" s="12"/>
      <c r="L1391" s="155"/>
      <c r="M1391" s="173"/>
      <c r="N1391" s="10"/>
      <c r="O1391" s="31"/>
      <c r="P1391" s="161"/>
      <c r="Q1391" s="84"/>
      <c r="R1391" s="163"/>
    </row>
    <row r="1392" spans="1:18" s="147" customFormat="1" x14ac:dyDescent="0.25">
      <c r="A1392" s="58" t="s">
        <v>703</v>
      </c>
      <c r="B1392" s="45" t="s">
        <v>3406</v>
      </c>
      <c r="C1392" s="155" t="s">
        <v>1853</v>
      </c>
      <c r="D1392" s="50" t="s">
        <v>146</v>
      </c>
      <c r="E1392" s="155">
        <v>2013</v>
      </c>
      <c r="F1392" s="155">
        <v>2013</v>
      </c>
      <c r="G1392" s="31">
        <v>7.7900000999999996E-2</v>
      </c>
      <c r="H1392" s="31">
        <v>7.7900000999999996E-2</v>
      </c>
      <c r="I1392" s="31">
        <v>7.7900000999999996E-2</v>
      </c>
      <c r="J1392" s="155"/>
      <c r="K1392" s="12"/>
      <c r="L1392" s="155"/>
      <c r="M1392" s="173"/>
      <c r="N1392" s="10"/>
      <c r="O1392" s="31">
        <v>7.7900000999999996E-2</v>
      </c>
      <c r="P1392" s="161"/>
      <c r="Q1392" s="84">
        <v>7.7900000999999996E-2</v>
      </c>
      <c r="R1392" s="163"/>
    </row>
    <row r="1393" spans="1:18" s="147" customFormat="1" x14ac:dyDescent="0.25">
      <c r="A1393" s="58" t="s">
        <v>705</v>
      </c>
      <c r="B1393" s="45" t="s">
        <v>3407</v>
      </c>
      <c r="C1393" s="155" t="s">
        <v>1853</v>
      </c>
      <c r="D1393" s="50" t="s">
        <v>146</v>
      </c>
      <c r="E1393" s="155">
        <v>2013</v>
      </c>
      <c r="F1393" s="155">
        <v>2013</v>
      </c>
      <c r="G1393" s="31">
        <v>0.45200000299999998</v>
      </c>
      <c r="H1393" s="31">
        <v>0.45200000299999998</v>
      </c>
      <c r="I1393" s="31">
        <v>0.45200000299999998</v>
      </c>
      <c r="J1393" s="155"/>
      <c r="K1393" s="12"/>
      <c r="L1393" s="155"/>
      <c r="M1393" s="173"/>
      <c r="N1393" s="10"/>
      <c r="O1393" s="31">
        <v>0.45200000299999998</v>
      </c>
      <c r="P1393" s="161"/>
      <c r="Q1393" s="84">
        <v>0.45200000299999998</v>
      </c>
      <c r="R1393" s="163"/>
    </row>
    <row r="1394" spans="1:18" s="147" customFormat="1" x14ac:dyDescent="0.25">
      <c r="A1394" s="4" t="s">
        <v>46</v>
      </c>
      <c r="B1394" s="25" t="s">
        <v>21</v>
      </c>
      <c r="C1394" s="155"/>
      <c r="D1394" s="12"/>
      <c r="E1394" s="155"/>
      <c r="F1394" s="155"/>
      <c r="G1394" s="31"/>
      <c r="H1394" s="31"/>
      <c r="I1394" s="31"/>
      <c r="J1394" s="155"/>
      <c r="K1394" s="12"/>
      <c r="L1394" s="155"/>
      <c r="M1394" s="173"/>
      <c r="N1394" s="10"/>
      <c r="O1394" s="31"/>
      <c r="P1394" s="161"/>
      <c r="Q1394" s="84"/>
      <c r="R1394" s="163"/>
    </row>
    <row r="1395" spans="1:18" s="147" customFormat="1" x14ac:dyDescent="0.25">
      <c r="A1395" s="58" t="s">
        <v>1683</v>
      </c>
      <c r="B1395" s="45" t="s">
        <v>2680</v>
      </c>
      <c r="C1395" s="155" t="s">
        <v>1374</v>
      </c>
      <c r="D1395" s="50" t="s">
        <v>146</v>
      </c>
      <c r="E1395" s="155">
        <v>2013</v>
      </c>
      <c r="F1395" s="155">
        <v>2013</v>
      </c>
      <c r="G1395" s="31">
        <v>5.0822970000000002E-2</v>
      </c>
      <c r="H1395" s="31">
        <v>5.0822970000000002E-2</v>
      </c>
      <c r="I1395" s="31">
        <v>5.0822970000000002E-2</v>
      </c>
      <c r="J1395" s="155"/>
      <c r="K1395" s="12"/>
      <c r="L1395" s="155"/>
      <c r="M1395" s="173"/>
      <c r="N1395" s="10"/>
      <c r="O1395" s="31">
        <v>5.0822970000000002E-2</v>
      </c>
      <c r="P1395" s="161"/>
      <c r="Q1395" s="84">
        <v>5.0822970000000002E-2</v>
      </c>
      <c r="R1395" s="163"/>
    </row>
    <row r="1396" spans="1:18" s="147" customFormat="1" ht="31.5" x14ac:dyDescent="0.25">
      <c r="A1396" s="58" t="s">
        <v>1684</v>
      </c>
      <c r="B1396" s="45" t="s">
        <v>3408</v>
      </c>
      <c r="C1396" s="155" t="s">
        <v>1374</v>
      </c>
      <c r="D1396" s="50" t="s">
        <v>146</v>
      </c>
      <c r="E1396" s="155">
        <v>2013</v>
      </c>
      <c r="F1396" s="155">
        <v>2013</v>
      </c>
      <c r="G1396" s="31">
        <v>0.63557715999999997</v>
      </c>
      <c r="H1396" s="31">
        <v>0.63557715999999997</v>
      </c>
      <c r="I1396" s="31">
        <v>0.63557715999999997</v>
      </c>
      <c r="J1396" s="155"/>
      <c r="K1396" s="12"/>
      <c r="L1396" s="155"/>
      <c r="M1396" s="173"/>
      <c r="N1396" s="10"/>
      <c r="O1396" s="31">
        <v>0.63557715999999997</v>
      </c>
      <c r="P1396" s="161"/>
      <c r="Q1396" s="84">
        <v>0.63557715999999997</v>
      </c>
      <c r="R1396" s="163"/>
    </row>
    <row r="1397" spans="1:18" s="147" customFormat="1" hidden="1" x14ac:dyDescent="0.25">
      <c r="A1397" s="4" t="s">
        <v>48</v>
      </c>
      <c r="B1397" s="25" t="s">
        <v>22</v>
      </c>
      <c r="C1397" s="155"/>
      <c r="D1397" s="12"/>
      <c r="E1397" s="155"/>
      <c r="F1397" s="155"/>
      <c r="G1397" s="31"/>
      <c r="H1397" s="31"/>
      <c r="I1397" s="31"/>
      <c r="J1397" s="155"/>
      <c r="K1397" s="12"/>
      <c r="L1397" s="155"/>
      <c r="M1397" s="173"/>
      <c r="N1397" s="10"/>
      <c r="O1397" s="31"/>
      <c r="P1397" s="161"/>
      <c r="Q1397" s="84"/>
      <c r="R1397" s="163"/>
    </row>
    <row r="1398" spans="1:18" s="147" customFormat="1" hidden="1" x14ac:dyDescent="0.25">
      <c r="A1398" s="4" t="s">
        <v>50</v>
      </c>
      <c r="B1398" s="25" t="s">
        <v>23</v>
      </c>
      <c r="C1398" s="155"/>
      <c r="D1398" s="12"/>
      <c r="E1398" s="155"/>
      <c r="F1398" s="155"/>
      <c r="G1398" s="31"/>
      <c r="H1398" s="31"/>
      <c r="I1398" s="31"/>
      <c r="J1398" s="155"/>
      <c r="K1398" s="12"/>
      <c r="L1398" s="155"/>
      <c r="M1398" s="173"/>
      <c r="N1398" s="10"/>
      <c r="O1398" s="31"/>
      <c r="P1398" s="161"/>
      <c r="Q1398" s="84"/>
      <c r="R1398" s="163"/>
    </row>
    <row r="1399" spans="1:18" s="147" customFormat="1" hidden="1" x14ac:dyDescent="0.25">
      <c r="A1399" s="4" t="s">
        <v>51</v>
      </c>
      <c r="B1399" s="25" t="s">
        <v>17</v>
      </c>
      <c r="C1399" s="155"/>
      <c r="D1399" s="12"/>
      <c r="E1399" s="155"/>
      <c r="F1399" s="155"/>
      <c r="G1399" s="31"/>
      <c r="H1399" s="31"/>
      <c r="I1399" s="31"/>
      <c r="J1399" s="155"/>
      <c r="K1399" s="12"/>
      <c r="L1399" s="155"/>
      <c r="M1399" s="173"/>
      <c r="N1399" s="10"/>
      <c r="O1399" s="31"/>
      <c r="P1399" s="161"/>
      <c r="Q1399" s="84"/>
      <c r="R1399" s="163"/>
    </row>
    <row r="1400" spans="1:18" s="147" customFormat="1" ht="31.5" hidden="1" x14ac:dyDescent="0.25">
      <c r="A1400" s="4" t="s">
        <v>476</v>
      </c>
      <c r="B1400" s="25" t="s">
        <v>1541</v>
      </c>
      <c r="C1400" s="155"/>
      <c r="D1400" s="12"/>
      <c r="E1400" s="155"/>
      <c r="F1400" s="155"/>
      <c r="G1400" s="31"/>
      <c r="H1400" s="31"/>
      <c r="I1400" s="31"/>
      <c r="J1400" s="155"/>
      <c r="K1400" s="12"/>
      <c r="L1400" s="155"/>
      <c r="M1400" s="173"/>
      <c r="N1400" s="10"/>
      <c r="O1400" s="31"/>
      <c r="P1400" s="161"/>
      <c r="Q1400" s="84"/>
      <c r="R1400" s="163"/>
    </row>
    <row r="1401" spans="1:18" s="147" customFormat="1" hidden="1" x14ac:dyDescent="0.25">
      <c r="A1401" s="4" t="s">
        <v>52</v>
      </c>
      <c r="B1401" s="25" t="s">
        <v>24</v>
      </c>
      <c r="C1401" s="155"/>
      <c r="D1401" s="12"/>
      <c r="E1401" s="155"/>
      <c r="F1401" s="155"/>
      <c r="G1401" s="31"/>
      <c r="H1401" s="31"/>
      <c r="I1401" s="31"/>
      <c r="J1401" s="155"/>
      <c r="K1401" s="12"/>
      <c r="L1401" s="155"/>
      <c r="M1401" s="173"/>
      <c r="N1401" s="10"/>
      <c r="O1401" s="31"/>
      <c r="P1401" s="161"/>
      <c r="Q1401" s="84"/>
      <c r="R1401" s="163"/>
    </row>
    <row r="1402" spans="1:18" s="147" customFormat="1" hidden="1" x14ac:dyDescent="0.25">
      <c r="A1402" s="4" t="s">
        <v>54</v>
      </c>
      <c r="B1402" s="25" t="s">
        <v>25</v>
      </c>
      <c r="C1402" s="155"/>
      <c r="D1402" s="12"/>
      <c r="E1402" s="155"/>
      <c r="F1402" s="155"/>
      <c r="G1402" s="31"/>
      <c r="H1402" s="31"/>
      <c r="I1402" s="31"/>
      <c r="J1402" s="155"/>
      <c r="K1402" s="12"/>
      <c r="L1402" s="155"/>
      <c r="M1402" s="173"/>
      <c r="N1402" s="10"/>
      <c r="O1402" s="31"/>
      <c r="P1402" s="161"/>
      <c r="Q1402" s="84"/>
      <c r="R1402" s="163"/>
    </row>
    <row r="1403" spans="1:18" s="147" customFormat="1" hidden="1" x14ac:dyDescent="0.25">
      <c r="A1403" s="4" t="s">
        <v>55</v>
      </c>
      <c r="B1403" s="25" t="s">
        <v>26</v>
      </c>
      <c r="C1403" s="155"/>
      <c r="D1403" s="12"/>
      <c r="E1403" s="155"/>
      <c r="F1403" s="155"/>
      <c r="G1403" s="31"/>
      <c r="H1403" s="31"/>
      <c r="I1403" s="31"/>
      <c r="J1403" s="155"/>
      <c r="K1403" s="12"/>
      <c r="L1403" s="155"/>
      <c r="M1403" s="173"/>
      <c r="N1403" s="10"/>
      <c r="O1403" s="31"/>
      <c r="P1403" s="161"/>
      <c r="Q1403" s="84"/>
      <c r="R1403" s="163"/>
    </row>
    <row r="1404" spans="1:18" s="269" customFormat="1" x14ac:dyDescent="0.25">
      <c r="A1404" s="276" t="s">
        <v>125</v>
      </c>
      <c r="B1404" s="277" t="s">
        <v>126</v>
      </c>
      <c r="C1404" s="266"/>
      <c r="D1404" s="283"/>
      <c r="E1404" s="266"/>
      <c r="F1404" s="266"/>
      <c r="G1404" s="281"/>
      <c r="H1404" s="281"/>
      <c r="I1404" s="281"/>
      <c r="J1404" s="266"/>
      <c r="K1404" s="283"/>
      <c r="L1404" s="266"/>
      <c r="M1404" s="274"/>
      <c r="N1404" s="278"/>
      <c r="O1404" s="281"/>
      <c r="P1404" s="265"/>
      <c r="Q1404" s="282"/>
      <c r="R1404" s="268"/>
    </row>
    <row r="1405" spans="1:18" s="147" customFormat="1" hidden="1" x14ac:dyDescent="0.25">
      <c r="A1405" s="9" t="s">
        <v>39</v>
      </c>
      <c r="B1405" s="25" t="s">
        <v>29</v>
      </c>
      <c r="C1405" s="155"/>
      <c r="D1405" s="12"/>
      <c r="E1405" s="155"/>
      <c r="F1405" s="155"/>
      <c r="G1405" s="31"/>
      <c r="H1405" s="31"/>
      <c r="I1405" s="31"/>
      <c r="J1405" s="155"/>
      <c r="K1405" s="12"/>
      <c r="L1405" s="155"/>
      <c r="M1405" s="173"/>
      <c r="N1405" s="10"/>
      <c r="O1405" s="31"/>
      <c r="P1405" s="161"/>
      <c r="Q1405" s="84"/>
      <c r="R1405" s="163"/>
    </row>
    <row r="1406" spans="1:18" s="147" customFormat="1" x14ac:dyDescent="0.25">
      <c r="A1406" s="9" t="s">
        <v>42</v>
      </c>
      <c r="B1406" s="25" t="s">
        <v>43</v>
      </c>
      <c r="C1406" s="155"/>
      <c r="D1406" s="12"/>
      <c r="E1406" s="155"/>
      <c r="F1406" s="155"/>
      <c r="G1406" s="31"/>
      <c r="H1406" s="31"/>
      <c r="I1406" s="31"/>
      <c r="J1406" s="155"/>
      <c r="K1406" s="12"/>
      <c r="L1406" s="155"/>
      <c r="M1406" s="173"/>
      <c r="N1406" s="10"/>
      <c r="O1406" s="31"/>
      <c r="P1406" s="161"/>
      <c r="Q1406" s="84"/>
      <c r="R1406" s="163"/>
    </row>
    <row r="1407" spans="1:18" s="147" customFormat="1" ht="31.5" x14ac:dyDescent="0.25">
      <c r="A1407" s="6" t="s">
        <v>707</v>
      </c>
      <c r="B1407" s="36" t="s">
        <v>3409</v>
      </c>
      <c r="C1407" s="155" t="s">
        <v>1409</v>
      </c>
      <c r="D1407" s="139" t="s">
        <v>974</v>
      </c>
      <c r="E1407" s="155">
        <v>2013</v>
      </c>
      <c r="F1407" s="155">
        <v>2013</v>
      </c>
      <c r="G1407" s="31">
        <v>4.6735899999999997E-2</v>
      </c>
      <c r="H1407" s="31">
        <v>4.6735899999999997E-2</v>
      </c>
      <c r="I1407" s="31">
        <v>4.6735899999999997E-2</v>
      </c>
      <c r="J1407" s="155"/>
      <c r="K1407" s="139" t="s">
        <v>974</v>
      </c>
      <c r="L1407" s="155"/>
      <c r="M1407" s="173"/>
      <c r="N1407" s="10"/>
      <c r="O1407" s="31">
        <v>4.6735899999999997E-2</v>
      </c>
      <c r="P1407" s="161"/>
      <c r="Q1407" s="84">
        <v>4.6735899999999997E-2</v>
      </c>
      <c r="R1407" s="163"/>
    </row>
    <row r="1408" spans="1:18" s="147" customFormat="1" x14ac:dyDescent="0.25">
      <c r="A1408" s="9" t="s">
        <v>27</v>
      </c>
      <c r="B1408" s="25" t="s">
        <v>28</v>
      </c>
      <c r="C1408" s="155"/>
      <c r="D1408" s="12"/>
      <c r="E1408" s="155"/>
      <c r="F1408" s="155"/>
      <c r="G1408" s="31"/>
      <c r="H1408" s="31"/>
      <c r="I1408" s="31"/>
      <c r="J1408" s="155"/>
      <c r="K1408" s="12"/>
      <c r="L1408" s="155"/>
      <c r="M1408" s="173"/>
      <c r="N1408" s="10"/>
      <c r="O1408" s="31"/>
      <c r="P1408" s="161"/>
      <c r="Q1408" s="84"/>
      <c r="R1408" s="163"/>
    </row>
    <row r="1409" spans="1:18" s="147" customFormat="1" ht="31.5" x14ac:dyDescent="0.25">
      <c r="A1409" s="38" t="s">
        <v>715</v>
      </c>
      <c r="B1409" s="36" t="s">
        <v>3410</v>
      </c>
      <c r="C1409" s="155" t="s">
        <v>1376</v>
      </c>
      <c r="D1409" s="50" t="s">
        <v>146</v>
      </c>
      <c r="E1409" s="155">
        <v>2013</v>
      </c>
      <c r="F1409" s="155">
        <v>2013</v>
      </c>
      <c r="G1409" s="31">
        <v>2.5000000000000001E-2</v>
      </c>
      <c r="H1409" s="31">
        <v>2.5000000000000001E-2</v>
      </c>
      <c r="I1409" s="31">
        <v>2.5000000000000001E-2</v>
      </c>
      <c r="J1409" s="155"/>
      <c r="K1409" s="12"/>
      <c r="L1409" s="155"/>
      <c r="M1409" s="173"/>
      <c r="N1409" s="10"/>
      <c r="O1409" s="31">
        <v>2.5000000000000001E-2</v>
      </c>
      <c r="P1409" s="161"/>
      <c r="Q1409" s="84">
        <v>2.5000000000000001E-2</v>
      </c>
      <c r="R1409" s="163"/>
    </row>
    <row r="1410" spans="1:18" s="147" customFormat="1" ht="31.5" x14ac:dyDescent="0.25">
      <c r="A1410" s="38" t="s">
        <v>716</v>
      </c>
      <c r="B1410" s="36" t="s">
        <v>3411</v>
      </c>
      <c r="C1410" s="155" t="s">
        <v>1376</v>
      </c>
      <c r="D1410" s="50" t="s">
        <v>146</v>
      </c>
      <c r="E1410" s="155">
        <v>2013</v>
      </c>
      <c r="F1410" s="155">
        <v>2013</v>
      </c>
      <c r="G1410" s="31">
        <v>0.02</v>
      </c>
      <c r="H1410" s="31">
        <v>0.02</v>
      </c>
      <c r="I1410" s="31">
        <v>0.02</v>
      </c>
      <c r="J1410" s="154"/>
      <c r="K1410" s="12"/>
      <c r="L1410" s="154"/>
      <c r="M1410" s="167"/>
      <c r="N1410" s="10"/>
      <c r="O1410" s="31">
        <v>0.02</v>
      </c>
      <c r="P1410" s="160"/>
      <c r="Q1410" s="84">
        <v>0.02</v>
      </c>
      <c r="R1410" s="163"/>
    </row>
    <row r="1411" spans="1:18" s="147" customFormat="1" ht="31.5" x14ac:dyDescent="0.25">
      <c r="A1411" s="38" t="s">
        <v>717</v>
      </c>
      <c r="B1411" s="36" t="s">
        <v>3412</v>
      </c>
      <c r="C1411" s="155" t="s">
        <v>1376</v>
      </c>
      <c r="D1411" s="50" t="s">
        <v>146</v>
      </c>
      <c r="E1411" s="155">
        <v>2013</v>
      </c>
      <c r="F1411" s="155">
        <v>2013</v>
      </c>
      <c r="G1411" s="31">
        <v>3.6999999999999998E-2</v>
      </c>
      <c r="H1411" s="31">
        <v>3.6999999999999998E-2</v>
      </c>
      <c r="I1411" s="31">
        <v>3.6999999999999998E-2</v>
      </c>
      <c r="J1411" s="154"/>
      <c r="K1411" s="12"/>
      <c r="L1411" s="154"/>
      <c r="M1411" s="167"/>
      <c r="N1411" s="10"/>
      <c r="O1411" s="31">
        <v>3.6999999999999998E-2</v>
      </c>
      <c r="P1411" s="160"/>
      <c r="Q1411" s="84">
        <v>3.6999999999999998E-2</v>
      </c>
      <c r="R1411" s="163"/>
    </row>
    <row r="1412" spans="1:18" s="147" customFormat="1" hidden="1" x14ac:dyDescent="0.25">
      <c r="A1412" s="9" t="s">
        <v>44</v>
      </c>
      <c r="B1412" s="25" t="s">
        <v>31</v>
      </c>
      <c r="C1412" s="155"/>
      <c r="D1412" s="12"/>
      <c r="E1412" s="155"/>
      <c r="F1412" s="155"/>
      <c r="G1412" s="31"/>
      <c r="H1412" s="31"/>
      <c r="I1412" s="31"/>
      <c r="J1412" s="155"/>
      <c r="K1412" s="12"/>
      <c r="L1412" s="155"/>
      <c r="M1412" s="173"/>
      <c r="N1412" s="10"/>
      <c r="O1412" s="31"/>
      <c r="P1412" s="161"/>
      <c r="Q1412" s="84"/>
      <c r="R1412" s="163"/>
    </row>
    <row r="1413" spans="1:18" s="147" customFormat="1" x14ac:dyDescent="0.25">
      <c r="A1413" s="4" t="s">
        <v>45</v>
      </c>
      <c r="B1413" s="25" t="s">
        <v>20</v>
      </c>
      <c r="C1413" s="155"/>
      <c r="D1413" s="12"/>
      <c r="E1413" s="155"/>
      <c r="F1413" s="155"/>
      <c r="G1413" s="31"/>
      <c r="H1413" s="31"/>
      <c r="I1413" s="31"/>
      <c r="J1413" s="155"/>
      <c r="K1413" s="12"/>
      <c r="L1413" s="155"/>
      <c r="M1413" s="173"/>
      <c r="N1413" s="10"/>
      <c r="O1413" s="31"/>
      <c r="P1413" s="161"/>
      <c r="Q1413" s="84"/>
      <c r="R1413" s="163"/>
    </row>
    <row r="1414" spans="1:18" s="147" customFormat="1" x14ac:dyDescent="0.25">
      <c r="A1414" s="58" t="s">
        <v>718</v>
      </c>
      <c r="B1414" s="45" t="s">
        <v>3413</v>
      </c>
      <c r="C1414" s="155" t="s">
        <v>1853</v>
      </c>
      <c r="D1414" s="50" t="s">
        <v>146</v>
      </c>
      <c r="E1414" s="155">
        <v>2013</v>
      </c>
      <c r="F1414" s="155">
        <v>2013</v>
      </c>
      <c r="G1414" s="31">
        <v>0.45200000000000001</v>
      </c>
      <c r="H1414" s="31">
        <v>0.45200000000000001</v>
      </c>
      <c r="I1414" s="31">
        <v>0.45200000000000001</v>
      </c>
      <c r="J1414" s="155"/>
      <c r="K1414" s="12"/>
      <c r="L1414" s="155"/>
      <c r="M1414" s="173"/>
      <c r="N1414" s="10"/>
      <c r="O1414" s="31">
        <v>0.45200000000000001</v>
      </c>
      <c r="P1414" s="161"/>
      <c r="Q1414" s="84">
        <v>0.45200000000000001</v>
      </c>
      <c r="R1414" s="163"/>
    </row>
    <row r="1415" spans="1:18" s="147" customFormat="1" x14ac:dyDescent="0.25">
      <c r="A1415" s="4" t="s">
        <v>46</v>
      </c>
      <c r="B1415" s="25" t="s">
        <v>21</v>
      </c>
      <c r="C1415" s="155"/>
      <c r="D1415" s="12"/>
      <c r="E1415" s="155"/>
      <c r="F1415" s="155"/>
      <c r="G1415" s="31"/>
      <c r="H1415" s="31"/>
      <c r="I1415" s="31"/>
      <c r="J1415" s="155"/>
      <c r="K1415" s="12"/>
      <c r="L1415" s="155"/>
      <c r="M1415" s="173"/>
      <c r="N1415" s="10"/>
      <c r="O1415" s="31"/>
      <c r="P1415" s="161"/>
      <c r="Q1415" s="84"/>
      <c r="R1415" s="163"/>
    </row>
    <row r="1416" spans="1:18" s="147" customFormat="1" x14ac:dyDescent="0.25">
      <c r="A1416" s="58" t="s">
        <v>3414</v>
      </c>
      <c r="B1416" s="45" t="s">
        <v>3415</v>
      </c>
      <c r="C1416" s="155" t="s">
        <v>1374</v>
      </c>
      <c r="D1416" s="50" t="s">
        <v>146</v>
      </c>
      <c r="E1416" s="155">
        <v>2013</v>
      </c>
      <c r="F1416" s="155">
        <v>2013</v>
      </c>
      <c r="G1416" s="31">
        <v>5.0848940000000002E-2</v>
      </c>
      <c r="H1416" s="31">
        <v>5.0848940000000002E-2</v>
      </c>
      <c r="I1416" s="31">
        <v>5.0848940000000002E-2</v>
      </c>
      <c r="J1416" s="155"/>
      <c r="K1416" s="12"/>
      <c r="L1416" s="155"/>
      <c r="M1416" s="173"/>
      <c r="N1416" s="10"/>
      <c r="O1416" s="31">
        <v>5.0848940000000002E-2</v>
      </c>
      <c r="P1416" s="161"/>
      <c r="Q1416" s="84">
        <v>5.0848940000000002E-2</v>
      </c>
      <c r="R1416" s="163"/>
    </row>
    <row r="1417" spans="1:18" s="147" customFormat="1" hidden="1" x14ac:dyDescent="0.25">
      <c r="A1417" s="4" t="s">
        <v>48</v>
      </c>
      <c r="B1417" s="25" t="s">
        <v>22</v>
      </c>
      <c r="C1417" s="155"/>
      <c r="D1417" s="12"/>
      <c r="E1417" s="155"/>
      <c r="F1417" s="155"/>
      <c r="G1417" s="31"/>
      <c r="H1417" s="31"/>
      <c r="I1417" s="31"/>
      <c r="J1417" s="155"/>
      <c r="K1417" s="12"/>
      <c r="L1417" s="155"/>
      <c r="M1417" s="173"/>
      <c r="N1417" s="10"/>
      <c r="O1417" s="31"/>
      <c r="P1417" s="161"/>
      <c r="Q1417" s="84"/>
      <c r="R1417" s="163"/>
    </row>
    <row r="1418" spans="1:18" s="147" customFormat="1" hidden="1" x14ac:dyDescent="0.25">
      <c r="A1418" s="4" t="s">
        <v>50</v>
      </c>
      <c r="B1418" s="25" t="s">
        <v>23</v>
      </c>
      <c r="C1418" s="155"/>
      <c r="D1418" s="12"/>
      <c r="E1418" s="155"/>
      <c r="F1418" s="155"/>
      <c r="G1418" s="31"/>
      <c r="H1418" s="31"/>
      <c r="I1418" s="31"/>
      <c r="J1418" s="155"/>
      <c r="K1418" s="12"/>
      <c r="L1418" s="155"/>
      <c r="M1418" s="173"/>
      <c r="N1418" s="10"/>
      <c r="O1418" s="31"/>
      <c r="P1418" s="161"/>
      <c r="Q1418" s="84"/>
      <c r="R1418" s="163"/>
    </row>
    <row r="1419" spans="1:18" s="147" customFormat="1" x14ac:dyDescent="0.25">
      <c r="A1419" s="4" t="s">
        <v>51</v>
      </c>
      <c r="B1419" s="25" t="s">
        <v>17</v>
      </c>
      <c r="C1419" s="155"/>
      <c r="D1419" s="12"/>
      <c r="E1419" s="155"/>
      <c r="F1419" s="155"/>
      <c r="G1419" s="31"/>
      <c r="H1419" s="31"/>
      <c r="I1419" s="31"/>
      <c r="J1419" s="155"/>
      <c r="K1419" s="12"/>
      <c r="L1419" s="155"/>
      <c r="M1419" s="173"/>
      <c r="N1419" s="10"/>
      <c r="O1419" s="31"/>
      <c r="P1419" s="161"/>
      <c r="Q1419" s="84"/>
      <c r="R1419" s="163"/>
    </row>
    <row r="1420" spans="1:18" s="147" customFormat="1" x14ac:dyDescent="0.25">
      <c r="A1420" s="58" t="s">
        <v>3416</v>
      </c>
      <c r="B1420" s="45" t="s">
        <v>17</v>
      </c>
      <c r="C1420" s="155" t="s">
        <v>1409</v>
      </c>
      <c r="D1420" s="12"/>
      <c r="E1420" s="155">
        <v>2013</v>
      </c>
      <c r="F1420" s="155">
        <v>2013</v>
      </c>
      <c r="G1420" s="31">
        <v>1.22968945</v>
      </c>
      <c r="H1420" s="31">
        <v>1.22968945</v>
      </c>
      <c r="I1420" s="31">
        <v>1.22968945</v>
      </c>
      <c r="J1420" s="155"/>
      <c r="K1420" s="12"/>
      <c r="L1420" s="155"/>
      <c r="M1420" s="173"/>
      <c r="N1420" s="10"/>
      <c r="O1420" s="31">
        <v>1.22968945</v>
      </c>
      <c r="P1420" s="161"/>
      <c r="Q1420" s="84">
        <v>1.22968945</v>
      </c>
      <c r="R1420" s="163"/>
    </row>
    <row r="1421" spans="1:18" s="147" customFormat="1" ht="31.5" hidden="1" x14ac:dyDescent="0.25">
      <c r="A1421" s="4" t="s">
        <v>476</v>
      </c>
      <c r="B1421" s="25" t="s">
        <v>1541</v>
      </c>
      <c r="C1421" s="155"/>
      <c r="D1421" s="12"/>
      <c r="E1421" s="155"/>
      <c r="F1421" s="155"/>
      <c r="G1421" s="31"/>
      <c r="H1421" s="31"/>
      <c r="I1421" s="31"/>
      <c r="J1421" s="155"/>
      <c r="K1421" s="12"/>
      <c r="L1421" s="155"/>
      <c r="M1421" s="173"/>
      <c r="N1421" s="10"/>
      <c r="O1421" s="31"/>
      <c r="P1421" s="161"/>
      <c r="Q1421" s="84"/>
      <c r="R1421" s="163"/>
    </row>
    <row r="1422" spans="1:18" s="147" customFormat="1" hidden="1" x14ac:dyDescent="0.25">
      <c r="A1422" s="4" t="s">
        <v>52</v>
      </c>
      <c r="B1422" s="25" t="s">
        <v>24</v>
      </c>
      <c r="C1422" s="155"/>
      <c r="D1422" s="12"/>
      <c r="E1422" s="155"/>
      <c r="F1422" s="155"/>
      <c r="G1422" s="31"/>
      <c r="H1422" s="31"/>
      <c r="I1422" s="31"/>
      <c r="J1422" s="155"/>
      <c r="K1422" s="12"/>
      <c r="L1422" s="155"/>
      <c r="M1422" s="173"/>
      <c r="N1422" s="10"/>
      <c r="O1422" s="31"/>
      <c r="P1422" s="161"/>
      <c r="Q1422" s="84"/>
      <c r="R1422" s="163"/>
    </row>
    <row r="1423" spans="1:18" s="147" customFormat="1" hidden="1" x14ac:dyDescent="0.25">
      <c r="A1423" s="4" t="s">
        <v>54</v>
      </c>
      <c r="B1423" s="25" t="s">
        <v>25</v>
      </c>
      <c r="C1423" s="155"/>
      <c r="D1423" s="12"/>
      <c r="E1423" s="155"/>
      <c r="F1423" s="155"/>
      <c r="G1423" s="31"/>
      <c r="H1423" s="31"/>
      <c r="I1423" s="31"/>
      <c r="J1423" s="155"/>
      <c r="K1423" s="12"/>
      <c r="L1423" s="155"/>
      <c r="M1423" s="173"/>
      <c r="N1423" s="10"/>
      <c r="O1423" s="31"/>
      <c r="P1423" s="161"/>
      <c r="Q1423" s="84"/>
      <c r="R1423" s="163"/>
    </row>
    <row r="1424" spans="1:18" s="147" customFormat="1" hidden="1" x14ac:dyDescent="0.25">
      <c r="A1424" s="4" t="s">
        <v>55</v>
      </c>
      <c r="B1424" s="25" t="s">
        <v>26</v>
      </c>
      <c r="C1424" s="155"/>
      <c r="D1424" s="12"/>
      <c r="E1424" s="155"/>
      <c r="F1424" s="155"/>
      <c r="G1424" s="31"/>
      <c r="H1424" s="31"/>
      <c r="I1424" s="31"/>
      <c r="J1424" s="155"/>
      <c r="K1424" s="12"/>
      <c r="L1424" s="155"/>
      <c r="M1424" s="173"/>
      <c r="N1424" s="10"/>
      <c r="O1424" s="31"/>
      <c r="P1424" s="161"/>
      <c r="Q1424" s="84"/>
      <c r="R1424" s="163"/>
    </row>
    <row r="1425" spans="1:18" s="269" customFormat="1" x14ac:dyDescent="0.25">
      <c r="A1425" s="276" t="s">
        <v>127</v>
      </c>
      <c r="B1425" s="277" t="s">
        <v>128</v>
      </c>
      <c r="C1425" s="266"/>
      <c r="D1425" s="280"/>
      <c r="E1425" s="266"/>
      <c r="F1425" s="266"/>
      <c r="G1425" s="281"/>
      <c r="H1425" s="281"/>
      <c r="I1425" s="281"/>
      <c r="J1425" s="266"/>
      <c r="K1425" s="280"/>
      <c r="L1425" s="266"/>
      <c r="M1425" s="274"/>
      <c r="N1425" s="278"/>
      <c r="O1425" s="281"/>
      <c r="P1425" s="265"/>
      <c r="Q1425" s="282"/>
      <c r="R1425" s="268"/>
    </row>
    <row r="1426" spans="1:18" s="147" customFormat="1" x14ac:dyDescent="0.25">
      <c r="A1426" s="9" t="s">
        <v>39</v>
      </c>
      <c r="B1426" s="25" t="s">
        <v>29</v>
      </c>
      <c r="C1426" s="155"/>
      <c r="D1426" s="12"/>
      <c r="E1426" s="155"/>
      <c r="F1426" s="155"/>
      <c r="G1426" s="31"/>
      <c r="H1426" s="31"/>
      <c r="I1426" s="31"/>
      <c r="J1426" s="155"/>
      <c r="K1426" s="12"/>
      <c r="L1426" s="155"/>
      <c r="M1426" s="173"/>
      <c r="N1426" s="10"/>
      <c r="O1426" s="31"/>
      <c r="P1426" s="161"/>
      <c r="Q1426" s="84"/>
      <c r="R1426" s="163"/>
    </row>
    <row r="1427" spans="1:18" s="147" customFormat="1" ht="31.5" x14ac:dyDescent="0.25">
      <c r="A1427" s="58" t="s">
        <v>485</v>
      </c>
      <c r="B1427" s="45" t="s">
        <v>3417</v>
      </c>
      <c r="C1427" s="155" t="s">
        <v>1374</v>
      </c>
      <c r="D1427" s="12" t="s">
        <v>95</v>
      </c>
      <c r="E1427" s="155">
        <v>2013</v>
      </c>
      <c r="F1427" s="155">
        <v>2013</v>
      </c>
      <c r="G1427" s="61">
        <v>1.7729999999999999</v>
      </c>
      <c r="H1427" s="61">
        <v>1.7729999999999999</v>
      </c>
      <c r="I1427" s="61">
        <v>1.7729999999999999</v>
      </c>
      <c r="J1427" s="155"/>
      <c r="K1427" s="12" t="s">
        <v>95</v>
      </c>
      <c r="L1427" s="155"/>
      <c r="M1427" s="173"/>
      <c r="N1427" s="10"/>
      <c r="O1427" s="61">
        <v>1.7729999999999999</v>
      </c>
      <c r="P1427" s="161"/>
      <c r="Q1427" s="82">
        <v>1.7729999999999999</v>
      </c>
      <c r="R1427" s="163"/>
    </row>
    <row r="1428" spans="1:18" s="147" customFormat="1" ht="47.25" x14ac:dyDescent="0.25">
      <c r="A1428" s="58" t="s">
        <v>486</v>
      </c>
      <c r="B1428" s="21" t="s">
        <v>3418</v>
      </c>
      <c r="C1428" s="155" t="s">
        <v>1374</v>
      </c>
      <c r="D1428" s="12" t="s">
        <v>3419</v>
      </c>
      <c r="E1428" s="155">
        <v>2013</v>
      </c>
      <c r="F1428" s="155">
        <v>2013</v>
      </c>
      <c r="G1428" s="31">
        <v>0.89236005000000007</v>
      </c>
      <c r="H1428" s="31">
        <v>0.89236005000000007</v>
      </c>
      <c r="I1428" s="31">
        <v>0.89236005000000007</v>
      </c>
      <c r="J1428" s="155"/>
      <c r="K1428" s="12" t="s">
        <v>3419</v>
      </c>
      <c r="L1428" s="155"/>
      <c r="M1428" s="173"/>
      <c r="N1428" s="10"/>
      <c r="O1428" s="31">
        <v>0.89236005000000007</v>
      </c>
      <c r="P1428" s="161"/>
      <c r="Q1428" s="84">
        <v>0.89236005000000007</v>
      </c>
      <c r="R1428" s="163"/>
    </row>
    <row r="1429" spans="1:18" s="147" customFormat="1" x14ac:dyDescent="0.25">
      <c r="A1429" s="9" t="s">
        <v>42</v>
      </c>
      <c r="B1429" s="25" t="s">
        <v>43</v>
      </c>
      <c r="C1429" s="155"/>
      <c r="D1429" s="12"/>
      <c r="E1429" s="155"/>
      <c r="F1429" s="155"/>
      <c r="G1429" s="31"/>
      <c r="H1429" s="31"/>
      <c r="I1429" s="31"/>
      <c r="J1429" s="155"/>
      <c r="K1429" s="12"/>
      <c r="L1429" s="155"/>
      <c r="M1429" s="173"/>
      <c r="N1429" s="10"/>
      <c r="O1429" s="31"/>
      <c r="P1429" s="161"/>
      <c r="Q1429" s="84"/>
      <c r="R1429" s="163"/>
    </row>
    <row r="1430" spans="1:18" s="147" customFormat="1" x14ac:dyDescent="0.25">
      <c r="A1430" s="58" t="s">
        <v>490</v>
      </c>
      <c r="B1430" s="45" t="s">
        <v>4150</v>
      </c>
      <c r="C1430" s="155" t="s">
        <v>1409</v>
      </c>
      <c r="D1430" s="12" t="s">
        <v>352</v>
      </c>
      <c r="E1430" s="155">
        <v>2013</v>
      </c>
      <c r="F1430" s="155">
        <v>2013</v>
      </c>
      <c r="G1430" s="31">
        <v>0.15663493000000001</v>
      </c>
      <c r="H1430" s="31">
        <v>0.15663493000000001</v>
      </c>
      <c r="I1430" s="31">
        <v>0.15663493000000001</v>
      </c>
      <c r="J1430" s="155"/>
      <c r="K1430" s="12" t="s">
        <v>352</v>
      </c>
      <c r="L1430" s="155"/>
      <c r="M1430" s="173"/>
      <c r="N1430" s="10"/>
      <c r="O1430" s="31">
        <v>0.15663493000000001</v>
      </c>
      <c r="P1430" s="161"/>
      <c r="Q1430" s="84">
        <v>0.15663493000000001</v>
      </c>
      <c r="R1430" s="163"/>
    </row>
    <row r="1431" spans="1:18" s="147" customFormat="1" x14ac:dyDescent="0.25">
      <c r="A1431" s="58" t="s">
        <v>493</v>
      </c>
      <c r="B1431" s="45" t="s">
        <v>4151</v>
      </c>
      <c r="C1431" s="155" t="s">
        <v>1409</v>
      </c>
      <c r="D1431" s="12" t="s">
        <v>19</v>
      </c>
      <c r="E1431" s="155">
        <v>2013</v>
      </c>
      <c r="F1431" s="155">
        <v>2013</v>
      </c>
      <c r="G1431" s="31">
        <v>0.20812648</v>
      </c>
      <c r="H1431" s="31">
        <v>0.20812648</v>
      </c>
      <c r="I1431" s="31">
        <v>0.20812648</v>
      </c>
      <c r="J1431" s="155"/>
      <c r="K1431" s="12" t="s">
        <v>19</v>
      </c>
      <c r="L1431" s="155"/>
      <c r="M1431" s="173"/>
      <c r="N1431" s="10"/>
      <c r="O1431" s="31">
        <v>0.20812648</v>
      </c>
      <c r="P1431" s="161"/>
      <c r="Q1431" s="84">
        <v>0.20812648</v>
      </c>
      <c r="R1431" s="163"/>
    </row>
    <row r="1432" spans="1:18" s="147" customFormat="1" x14ac:dyDescent="0.25">
      <c r="A1432" s="58" t="s">
        <v>494</v>
      </c>
      <c r="B1432" s="45" t="s">
        <v>4152</v>
      </c>
      <c r="C1432" s="155" t="s">
        <v>1409</v>
      </c>
      <c r="D1432" s="12" t="s">
        <v>19</v>
      </c>
      <c r="E1432" s="155">
        <v>2013</v>
      </c>
      <c r="F1432" s="155">
        <v>2013</v>
      </c>
      <c r="G1432" s="31">
        <v>0.20812648</v>
      </c>
      <c r="H1432" s="31">
        <v>0.20812648</v>
      </c>
      <c r="I1432" s="31">
        <v>0.20812648</v>
      </c>
      <c r="J1432" s="155"/>
      <c r="K1432" s="12" t="s">
        <v>19</v>
      </c>
      <c r="L1432" s="155"/>
      <c r="M1432" s="173"/>
      <c r="N1432" s="10"/>
      <c r="O1432" s="31">
        <v>0.20812648</v>
      </c>
      <c r="P1432" s="161"/>
      <c r="Q1432" s="84">
        <v>0.20812648</v>
      </c>
      <c r="R1432" s="163"/>
    </row>
    <row r="1433" spans="1:18" s="147" customFormat="1" x14ac:dyDescent="0.25">
      <c r="A1433" s="58" t="s">
        <v>495</v>
      </c>
      <c r="B1433" s="45" t="s">
        <v>4153</v>
      </c>
      <c r="C1433" s="155" t="s">
        <v>1409</v>
      </c>
      <c r="D1433" s="12" t="s">
        <v>327</v>
      </c>
      <c r="E1433" s="155">
        <v>2013</v>
      </c>
      <c r="F1433" s="155">
        <v>2013</v>
      </c>
      <c r="G1433" s="31">
        <v>0.13715163</v>
      </c>
      <c r="H1433" s="31">
        <v>0.13715163</v>
      </c>
      <c r="I1433" s="31">
        <v>0.13715163</v>
      </c>
      <c r="J1433" s="155"/>
      <c r="K1433" s="12" t="s">
        <v>327</v>
      </c>
      <c r="L1433" s="155"/>
      <c r="M1433" s="173"/>
      <c r="N1433" s="10"/>
      <c r="O1433" s="31">
        <v>0.13715163</v>
      </c>
      <c r="P1433" s="161"/>
      <c r="Q1433" s="84">
        <v>0.13715163</v>
      </c>
      <c r="R1433" s="163"/>
    </row>
    <row r="1434" spans="1:18" s="147" customFormat="1" ht="22.5" customHeight="1" x14ac:dyDescent="0.25">
      <c r="A1434" s="58" t="s">
        <v>496</v>
      </c>
      <c r="B1434" s="45" t="s">
        <v>4154</v>
      </c>
      <c r="C1434" s="155" t="s">
        <v>1409</v>
      </c>
      <c r="D1434" s="50" t="s">
        <v>499</v>
      </c>
      <c r="E1434" s="155">
        <v>2013</v>
      </c>
      <c r="F1434" s="155">
        <v>2013</v>
      </c>
      <c r="G1434" s="31">
        <v>6.0646782000000004</v>
      </c>
      <c r="H1434" s="31">
        <v>6.0646782000000004</v>
      </c>
      <c r="I1434" s="31">
        <v>6.0646782000000004</v>
      </c>
      <c r="J1434" s="155"/>
      <c r="K1434" s="12"/>
      <c r="L1434" s="155"/>
      <c r="M1434" s="173"/>
      <c r="N1434" s="10"/>
      <c r="O1434" s="31">
        <v>6.0646782000000004</v>
      </c>
      <c r="P1434" s="161"/>
      <c r="Q1434" s="84">
        <v>6.0646782000000004</v>
      </c>
      <c r="R1434" s="163"/>
    </row>
    <row r="1435" spans="1:18" s="147" customFormat="1" ht="31.5" x14ac:dyDescent="0.25">
      <c r="A1435" s="58" t="s">
        <v>497</v>
      </c>
      <c r="B1435" s="45" t="s">
        <v>3425</v>
      </c>
      <c r="C1435" s="155" t="s">
        <v>1409</v>
      </c>
      <c r="D1435" s="12" t="s">
        <v>19</v>
      </c>
      <c r="E1435" s="155">
        <v>2013</v>
      </c>
      <c r="F1435" s="155">
        <v>2013</v>
      </c>
      <c r="G1435" s="31">
        <v>0.2001</v>
      </c>
      <c r="H1435" s="31">
        <v>0.2001</v>
      </c>
      <c r="I1435" s="31">
        <v>0.2001</v>
      </c>
      <c r="J1435" s="155"/>
      <c r="K1435" s="12" t="s">
        <v>19</v>
      </c>
      <c r="L1435" s="155"/>
      <c r="M1435" s="173"/>
      <c r="N1435" s="10"/>
      <c r="O1435" s="31">
        <v>0.2001</v>
      </c>
      <c r="P1435" s="161"/>
      <c r="Q1435" s="84">
        <v>0.2001</v>
      </c>
      <c r="R1435" s="163"/>
    </row>
    <row r="1436" spans="1:18" s="147" customFormat="1" ht="31.5" x14ac:dyDescent="0.25">
      <c r="A1436" s="58" t="s">
        <v>501</v>
      </c>
      <c r="B1436" s="45" t="s">
        <v>3426</v>
      </c>
      <c r="C1436" s="155" t="s">
        <v>1409</v>
      </c>
      <c r="D1436" s="50" t="s">
        <v>512</v>
      </c>
      <c r="E1436" s="155">
        <v>2013</v>
      </c>
      <c r="F1436" s="155">
        <v>2013</v>
      </c>
      <c r="G1436" s="31">
        <v>3.008187E-2</v>
      </c>
      <c r="H1436" s="31">
        <v>3.008187E-2</v>
      </c>
      <c r="I1436" s="31">
        <v>3.008187E-2</v>
      </c>
      <c r="J1436" s="155"/>
      <c r="K1436" s="12"/>
      <c r="L1436" s="155"/>
      <c r="M1436" s="173"/>
      <c r="N1436" s="10"/>
      <c r="O1436" s="31">
        <v>3.008187E-2</v>
      </c>
      <c r="P1436" s="161"/>
      <c r="Q1436" s="84">
        <v>3.008187E-2</v>
      </c>
      <c r="R1436" s="163"/>
    </row>
    <row r="1437" spans="1:18" s="147" customFormat="1" ht="31.5" x14ac:dyDescent="0.25">
      <c r="A1437" s="58" t="s">
        <v>3427</v>
      </c>
      <c r="B1437" s="21" t="s">
        <v>3428</v>
      </c>
      <c r="C1437" s="155" t="s">
        <v>1409</v>
      </c>
      <c r="D1437" s="50" t="s">
        <v>512</v>
      </c>
      <c r="E1437" s="155">
        <v>2013</v>
      </c>
      <c r="F1437" s="155">
        <v>2013</v>
      </c>
      <c r="G1437" s="31">
        <v>7.3423500000000003E-2</v>
      </c>
      <c r="H1437" s="31">
        <v>7.3423500000000003E-2</v>
      </c>
      <c r="I1437" s="31">
        <v>7.3423500000000003E-2</v>
      </c>
      <c r="J1437" s="155"/>
      <c r="K1437" s="12"/>
      <c r="L1437" s="155"/>
      <c r="M1437" s="173"/>
      <c r="N1437" s="10"/>
      <c r="O1437" s="31">
        <v>7.3423500000000003E-2</v>
      </c>
      <c r="P1437" s="161"/>
      <c r="Q1437" s="84">
        <v>7.3423500000000003E-2</v>
      </c>
      <c r="R1437" s="163"/>
    </row>
    <row r="1438" spans="1:18" s="147" customFormat="1" ht="47.25" x14ac:dyDescent="0.25">
      <c r="A1438" s="58" t="s">
        <v>3429</v>
      </c>
      <c r="B1438" s="21" t="s">
        <v>3430</v>
      </c>
      <c r="C1438" s="155" t="s">
        <v>1409</v>
      </c>
      <c r="D1438" s="12" t="s">
        <v>3431</v>
      </c>
      <c r="E1438" s="155">
        <v>2013</v>
      </c>
      <c r="F1438" s="155">
        <v>2013</v>
      </c>
      <c r="G1438" s="31">
        <v>0.27229856000000002</v>
      </c>
      <c r="H1438" s="31">
        <v>0.27229856000000002</v>
      </c>
      <c r="I1438" s="31">
        <v>0.27229856000000002</v>
      </c>
      <c r="J1438" s="155"/>
      <c r="K1438" s="12" t="s">
        <v>3431</v>
      </c>
      <c r="L1438" s="155"/>
      <c r="M1438" s="173"/>
      <c r="N1438" s="10"/>
      <c r="O1438" s="31">
        <v>0.27229856000000002</v>
      </c>
      <c r="P1438" s="161"/>
      <c r="Q1438" s="84">
        <v>0.27229856000000002</v>
      </c>
      <c r="R1438" s="163"/>
    </row>
    <row r="1439" spans="1:18" s="147" customFormat="1" x14ac:dyDescent="0.25">
      <c r="A1439" s="54" t="s">
        <v>137</v>
      </c>
      <c r="B1439" s="25" t="s">
        <v>28</v>
      </c>
      <c r="C1439" s="155"/>
      <c r="D1439" s="12"/>
      <c r="E1439" s="155"/>
      <c r="F1439" s="155"/>
      <c r="G1439" s="31"/>
      <c r="H1439" s="31"/>
      <c r="I1439" s="31"/>
      <c r="J1439" s="155"/>
      <c r="K1439" s="12"/>
      <c r="L1439" s="155"/>
      <c r="M1439" s="173"/>
      <c r="N1439" s="10"/>
      <c r="O1439" s="31"/>
      <c r="P1439" s="161"/>
      <c r="Q1439" s="84"/>
      <c r="R1439" s="163"/>
    </row>
    <row r="1440" spans="1:18" s="147" customFormat="1" x14ac:dyDescent="0.25">
      <c r="A1440" s="58" t="s">
        <v>516</v>
      </c>
      <c r="B1440" s="45" t="s">
        <v>3432</v>
      </c>
      <c r="C1440" s="155" t="s">
        <v>1376</v>
      </c>
      <c r="D1440" s="50" t="s">
        <v>146</v>
      </c>
      <c r="E1440" s="155">
        <v>2013</v>
      </c>
      <c r="F1440" s="155">
        <v>2013</v>
      </c>
      <c r="G1440" s="31">
        <v>0.67112000000000005</v>
      </c>
      <c r="H1440" s="31">
        <v>0.67112000000000005</v>
      </c>
      <c r="I1440" s="31">
        <v>0.67112000000000005</v>
      </c>
      <c r="J1440" s="155"/>
      <c r="K1440" s="12"/>
      <c r="L1440" s="155"/>
      <c r="M1440" s="173"/>
      <c r="N1440" s="10"/>
      <c r="O1440" s="31">
        <v>0.67112000000000005</v>
      </c>
      <c r="P1440" s="161"/>
      <c r="Q1440" s="84">
        <v>0.67112000000000005</v>
      </c>
      <c r="R1440" s="163"/>
    </row>
    <row r="1441" spans="1:18" s="147" customFormat="1" ht="18.75" x14ac:dyDescent="0.25">
      <c r="A1441" s="58" t="s">
        <v>517</v>
      </c>
      <c r="B1441" s="21" t="s">
        <v>1598</v>
      </c>
      <c r="C1441" s="155" t="s">
        <v>1376</v>
      </c>
      <c r="D1441" s="50" t="s">
        <v>146</v>
      </c>
      <c r="E1441" s="155">
        <v>2013</v>
      </c>
      <c r="F1441" s="155">
        <v>2013</v>
      </c>
      <c r="G1441" s="85">
        <v>8.6942000000000004</v>
      </c>
      <c r="H1441" s="85">
        <v>8.6942000000000004</v>
      </c>
      <c r="I1441" s="85">
        <v>8.6942000000000004</v>
      </c>
      <c r="J1441" s="155"/>
      <c r="K1441" s="12"/>
      <c r="L1441" s="155"/>
      <c r="M1441" s="173"/>
      <c r="N1441" s="10"/>
      <c r="O1441" s="85">
        <v>8.6942000000000004</v>
      </c>
      <c r="P1441" s="161"/>
      <c r="Q1441" s="189">
        <v>8.6942000000000004</v>
      </c>
      <c r="R1441" s="163"/>
    </row>
    <row r="1442" spans="1:18" s="147" customFormat="1" ht="31.5" x14ac:dyDescent="0.25">
      <c r="A1442" s="58" t="s">
        <v>1465</v>
      </c>
      <c r="B1442" s="45" t="s">
        <v>3433</v>
      </c>
      <c r="C1442" s="155" t="s">
        <v>1376</v>
      </c>
      <c r="D1442" s="50" t="s">
        <v>146</v>
      </c>
      <c r="E1442" s="155">
        <v>2013</v>
      </c>
      <c r="F1442" s="155">
        <v>2013</v>
      </c>
      <c r="G1442" s="31">
        <v>0.03</v>
      </c>
      <c r="H1442" s="31">
        <v>0.03</v>
      </c>
      <c r="I1442" s="31">
        <v>0.03</v>
      </c>
      <c r="J1442" s="155"/>
      <c r="K1442" s="12"/>
      <c r="L1442" s="155"/>
      <c r="M1442" s="173"/>
      <c r="N1442" s="10"/>
      <c r="O1442" s="31">
        <v>0.03</v>
      </c>
      <c r="P1442" s="161"/>
      <c r="Q1442" s="84">
        <v>0.03</v>
      </c>
      <c r="R1442" s="163"/>
    </row>
    <row r="1443" spans="1:18" s="147" customFormat="1" ht="47.25" x14ac:dyDescent="0.25">
      <c r="A1443" s="58" t="s">
        <v>1466</v>
      </c>
      <c r="B1443" s="45" t="s">
        <v>3434</v>
      </c>
      <c r="C1443" s="155" t="s">
        <v>1376</v>
      </c>
      <c r="D1443" s="50" t="s">
        <v>146</v>
      </c>
      <c r="E1443" s="155">
        <v>2013</v>
      </c>
      <c r="F1443" s="155">
        <v>2013</v>
      </c>
      <c r="G1443" s="31">
        <v>2.9729999999999999E-2</v>
      </c>
      <c r="H1443" s="31">
        <v>2.9729999999999999E-2</v>
      </c>
      <c r="I1443" s="31">
        <v>2.9729999999999999E-2</v>
      </c>
      <c r="J1443" s="155"/>
      <c r="K1443" s="12"/>
      <c r="L1443" s="155"/>
      <c r="M1443" s="173"/>
      <c r="N1443" s="10"/>
      <c r="O1443" s="31">
        <v>2.9729999999999999E-2</v>
      </c>
      <c r="P1443" s="161"/>
      <c r="Q1443" s="84">
        <v>2.9729999999999999E-2</v>
      </c>
      <c r="R1443" s="163"/>
    </row>
    <row r="1444" spans="1:18" s="147" customFormat="1" ht="31.5" x14ac:dyDescent="0.25">
      <c r="A1444" s="58" t="s">
        <v>1467</v>
      </c>
      <c r="B1444" s="45" t="s">
        <v>3435</v>
      </c>
      <c r="C1444" s="155" t="s">
        <v>1376</v>
      </c>
      <c r="D1444" s="50" t="s">
        <v>146</v>
      </c>
      <c r="E1444" s="155">
        <v>2013</v>
      </c>
      <c r="F1444" s="155">
        <v>2013</v>
      </c>
      <c r="G1444" s="31">
        <v>0.115</v>
      </c>
      <c r="H1444" s="31">
        <v>0.115</v>
      </c>
      <c r="I1444" s="31">
        <v>0.115</v>
      </c>
      <c r="J1444" s="155"/>
      <c r="K1444" s="12"/>
      <c r="L1444" s="155"/>
      <c r="M1444" s="173"/>
      <c r="N1444" s="10"/>
      <c r="O1444" s="31">
        <v>0.115</v>
      </c>
      <c r="P1444" s="161"/>
      <c r="Q1444" s="84">
        <v>0.115</v>
      </c>
      <c r="R1444" s="163"/>
    </row>
    <row r="1445" spans="1:18" s="147" customFormat="1" ht="31.5" x14ac:dyDescent="0.25">
      <c r="A1445" s="58" t="s">
        <v>1468</v>
      </c>
      <c r="B1445" s="45" t="s">
        <v>3436</v>
      </c>
      <c r="C1445" s="155" t="s">
        <v>1376</v>
      </c>
      <c r="D1445" s="50" t="s">
        <v>146</v>
      </c>
      <c r="E1445" s="155">
        <v>2013</v>
      </c>
      <c r="F1445" s="155">
        <v>2013</v>
      </c>
      <c r="G1445" s="31">
        <v>0.122</v>
      </c>
      <c r="H1445" s="31">
        <v>0.122</v>
      </c>
      <c r="I1445" s="31">
        <v>0.122</v>
      </c>
      <c r="J1445" s="155"/>
      <c r="K1445" s="12"/>
      <c r="L1445" s="155"/>
      <c r="M1445" s="173"/>
      <c r="N1445" s="10"/>
      <c r="O1445" s="31">
        <v>0.122</v>
      </c>
      <c r="P1445" s="161"/>
      <c r="Q1445" s="84">
        <v>0.122</v>
      </c>
      <c r="R1445" s="163"/>
    </row>
    <row r="1446" spans="1:18" s="147" customFormat="1" ht="31.5" x14ac:dyDescent="0.25">
      <c r="A1446" s="58" t="s">
        <v>1469</v>
      </c>
      <c r="B1446" s="45" t="s">
        <v>3437</v>
      </c>
      <c r="C1446" s="155" t="s">
        <v>1376</v>
      </c>
      <c r="D1446" s="50" t="s">
        <v>146</v>
      </c>
      <c r="E1446" s="155">
        <v>2013</v>
      </c>
      <c r="F1446" s="155">
        <v>2013</v>
      </c>
      <c r="G1446" s="31">
        <v>1</v>
      </c>
      <c r="H1446" s="31">
        <v>1</v>
      </c>
      <c r="I1446" s="31">
        <v>1</v>
      </c>
      <c r="J1446" s="154"/>
      <c r="K1446" s="12"/>
      <c r="L1446" s="154"/>
      <c r="M1446" s="167"/>
      <c r="N1446" s="10"/>
      <c r="O1446" s="31">
        <v>1</v>
      </c>
      <c r="P1446" s="160"/>
      <c r="Q1446" s="84">
        <v>1</v>
      </c>
      <c r="R1446" s="163"/>
    </row>
    <row r="1447" spans="1:18" s="147" customFormat="1" x14ac:dyDescent="0.25">
      <c r="A1447" s="58" t="s">
        <v>1470</v>
      </c>
      <c r="B1447" s="21" t="s">
        <v>3438</v>
      </c>
      <c r="C1447" s="155" t="s">
        <v>1376</v>
      </c>
      <c r="D1447" s="50" t="s">
        <v>146</v>
      </c>
      <c r="E1447" s="155">
        <v>2013</v>
      </c>
      <c r="F1447" s="155">
        <v>2013</v>
      </c>
      <c r="G1447" s="31">
        <v>8.6110000000000006E-2</v>
      </c>
      <c r="H1447" s="31">
        <v>8.6110000000000006E-2</v>
      </c>
      <c r="I1447" s="31">
        <v>8.6110000000000006E-2</v>
      </c>
      <c r="J1447" s="155"/>
      <c r="K1447" s="12"/>
      <c r="L1447" s="155"/>
      <c r="M1447" s="173"/>
      <c r="N1447" s="10"/>
      <c r="O1447" s="31">
        <v>8.6110000000000006E-2</v>
      </c>
      <c r="P1447" s="161"/>
      <c r="Q1447" s="84">
        <v>8.6110000000000006E-2</v>
      </c>
      <c r="R1447" s="163"/>
    </row>
    <row r="1448" spans="1:18" s="147" customFormat="1" hidden="1" x14ac:dyDescent="0.25">
      <c r="A1448" s="9" t="s">
        <v>44</v>
      </c>
      <c r="B1448" s="25" t="s">
        <v>31</v>
      </c>
      <c r="C1448" s="155"/>
      <c r="D1448" s="12"/>
      <c r="E1448" s="155"/>
      <c r="F1448" s="155"/>
      <c r="G1448" s="31"/>
      <c r="H1448" s="31"/>
      <c r="I1448" s="31"/>
      <c r="J1448" s="155"/>
      <c r="K1448" s="12"/>
      <c r="L1448" s="155"/>
      <c r="M1448" s="173"/>
      <c r="N1448" s="10"/>
      <c r="O1448" s="31"/>
      <c r="P1448" s="161"/>
      <c r="Q1448" s="84"/>
      <c r="R1448" s="163"/>
    </row>
    <row r="1449" spans="1:18" s="147" customFormat="1" x14ac:dyDescent="0.25">
      <c r="A1449" s="4" t="s">
        <v>45</v>
      </c>
      <c r="B1449" s="25" t="s">
        <v>20</v>
      </c>
      <c r="C1449" s="155"/>
      <c r="D1449" s="12"/>
      <c r="E1449" s="155"/>
      <c r="F1449" s="155"/>
      <c r="G1449" s="31"/>
      <c r="H1449" s="31"/>
      <c r="I1449" s="31"/>
      <c r="J1449" s="155"/>
      <c r="K1449" s="12"/>
      <c r="L1449" s="155"/>
      <c r="M1449" s="173"/>
      <c r="N1449" s="10"/>
      <c r="O1449" s="31"/>
      <c r="P1449" s="161"/>
      <c r="Q1449" s="84"/>
      <c r="R1449" s="163"/>
    </row>
    <row r="1450" spans="1:18" s="147" customFormat="1" ht="33" customHeight="1" x14ac:dyDescent="0.25">
      <c r="A1450" s="58" t="s">
        <v>518</v>
      </c>
      <c r="B1450" s="45" t="s">
        <v>3439</v>
      </c>
      <c r="C1450" s="155" t="s">
        <v>1853</v>
      </c>
      <c r="D1450" s="50" t="s">
        <v>146</v>
      </c>
      <c r="E1450" s="155">
        <v>2013</v>
      </c>
      <c r="F1450" s="155">
        <v>2013</v>
      </c>
      <c r="G1450" s="31">
        <v>3.0234000000000001</v>
      </c>
      <c r="H1450" s="31">
        <v>3.0234000000000001</v>
      </c>
      <c r="I1450" s="31">
        <v>3.0234000000000001</v>
      </c>
      <c r="J1450" s="155"/>
      <c r="K1450" s="12"/>
      <c r="L1450" s="155"/>
      <c r="M1450" s="173"/>
      <c r="N1450" s="10"/>
      <c r="O1450" s="31">
        <v>3.0234000000000001</v>
      </c>
      <c r="P1450" s="161"/>
      <c r="Q1450" s="84">
        <v>3.0234000000000001</v>
      </c>
      <c r="R1450" s="163"/>
    </row>
    <row r="1451" spans="1:18" s="147" customFormat="1" ht="31.5" x14ac:dyDescent="0.25">
      <c r="A1451" s="58" t="s">
        <v>519</v>
      </c>
      <c r="B1451" s="45" t="s">
        <v>3440</v>
      </c>
      <c r="C1451" s="155" t="s">
        <v>1853</v>
      </c>
      <c r="D1451" s="50" t="s">
        <v>146</v>
      </c>
      <c r="E1451" s="155">
        <v>2013</v>
      </c>
      <c r="F1451" s="155">
        <v>2013</v>
      </c>
      <c r="G1451" s="31">
        <v>0.13082659999999999</v>
      </c>
      <c r="H1451" s="31">
        <v>0.13082659999999999</v>
      </c>
      <c r="I1451" s="31">
        <v>0.13082659999999999</v>
      </c>
      <c r="J1451" s="155"/>
      <c r="K1451" s="12"/>
      <c r="L1451" s="155"/>
      <c r="M1451" s="173"/>
      <c r="N1451" s="10"/>
      <c r="O1451" s="31">
        <v>0.13082659999999999</v>
      </c>
      <c r="P1451" s="161"/>
      <c r="Q1451" s="84">
        <v>0.13082659999999999</v>
      </c>
      <c r="R1451" s="163"/>
    </row>
    <row r="1452" spans="1:18" s="147" customFormat="1" x14ac:dyDescent="0.25">
      <c r="A1452" s="58" t="s">
        <v>3441</v>
      </c>
      <c r="B1452" s="45" t="s">
        <v>3407</v>
      </c>
      <c r="C1452" s="155" t="s">
        <v>1853</v>
      </c>
      <c r="D1452" s="50" t="s">
        <v>146</v>
      </c>
      <c r="E1452" s="155">
        <v>2013</v>
      </c>
      <c r="F1452" s="155">
        <v>2013</v>
      </c>
      <c r="G1452" s="31">
        <v>0.49649500000000002</v>
      </c>
      <c r="H1452" s="31">
        <v>0.49649500000000002</v>
      </c>
      <c r="I1452" s="31">
        <v>0.49649500000000002</v>
      </c>
      <c r="J1452" s="155"/>
      <c r="K1452" s="12"/>
      <c r="L1452" s="155"/>
      <c r="M1452" s="173"/>
      <c r="N1452" s="10"/>
      <c r="O1452" s="31">
        <v>0.49649500000000002</v>
      </c>
      <c r="P1452" s="161"/>
      <c r="Q1452" s="84">
        <v>0.49649500000000002</v>
      </c>
      <c r="R1452" s="163"/>
    </row>
    <row r="1453" spans="1:18" s="147" customFormat="1" hidden="1" x14ac:dyDescent="0.25">
      <c r="A1453" s="4" t="s">
        <v>46</v>
      </c>
      <c r="B1453" s="25" t="s">
        <v>21</v>
      </c>
      <c r="C1453" s="155"/>
      <c r="D1453" s="12"/>
      <c r="E1453" s="155"/>
      <c r="F1453" s="155"/>
      <c r="G1453" s="31"/>
      <c r="H1453" s="31"/>
      <c r="I1453" s="31"/>
      <c r="J1453" s="155"/>
      <c r="K1453" s="12"/>
      <c r="L1453" s="155"/>
      <c r="M1453" s="173"/>
      <c r="N1453" s="10"/>
      <c r="O1453" s="31"/>
      <c r="P1453" s="161"/>
      <c r="Q1453" s="84"/>
      <c r="R1453" s="163"/>
    </row>
    <row r="1454" spans="1:18" s="147" customFormat="1" hidden="1" x14ac:dyDescent="0.25">
      <c r="A1454" s="4" t="s">
        <v>48</v>
      </c>
      <c r="B1454" s="25" t="s">
        <v>22</v>
      </c>
      <c r="C1454" s="155"/>
      <c r="D1454" s="12"/>
      <c r="E1454" s="155"/>
      <c r="F1454" s="155"/>
      <c r="G1454" s="31"/>
      <c r="H1454" s="31"/>
      <c r="I1454" s="31"/>
      <c r="J1454" s="155"/>
      <c r="K1454" s="12"/>
      <c r="L1454" s="155"/>
      <c r="M1454" s="173"/>
      <c r="N1454" s="10"/>
      <c r="O1454" s="31"/>
      <c r="P1454" s="161"/>
      <c r="Q1454" s="84"/>
      <c r="R1454" s="163"/>
    </row>
    <row r="1455" spans="1:18" s="147" customFormat="1" hidden="1" x14ac:dyDescent="0.25">
      <c r="A1455" s="4" t="s">
        <v>50</v>
      </c>
      <c r="B1455" s="25" t="s">
        <v>23</v>
      </c>
      <c r="C1455" s="155"/>
      <c r="D1455" s="12"/>
      <c r="E1455" s="155"/>
      <c r="F1455" s="155"/>
      <c r="G1455" s="31"/>
      <c r="H1455" s="31"/>
      <c r="I1455" s="31"/>
      <c r="J1455" s="155"/>
      <c r="K1455" s="12"/>
      <c r="L1455" s="155"/>
      <c r="M1455" s="173"/>
      <c r="N1455" s="10"/>
      <c r="O1455" s="31"/>
      <c r="P1455" s="161"/>
      <c r="Q1455" s="84"/>
      <c r="R1455" s="163"/>
    </row>
    <row r="1456" spans="1:18" s="147" customFormat="1" x14ac:dyDescent="0.25">
      <c r="A1456" s="4" t="s">
        <v>51</v>
      </c>
      <c r="B1456" s="25" t="s">
        <v>17</v>
      </c>
      <c r="C1456" s="155"/>
      <c r="D1456" s="12"/>
      <c r="E1456" s="155"/>
      <c r="F1456" s="155"/>
      <c r="G1456" s="31"/>
      <c r="H1456" s="31"/>
      <c r="I1456" s="31"/>
      <c r="J1456" s="155"/>
      <c r="K1456" s="12"/>
      <c r="L1456" s="155"/>
      <c r="M1456" s="173"/>
      <c r="N1456" s="10"/>
      <c r="O1456" s="31"/>
      <c r="P1456" s="161"/>
      <c r="Q1456" s="84"/>
      <c r="R1456" s="163"/>
    </row>
    <row r="1457" spans="1:18" s="147" customFormat="1" x14ac:dyDescent="0.25">
      <c r="A1457" s="58" t="s">
        <v>521</v>
      </c>
      <c r="B1457" s="45" t="s">
        <v>17</v>
      </c>
      <c r="C1457" s="155" t="s">
        <v>1409</v>
      </c>
      <c r="D1457" s="12"/>
      <c r="E1457" s="155">
        <v>2013</v>
      </c>
      <c r="F1457" s="155">
        <v>2013</v>
      </c>
      <c r="G1457" s="31">
        <v>2.5424363000000003</v>
      </c>
      <c r="H1457" s="31">
        <v>2.5424363000000003</v>
      </c>
      <c r="I1457" s="31">
        <v>2.5424363000000003</v>
      </c>
      <c r="J1457" s="155"/>
      <c r="K1457" s="12"/>
      <c r="L1457" s="155"/>
      <c r="M1457" s="173"/>
      <c r="N1457" s="10"/>
      <c r="O1457" s="31">
        <v>2.5424363000000003</v>
      </c>
      <c r="P1457" s="161"/>
      <c r="Q1457" s="84">
        <v>2.5424363000000003</v>
      </c>
      <c r="R1457" s="163"/>
    </row>
    <row r="1458" spans="1:18" s="147" customFormat="1" ht="31.5" hidden="1" x14ac:dyDescent="0.25">
      <c r="A1458" s="4" t="s">
        <v>476</v>
      </c>
      <c r="B1458" s="25" t="s">
        <v>1541</v>
      </c>
      <c r="C1458" s="155"/>
      <c r="D1458" s="12"/>
      <c r="E1458" s="155"/>
      <c r="F1458" s="155"/>
      <c r="G1458" s="31"/>
      <c r="H1458" s="31"/>
      <c r="I1458" s="31"/>
      <c r="J1458" s="155"/>
      <c r="K1458" s="12"/>
      <c r="L1458" s="155"/>
      <c r="M1458" s="173"/>
      <c r="N1458" s="10"/>
      <c r="O1458" s="31"/>
      <c r="P1458" s="161"/>
      <c r="Q1458" s="84"/>
      <c r="R1458" s="163"/>
    </row>
    <row r="1459" spans="1:18" s="147" customFormat="1" hidden="1" x14ac:dyDescent="0.25">
      <c r="A1459" s="4" t="s">
        <v>52</v>
      </c>
      <c r="B1459" s="25" t="s">
        <v>24</v>
      </c>
      <c r="C1459" s="155"/>
      <c r="D1459" s="12"/>
      <c r="E1459" s="155"/>
      <c r="F1459" s="155"/>
      <c r="G1459" s="31"/>
      <c r="H1459" s="31"/>
      <c r="I1459" s="31"/>
      <c r="J1459" s="155"/>
      <c r="K1459" s="12"/>
      <c r="L1459" s="155"/>
      <c r="M1459" s="173"/>
      <c r="N1459" s="10"/>
      <c r="O1459" s="31"/>
      <c r="P1459" s="161"/>
      <c r="Q1459" s="84"/>
      <c r="R1459" s="163"/>
    </row>
    <row r="1460" spans="1:18" s="147" customFormat="1" hidden="1" x14ac:dyDescent="0.25">
      <c r="A1460" s="4" t="s">
        <v>54</v>
      </c>
      <c r="B1460" s="25" t="s">
        <v>25</v>
      </c>
      <c r="C1460" s="155"/>
      <c r="D1460" s="12"/>
      <c r="E1460" s="155"/>
      <c r="F1460" s="155"/>
      <c r="G1460" s="31"/>
      <c r="H1460" s="31"/>
      <c r="I1460" s="31"/>
      <c r="J1460" s="155"/>
      <c r="K1460" s="12"/>
      <c r="L1460" s="155"/>
      <c r="M1460" s="173"/>
      <c r="N1460" s="10"/>
      <c r="O1460" s="31"/>
      <c r="P1460" s="161"/>
      <c r="Q1460" s="84"/>
      <c r="R1460" s="163"/>
    </row>
    <row r="1461" spans="1:18" s="147" customFormat="1" hidden="1" x14ac:dyDescent="0.25">
      <c r="A1461" s="4" t="s">
        <v>55</v>
      </c>
      <c r="B1461" s="25" t="s">
        <v>26</v>
      </c>
      <c r="C1461" s="155"/>
      <c r="D1461" s="12"/>
      <c r="E1461" s="155"/>
      <c r="F1461" s="155"/>
      <c r="G1461" s="31"/>
      <c r="H1461" s="31"/>
      <c r="I1461" s="31"/>
      <c r="J1461" s="155"/>
      <c r="K1461" s="12"/>
      <c r="L1461" s="155"/>
      <c r="M1461" s="173"/>
      <c r="N1461" s="10"/>
      <c r="O1461" s="31"/>
      <c r="P1461" s="161"/>
      <c r="Q1461" s="84"/>
      <c r="R1461" s="163"/>
    </row>
    <row r="1462" spans="1:18" s="269" customFormat="1" x14ac:dyDescent="0.25">
      <c r="A1462" s="276" t="s">
        <v>135</v>
      </c>
      <c r="B1462" s="277" t="s">
        <v>2560</v>
      </c>
      <c r="C1462" s="266"/>
      <c r="D1462" s="280"/>
      <c r="E1462" s="266"/>
      <c r="F1462" s="266"/>
      <c r="G1462" s="281"/>
      <c r="H1462" s="281"/>
      <c r="I1462" s="281"/>
      <c r="J1462" s="281"/>
      <c r="K1462" s="281"/>
      <c r="L1462" s="281"/>
      <c r="M1462" s="281"/>
      <c r="N1462" s="281"/>
      <c r="O1462" s="281"/>
      <c r="P1462" s="281"/>
      <c r="Q1462" s="282"/>
      <c r="R1462" s="268"/>
    </row>
    <row r="1463" spans="1:18" s="147" customFormat="1" x14ac:dyDescent="0.25">
      <c r="A1463" s="9" t="s">
        <v>39</v>
      </c>
      <c r="B1463" s="25" t="s">
        <v>29</v>
      </c>
      <c r="C1463" s="155"/>
      <c r="D1463" s="12"/>
      <c r="E1463" s="155"/>
      <c r="F1463" s="155"/>
      <c r="G1463" s="31"/>
      <c r="H1463" s="31"/>
      <c r="I1463" s="31"/>
      <c r="J1463" s="155"/>
      <c r="K1463" s="12"/>
      <c r="L1463" s="155"/>
      <c r="M1463" s="173"/>
      <c r="N1463" s="10"/>
      <c r="O1463" s="31"/>
      <c r="P1463" s="161"/>
      <c r="Q1463" s="84"/>
      <c r="R1463" s="163"/>
    </row>
    <row r="1464" spans="1:18" s="147" customFormat="1" ht="31.5" x14ac:dyDescent="0.25">
      <c r="A1464" s="58" t="s">
        <v>278</v>
      </c>
      <c r="B1464" s="45" t="s">
        <v>3442</v>
      </c>
      <c r="C1464" s="155" t="s">
        <v>1374</v>
      </c>
      <c r="D1464" s="50" t="s">
        <v>146</v>
      </c>
      <c r="E1464" s="155">
        <v>2013</v>
      </c>
      <c r="F1464" s="155">
        <v>2013</v>
      </c>
      <c r="G1464" s="31">
        <v>0.60632324000000004</v>
      </c>
      <c r="H1464" s="31">
        <v>0.60632324000000004</v>
      </c>
      <c r="I1464" s="31">
        <v>0.60632324000000004</v>
      </c>
      <c r="J1464" s="155"/>
      <c r="K1464" s="12"/>
      <c r="L1464" s="155"/>
      <c r="M1464" s="173"/>
      <c r="N1464" s="10"/>
      <c r="O1464" s="31">
        <v>0.60632324000000004</v>
      </c>
      <c r="P1464" s="161"/>
      <c r="Q1464" s="84">
        <v>0.60632324000000004</v>
      </c>
      <c r="R1464" s="163"/>
    </row>
    <row r="1465" spans="1:18" s="147" customFormat="1" ht="31.5" x14ac:dyDescent="0.25">
      <c r="A1465" s="58" t="s">
        <v>281</v>
      </c>
      <c r="B1465" s="45" t="s">
        <v>3443</v>
      </c>
      <c r="C1465" s="155" t="s">
        <v>1374</v>
      </c>
      <c r="D1465" s="50" t="s">
        <v>146</v>
      </c>
      <c r="E1465" s="155">
        <v>2013</v>
      </c>
      <c r="F1465" s="155">
        <v>2013</v>
      </c>
      <c r="G1465" s="31">
        <v>0.60632326000000003</v>
      </c>
      <c r="H1465" s="31">
        <v>0.60632326000000003</v>
      </c>
      <c r="I1465" s="31">
        <v>0.60632326000000003</v>
      </c>
      <c r="J1465" s="155"/>
      <c r="K1465" s="12"/>
      <c r="L1465" s="155"/>
      <c r="M1465" s="173"/>
      <c r="N1465" s="10"/>
      <c r="O1465" s="31">
        <v>0.60632326000000003</v>
      </c>
      <c r="P1465" s="161"/>
      <c r="Q1465" s="84">
        <v>0.60632326000000003</v>
      </c>
      <c r="R1465" s="163"/>
    </row>
    <row r="1466" spans="1:18" s="147" customFormat="1" ht="31.5" x14ac:dyDescent="0.25">
      <c r="A1466" s="58" t="s">
        <v>284</v>
      </c>
      <c r="B1466" s="45" t="s">
        <v>3444</v>
      </c>
      <c r="C1466" s="154" t="s">
        <v>1374</v>
      </c>
      <c r="D1466" s="50" t="s">
        <v>146</v>
      </c>
      <c r="E1466" s="154">
        <v>2013</v>
      </c>
      <c r="F1466" s="154">
        <v>2013</v>
      </c>
      <c r="G1466" s="31">
        <v>0.60632326000000003</v>
      </c>
      <c r="H1466" s="31">
        <v>0.60632326000000003</v>
      </c>
      <c r="I1466" s="31">
        <v>0.60632326000000003</v>
      </c>
      <c r="J1466" s="154"/>
      <c r="K1466" s="12"/>
      <c r="L1466" s="154"/>
      <c r="M1466" s="167"/>
      <c r="N1466" s="10"/>
      <c r="O1466" s="31">
        <v>0.60632326000000003</v>
      </c>
      <c r="P1466" s="160"/>
      <c r="Q1466" s="84">
        <v>0.60632326000000003</v>
      </c>
      <c r="R1466" s="163"/>
    </row>
    <row r="1467" spans="1:18" s="147" customFormat="1" ht="31.5" x14ac:dyDescent="0.25">
      <c r="A1467" s="58" t="s">
        <v>3445</v>
      </c>
      <c r="B1467" s="45" t="s">
        <v>3446</v>
      </c>
      <c r="C1467" s="154" t="s">
        <v>1374</v>
      </c>
      <c r="D1467" s="50" t="s">
        <v>146</v>
      </c>
      <c r="E1467" s="154">
        <v>2013</v>
      </c>
      <c r="F1467" s="154">
        <v>2013</v>
      </c>
      <c r="G1467" s="31">
        <v>0.60632326000000003</v>
      </c>
      <c r="H1467" s="31">
        <v>0.60632326000000003</v>
      </c>
      <c r="I1467" s="31">
        <v>0.60632326000000003</v>
      </c>
      <c r="J1467" s="154"/>
      <c r="K1467" s="12"/>
      <c r="L1467" s="154"/>
      <c r="M1467" s="167"/>
      <c r="N1467" s="10"/>
      <c r="O1467" s="31">
        <v>0.60632326000000003</v>
      </c>
      <c r="P1467" s="160"/>
      <c r="Q1467" s="84">
        <v>0.60632326000000003</v>
      </c>
      <c r="R1467" s="163"/>
    </row>
    <row r="1468" spans="1:18" s="147" customFormat="1" x14ac:dyDescent="0.25">
      <c r="A1468" s="9" t="s">
        <v>42</v>
      </c>
      <c r="B1468" s="25" t="s">
        <v>43</v>
      </c>
      <c r="C1468" s="155"/>
      <c r="D1468" s="12"/>
      <c r="E1468" s="155"/>
      <c r="F1468" s="155"/>
      <c r="G1468" s="31"/>
      <c r="H1468" s="31"/>
      <c r="I1468" s="31"/>
      <c r="J1468" s="155"/>
      <c r="K1468" s="12"/>
      <c r="L1468" s="155"/>
      <c r="M1468" s="173"/>
      <c r="N1468" s="10"/>
      <c r="O1468" s="31"/>
      <c r="P1468" s="161"/>
      <c r="Q1468" s="84"/>
      <c r="R1468" s="163"/>
    </row>
    <row r="1469" spans="1:18" s="147" customFormat="1" ht="31.5" x14ac:dyDescent="0.25">
      <c r="A1469" s="58" t="s">
        <v>287</v>
      </c>
      <c r="B1469" s="45" t="s">
        <v>3447</v>
      </c>
      <c r="C1469" s="155" t="s">
        <v>1409</v>
      </c>
      <c r="D1469" s="12" t="s">
        <v>124</v>
      </c>
      <c r="E1469" s="155">
        <v>2013</v>
      </c>
      <c r="F1469" s="155">
        <v>2013</v>
      </c>
      <c r="G1469" s="31">
        <v>0.23519999999999999</v>
      </c>
      <c r="H1469" s="31">
        <v>0.23519999999999999</v>
      </c>
      <c r="I1469" s="31">
        <v>0.23519999999999999</v>
      </c>
      <c r="J1469" s="155"/>
      <c r="K1469" s="12" t="s">
        <v>124</v>
      </c>
      <c r="L1469" s="155"/>
      <c r="M1469" s="173"/>
      <c r="N1469" s="10"/>
      <c r="O1469" s="31">
        <v>0.23519999999999999</v>
      </c>
      <c r="P1469" s="161"/>
      <c r="Q1469" s="84">
        <v>0.23519999999999999</v>
      </c>
      <c r="R1469" s="163"/>
    </row>
    <row r="1470" spans="1:18" s="147" customFormat="1" ht="47.25" x14ac:dyDescent="0.25">
      <c r="A1470" s="58" t="s">
        <v>289</v>
      </c>
      <c r="B1470" s="45" t="s">
        <v>3448</v>
      </c>
      <c r="C1470" s="155" t="s">
        <v>1409</v>
      </c>
      <c r="D1470" s="12" t="s">
        <v>19</v>
      </c>
      <c r="E1470" s="155">
        <v>2013</v>
      </c>
      <c r="F1470" s="155">
        <v>2013</v>
      </c>
      <c r="G1470" s="31">
        <v>0.18724853999999999</v>
      </c>
      <c r="H1470" s="31">
        <v>0.18724853999999999</v>
      </c>
      <c r="I1470" s="31">
        <v>0.18724853999999999</v>
      </c>
      <c r="J1470" s="155"/>
      <c r="K1470" s="12" t="s">
        <v>19</v>
      </c>
      <c r="L1470" s="155"/>
      <c r="M1470" s="173"/>
      <c r="N1470" s="10"/>
      <c r="O1470" s="31">
        <v>0.18724853999999999</v>
      </c>
      <c r="P1470" s="161"/>
      <c r="Q1470" s="84">
        <v>0.18724853999999999</v>
      </c>
      <c r="R1470" s="163"/>
    </row>
    <row r="1471" spans="1:18" s="147" customFormat="1" ht="47.25" x14ac:dyDescent="0.25">
      <c r="A1471" s="58" t="s">
        <v>291</v>
      </c>
      <c r="B1471" s="45" t="s">
        <v>3449</v>
      </c>
      <c r="C1471" s="155" t="s">
        <v>1409</v>
      </c>
      <c r="D1471" s="12" t="s">
        <v>19</v>
      </c>
      <c r="E1471" s="155">
        <v>2013</v>
      </c>
      <c r="F1471" s="155">
        <v>2013</v>
      </c>
      <c r="G1471" s="31">
        <v>0.18724853999999999</v>
      </c>
      <c r="H1471" s="31">
        <v>0.18724853999999999</v>
      </c>
      <c r="I1471" s="31">
        <v>0.18724853999999999</v>
      </c>
      <c r="J1471" s="155"/>
      <c r="K1471" s="12" t="s">
        <v>19</v>
      </c>
      <c r="L1471" s="155"/>
      <c r="M1471" s="173"/>
      <c r="N1471" s="10"/>
      <c r="O1471" s="31">
        <v>0.18724853999999999</v>
      </c>
      <c r="P1471" s="161"/>
      <c r="Q1471" s="84">
        <v>0.18724853999999999</v>
      </c>
      <c r="R1471" s="163"/>
    </row>
    <row r="1472" spans="1:18" s="147" customFormat="1" ht="47.25" x14ac:dyDescent="0.25">
      <c r="A1472" s="58" t="s">
        <v>293</v>
      </c>
      <c r="B1472" s="45" t="s">
        <v>3450</v>
      </c>
      <c r="C1472" s="155" t="s">
        <v>1409</v>
      </c>
      <c r="D1472" s="12" t="s">
        <v>19</v>
      </c>
      <c r="E1472" s="155">
        <v>2013</v>
      </c>
      <c r="F1472" s="155">
        <v>2013</v>
      </c>
      <c r="G1472" s="31">
        <v>0.18724853999999999</v>
      </c>
      <c r="H1472" s="31">
        <v>0.18724853999999999</v>
      </c>
      <c r="I1472" s="31">
        <v>0.18724853999999999</v>
      </c>
      <c r="J1472" s="155"/>
      <c r="K1472" s="12" t="s">
        <v>19</v>
      </c>
      <c r="L1472" s="155"/>
      <c r="M1472" s="173"/>
      <c r="N1472" s="10"/>
      <c r="O1472" s="31">
        <v>0.18724853999999999</v>
      </c>
      <c r="P1472" s="161"/>
      <c r="Q1472" s="84">
        <v>0.18724853999999999</v>
      </c>
      <c r="R1472" s="163"/>
    </row>
    <row r="1473" spans="1:18" s="147" customFormat="1" x14ac:dyDescent="0.25">
      <c r="A1473" s="58" t="s">
        <v>296</v>
      </c>
      <c r="B1473" s="45" t="s">
        <v>3451</v>
      </c>
      <c r="C1473" s="155" t="s">
        <v>1409</v>
      </c>
      <c r="D1473" s="12" t="s">
        <v>1104</v>
      </c>
      <c r="E1473" s="155">
        <v>2013</v>
      </c>
      <c r="F1473" s="155">
        <v>2013</v>
      </c>
      <c r="G1473" s="31">
        <v>2.7489449999999999E-2</v>
      </c>
      <c r="H1473" s="31">
        <v>2.7489449999999999E-2</v>
      </c>
      <c r="I1473" s="31">
        <v>2.7489449999999999E-2</v>
      </c>
      <c r="J1473" s="155"/>
      <c r="K1473" s="12" t="s">
        <v>1104</v>
      </c>
      <c r="L1473" s="155"/>
      <c r="M1473" s="173"/>
      <c r="N1473" s="10"/>
      <c r="O1473" s="31">
        <v>2.7489449999999999E-2</v>
      </c>
      <c r="P1473" s="161"/>
      <c r="Q1473" s="84">
        <v>2.7489449999999999E-2</v>
      </c>
      <c r="R1473" s="163"/>
    </row>
    <row r="1474" spans="1:18" s="147" customFormat="1" ht="31.5" x14ac:dyDescent="0.25">
      <c r="A1474" s="58" t="s">
        <v>297</v>
      </c>
      <c r="B1474" s="45" t="s">
        <v>3452</v>
      </c>
      <c r="C1474" s="155" t="s">
        <v>1409</v>
      </c>
      <c r="D1474" s="12" t="s">
        <v>351</v>
      </c>
      <c r="E1474" s="155">
        <v>2013</v>
      </c>
      <c r="F1474" s="155">
        <v>2013</v>
      </c>
      <c r="G1474" s="31">
        <v>1.1389239899999999</v>
      </c>
      <c r="H1474" s="31">
        <v>1.1389239899999999</v>
      </c>
      <c r="I1474" s="31">
        <v>1.1389239899999999</v>
      </c>
      <c r="J1474" s="155"/>
      <c r="K1474" s="12" t="s">
        <v>351</v>
      </c>
      <c r="L1474" s="155"/>
      <c r="M1474" s="173"/>
      <c r="N1474" s="10"/>
      <c r="O1474" s="31">
        <v>1.1389239899999999</v>
      </c>
      <c r="P1474" s="161"/>
      <c r="Q1474" s="84">
        <v>1.1389239899999999</v>
      </c>
      <c r="R1474" s="163"/>
    </row>
    <row r="1475" spans="1:18" s="147" customFormat="1" ht="47.25" x14ac:dyDescent="0.25">
      <c r="A1475" s="58" t="s">
        <v>299</v>
      </c>
      <c r="B1475" s="45" t="s">
        <v>3453</v>
      </c>
      <c r="C1475" s="155" t="s">
        <v>1409</v>
      </c>
      <c r="D1475" s="12" t="s">
        <v>597</v>
      </c>
      <c r="E1475" s="155">
        <v>2013</v>
      </c>
      <c r="F1475" s="155">
        <v>2013</v>
      </c>
      <c r="G1475" s="31">
        <v>2.4417910000000001E-2</v>
      </c>
      <c r="H1475" s="31">
        <v>2.4417910000000001E-2</v>
      </c>
      <c r="I1475" s="31">
        <v>2.4417910000000001E-2</v>
      </c>
      <c r="J1475" s="155"/>
      <c r="K1475" s="12" t="s">
        <v>597</v>
      </c>
      <c r="L1475" s="155"/>
      <c r="M1475" s="173"/>
      <c r="N1475" s="10"/>
      <c r="O1475" s="31">
        <v>2.4417910000000001E-2</v>
      </c>
      <c r="P1475" s="161"/>
      <c r="Q1475" s="84">
        <v>2.4417910000000001E-2</v>
      </c>
      <c r="R1475" s="163"/>
    </row>
    <row r="1476" spans="1:18" s="147" customFormat="1" ht="31.5" x14ac:dyDescent="0.25">
      <c r="A1476" s="58" t="s">
        <v>300</v>
      </c>
      <c r="B1476" s="169" t="s">
        <v>3454</v>
      </c>
      <c r="C1476" s="155" t="s">
        <v>1409</v>
      </c>
      <c r="D1476" s="12" t="s">
        <v>378</v>
      </c>
      <c r="E1476" s="155">
        <v>2013</v>
      </c>
      <c r="F1476" s="155">
        <v>2013</v>
      </c>
      <c r="G1476" s="31">
        <v>0.9890000000000001</v>
      </c>
      <c r="H1476" s="31">
        <v>0.9890000000000001</v>
      </c>
      <c r="I1476" s="31">
        <v>0.9890000000000001</v>
      </c>
      <c r="J1476" s="155"/>
      <c r="K1476" s="12" t="s">
        <v>378</v>
      </c>
      <c r="L1476" s="155"/>
      <c r="M1476" s="173"/>
      <c r="N1476" s="10"/>
      <c r="O1476" s="31">
        <v>0.9890000000000001</v>
      </c>
      <c r="P1476" s="161"/>
      <c r="Q1476" s="84">
        <v>0.9890000000000001</v>
      </c>
      <c r="R1476" s="163"/>
    </row>
    <row r="1477" spans="1:18" s="147" customFormat="1" ht="31.5" x14ac:dyDescent="0.25">
      <c r="A1477" s="58" t="s">
        <v>301</v>
      </c>
      <c r="B1477" s="45" t="s">
        <v>3455</v>
      </c>
      <c r="C1477" s="155" t="s">
        <v>1409</v>
      </c>
      <c r="D1477" s="12" t="s">
        <v>378</v>
      </c>
      <c r="E1477" s="155">
        <v>2013</v>
      </c>
      <c r="F1477" s="155">
        <v>2013</v>
      </c>
      <c r="G1477" s="31">
        <v>0.37491341</v>
      </c>
      <c r="H1477" s="31">
        <v>0.37491341</v>
      </c>
      <c r="I1477" s="31">
        <v>0.37491341</v>
      </c>
      <c r="J1477" s="155"/>
      <c r="K1477" s="12" t="s">
        <v>378</v>
      </c>
      <c r="L1477" s="155"/>
      <c r="M1477" s="173"/>
      <c r="N1477" s="10"/>
      <c r="O1477" s="31">
        <v>0.37491341</v>
      </c>
      <c r="P1477" s="161"/>
      <c r="Q1477" s="84">
        <v>0.37491341</v>
      </c>
      <c r="R1477" s="163"/>
    </row>
    <row r="1478" spans="1:18" s="147" customFormat="1" ht="47.25" x14ac:dyDescent="0.25">
      <c r="A1478" s="58" t="s">
        <v>3456</v>
      </c>
      <c r="B1478" s="45" t="s">
        <v>3457</v>
      </c>
      <c r="C1478" s="155" t="s">
        <v>1409</v>
      </c>
      <c r="D1478" s="12" t="s">
        <v>352</v>
      </c>
      <c r="E1478" s="155">
        <v>2013</v>
      </c>
      <c r="F1478" s="155">
        <v>2013</v>
      </c>
      <c r="G1478" s="31">
        <v>0.48728892999999995</v>
      </c>
      <c r="H1478" s="31">
        <v>0.48728892999999995</v>
      </c>
      <c r="I1478" s="31">
        <v>0.48728892999999995</v>
      </c>
      <c r="J1478" s="155"/>
      <c r="K1478" s="12" t="s">
        <v>352</v>
      </c>
      <c r="L1478" s="155"/>
      <c r="M1478" s="173"/>
      <c r="N1478" s="10"/>
      <c r="O1478" s="31">
        <v>0.48728892999999995</v>
      </c>
      <c r="P1478" s="161"/>
      <c r="Q1478" s="84">
        <v>0.48728892999999995</v>
      </c>
      <c r="R1478" s="163"/>
    </row>
    <row r="1479" spans="1:18" s="147" customFormat="1" ht="31.5" x14ac:dyDescent="0.25">
      <c r="A1479" s="58" t="s">
        <v>3458</v>
      </c>
      <c r="B1479" s="77" t="s">
        <v>3459</v>
      </c>
      <c r="C1479" s="155" t="s">
        <v>1409</v>
      </c>
      <c r="D1479" s="12" t="s">
        <v>378</v>
      </c>
      <c r="E1479" s="155">
        <v>2013</v>
      </c>
      <c r="F1479" s="155">
        <v>2013</v>
      </c>
      <c r="G1479" s="31">
        <v>0.98899999999999999</v>
      </c>
      <c r="H1479" s="31">
        <v>0.98899999999999999</v>
      </c>
      <c r="I1479" s="31">
        <v>0.98899999999999999</v>
      </c>
      <c r="J1479" s="155"/>
      <c r="K1479" s="12" t="s">
        <v>378</v>
      </c>
      <c r="L1479" s="155"/>
      <c r="M1479" s="173"/>
      <c r="N1479" s="10"/>
      <c r="O1479" s="31">
        <v>0.98899999999999999</v>
      </c>
      <c r="P1479" s="161"/>
      <c r="Q1479" s="84">
        <v>0.98899999999999999</v>
      </c>
      <c r="R1479" s="163"/>
    </row>
    <row r="1480" spans="1:18" s="147" customFormat="1" x14ac:dyDescent="0.25">
      <c r="A1480" s="9" t="s">
        <v>27</v>
      </c>
      <c r="B1480" s="25" t="s">
        <v>28</v>
      </c>
      <c r="C1480" s="155"/>
      <c r="D1480" s="12"/>
      <c r="E1480" s="155"/>
      <c r="F1480" s="155"/>
      <c r="G1480" s="31"/>
      <c r="H1480" s="31"/>
      <c r="I1480" s="31"/>
      <c r="J1480" s="155"/>
      <c r="K1480" s="12"/>
      <c r="L1480" s="155"/>
      <c r="M1480" s="173"/>
      <c r="N1480" s="10"/>
      <c r="O1480" s="31"/>
      <c r="P1480" s="161"/>
      <c r="Q1480" s="84"/>
      <c r="R1480" s="163"/>
    </row>
    <row r="1481" spans="1:18" s="147" customFormat="1" ht="31.5" x14ac:dyDescent="0.25">
      <c r="A1481" s="58" t="s">
        <v>308</v>
      </c>
      <c r="B1481" s="45" t="s">
        <v>3460</v>
      </c>
      <c r="C1481" s="155" t="s">
        <v>1376</v>
      </c>
      <c r="D1481" s="50" t="s">
        <v>146</v>
      </c>
      <c r="E1481" s="155">
        <v>2013</v>
      </c>
      <c r="F1481" s="155">
        <v>2013</v>
      </c>
      <c r="G1481" s="31">
        <v>0.11</v>
      </c>
      <c r="H1481" s="31">
        <v>0.11</v>
      </c>
      <c r="I1481" s="31">
        <v>0.11</v>
      </c>
      <c r="J1481" s="155"/>
      <c r="K1481" s="12"/>
      <c r="L1481" s="155"/>
      <c r="M1481" s="173"/>
      <c r="N1481" s="10"/>
      <c r="O1481" s="31">
        <v>0.11</v>
      </c>
      <c r="P1481" s="161"/>
      <c r="Q1481" s="84">
        <v>0.11</v>
      </c>
      <c r="R1481" s="163"/>
    </row>
    <row r="1482" spans="1:18" s="147" customFormat="1" ht="31.5" x14ac:dyDescent="0.25">
      <c r="A1482" s="58" t="s">
        <v>309</v>
      </c>
      <c r="B1482" s="45" t="s">
        <v>3461</v>
      </c>
      <c r="C1482" s="155" t="s">
        <v>1376</v>
      </c>
      <c r="D1482" s="50" t="s">
        <v>146</v>
      </c>
      <c r="E1482" s="155">
        <v>2013</v>
      </c>
      <c r="F1482" s="155">
        <v>2013</v>
      </c>
      <c r="G1482" s="31">
        <v>5.4622200000000003E-2</v>
      </c>
      <c r="H1482" s="31">
        <v>5.4622200000000003E-2</v>
      </c>
      <c r="I1482" s="31">
        <v>5.4622200000000003E-2</v>
      </c>
      <c r="J1482" s="155"/>
      <c r="K1482" s="12"/>
      <c r="L1482" s="155"/>
      <c r="M1482" s="173"/>
      <c r="N1482" s="10"/>
      <c r="O1482" s="31">
        <v>5.4622200000000003E-2</v>
      </c>
      <c r="P1482" s="161"/>
      <c r="Q1482" s="84">
        <v>5.4622200000000003E-2</v>
      </c>
      <c r="R1482" s="163"/>
    </row>
    <row r="1483" spans="1:18" s="147" customFormat="1" x14ac:dyDescent="0.25">
      <c r="A1483" s="58" t="s">
        <v>310</v>
      </c>
      <c r="B1483" s="45" t="s">
        <v>3462</v>
      </c>
      <c r="C1483" s="155" t="s">
        <v>1376</v>
      </c>
      <c r="D1483" s="50" t="s">
        <v>146</v>
      </c>
      <c r="E1483" s="155">
        <v>2013</v>
      </c>
      <c r="F1483" s="155">
        <v>2013</v>
      </c>
      <c r="G1483" s="31">
        <v>5.42348E-2</v>
      </c>
      <c r="H1483" s="31">
        <v>5.42348E-2</v>
      </c>
      <c r="I1483" s="31">
        <v>5.42348E-2</v>
      </c>
      <c r="J1483" s="155"/>
      <c r="K1483" s="12"/>
      <c r="L1483" s="155"/>
      <c r="M1483" s="173"/>
      <c r="N1483" s="10"/>
      <c r="O1483" s="31">
        <v>5.42348E-2</v>
      </c>
      <c r="P1483" s="161"/>
      <c r="Q1483" s="84">
        <v>5.42348E-2</v>
      </c>
      <c r="R1483" s="163"/>
    </row>
    <row r="1484" spans="1:18" s="147" customFormat="1" ht="31.5" x14ac:dyDescent="0.25">
      <c r="A1484" s="58" t="s">
        <v>311</v>
      </c>
      <c r="B1484" s="45" t="s">
        <v>3463</v>
      </c>
      <c r="C1484" s="155" t="s">
        <v>1376</v>
      </c>
      <c r="D1484" s="50" t="s">
        <v>146</v>
      </c>
      <c r="E1484" s="155">
        <v>2013</v>
      </c>
      <c r="F1484" s="155">
        <v>2013</v>
      </c>
      <c r="G1484" s="31">
        <v>0.02</v>
      </c>
      <c r="H1484" s="31">
        <v>0.02</v>
      </c>
      <c r="I1484" s="31">
        <v>0.02</v>
      </c>
      <c r="J1484" s="155"/>
      <c r="K1484" s="12"/>
      <c r="L1484" s="155"/>
      <c r="M1484" s="173"/>
      <c r="N1484" s="10"/>
      <c r="O1484" s="31">
        <v>0.02</v>
      </c>
      <c r="P1484" s="161"/>
      <c r="Q1484" s="84">
        <v>0.02</v>
      </c>
      <c r="R1484" s="163"/>
    </row>
    <row r="1485" spans="1:18" s="147" customFormat="1" ht="31.5" x14ac:dyDescent="0.25">
      <c r="A1485" s="58" t="s">
        <v>312</v>
      </c>
      <c r="B1485" s="45" t="s">
        <v>3464</v>
      </c>
      <c r="C1485" s="155" t="s">
        <v>1376</v>
      </c>
      <c r="D1485" s="50" t="s">
        <v>146</v>
      </c>
      <c r="E1485" s="155">
        <v>2013</v>
      </c>
      <c r="F1485" s="155">
        <v>2013</v>
      </c>
      <c r="G1485" s="31">
        <v>5.7000000000000002E-2</v>
      </c>
      <c r="H1485" s="31">
        <v>5.7000000000000002E-2</v>
      </c>
      <c r="I1485" s="31">
        <v>5.7000000000000002E-2</v>
      </c>
      <c r="J1485" s="155"/>
      <c r="K1485" s="12"/>
      <c r="L1485" s="155"/>
      <c r="M1485" s="173"/>
      <c r="N1485" s="10"/>
      <c r="O1485" s="31">
        <v>5.7000000000000002E-2</v>
      </c>
      <c r="P1485" s="161"/>
      <c r="Q1485" s="84">
        <v>5.7000000000000002E-2</v>
      </c>
      <c r="R1485" s="163"/>
    </row>
    <row r="1486" spans="1:18" s="147" customFormat="1" ht="31.5" x14ac:dyDescent="0.25">
      <c r="A1486" s="58" t="s">
        <v>313</v>
      </c>
      <c r="B1486" s="45" t="s">
        <v>3465</v>
      </c>
      <c r="C1486" s="155" t="s">
        <v>1376</v>
      </c>
      <c r="D1486" s="50" t="s">
        <v>146</v>
      </c>
      <c r="E1486" s="155">
        <v>2013</v>
      </c>
      <c r="F1486" s="155">
        <v>2013</v>
      </c>
      <c r="G1486" s="31">
        <v>1.4999999999999999E-2</v>
      </c>
      <c r="H1486" s="31">
        <v>1.4999999999999999E-2</v>
      </c>
      <c r="I1486" s="31">
        <v>1.4999999999999999E-2</v>
      </c>
      <c r="J1486" s="155"/>
      <c r="K1486" s="12"/>
      <c r="L1486" s="155"/>
      <c r="M1486" s="173"/>
      <c r="N1486" s="10"/>
      <c r="O1486" s="31">
        <v>1.4999999999999999E-2</v>
      </c>
      <c r="P1486" s="161"/>
      <c r="Q1486" s="84">
        <v>1.4999999999999999E-2</v>
      </c>
      <c r="R1486" s="163"/>
    </row>
    <row r="1487" spans="1:18" s="147" customFormat="1" hidden="1" x14ac:dyDescent="0.25">
      <c r="A1487" s="9" t="s">
        <v>44</v>
      </c>
      <c r="B1487" s="25" t="s">
        <v>31</v>
      </c>
      <c r="C1487" s="155"/>
      <c r="D1487" s="12"/>
      <c r="E1487" s="155"/>
      <c r="F1487" s="155"/>
      <c r="G1487" s="31"/>
      <c r="H1487" s="31"/>
      <c r="I1487" s="31"/>
      <c r="J1487" s="155"/>
      <c r="K1487" s="12"/>
      <c r="L1487" s="155"/>
      <c r="M1487" s="173"/>
      <c r="N1487" s="10"/>
      <c r="O1487" s="31"/>
      <c r="P1487" s="161"/>
      <c r="Q1487" s="84"/>
      <c r="R1487" s="163"/>
    </row>
    <row r="1488" spans="1:18" s="147" customFormat="1" x14ac:dyDescent="0.25">
      <c r="A1488" s="4" t="s">
        <v>45</v>
      </c>
      <c r="B1488" s="25" t="s">
        <v>20</v>
      </c>
      <c r="C1488" s="155"/>
      <c r="D1488" s="12"/>
      <c r="E1488" s="155"/>
      <c r="F1488" s="155"/>
      <c r="G1488" s="31"/>
      <c r="H1488" s="31"/>
      <c r="I1488" s="31"/>
      <c r="J1488" s="155"/>
      <c r="K1488" s="12"/>
      <c r="L1488" s="155"/>
      <c r="M1488" s="173"/>
      <c r="N1488" s="10"/>
      <c r="O1488" s="31"/>
      <c r="P1488" s="161"/>
      <c r="Q1488" s="84"/>
      <c r="R1488" s="163"/>
    </row>
    <row r="1489" spans="1:18" s="147" customFormat="1" x14ac:dyDescent="0.25">
      <c r="A1489" s="58" t="s">
        <v>314</v>
      </c>
      <c r="B1489" s="144" t="s">
        <v>3466</v>
      </c>
      <c r="C1489" s="155" t="s">
        <v>1853</v>
      </c>
      <c r="D1489" s="50" t="s">
        <v>146</v>
      </c>
      <c r="E1489" s="155">
        <v>2013</v>
      </c>
      <c r="F1489" s="155">
        <v>2013</v>
      </c>
      <c r="G1489" s="31">
        <v>0.48699998999999999</v>
      </c>
      <c r="H1489" s="31">
        <v>0.48699998999999999</v>
      </c>
      <c r="I1489" s="31">
        <v>0.48699998999999999</v>
      </c>
      <c r="J1489" s="155"/>
      <c r="K1489" s="12"/>
      <c r="L1489" s="155"/>
      <c r="M1489" s="173"/>
      <c r="N1489" s="10"/>
      <c r="O1489" s="31">
        <v>0.48699998999999999</v>
      </c>
      <c r="P1489" s="161"/>
      <c r="Q1489" s="84">
        <v>0.48699998999999999</v>
      </c>
      <c r="R1489" s="163"/>
    </row>
    <row r="1490" spans="1:18" s="147" customFormat="1" x14ac:dyDescent="0.25">
      <c r="A1490" s="4" t="s">
        <v>46</v>
      </c>
      <c r="B1490" s="25" t="s">
        <v>21</v>
      </c>
      <c r="C1490" s="155"/>
      <c r="D1490" s="12"/>
      <c r="E1490" s="155"/>
      <c r="F1490" s="155"/>
      <c r="G1490" s="31"/>
      <c r="H1490" s="31"/>
      <c r="I1490" s="31"/>
      <c r="J1490" s="155"/>
      <c r="K1490" s="12"/>
      <c r="L1490" s="155"/>
      <c r="M1490" s="173"/>
      <c r="N1490" s="10"/>
      <c r="O1490" s="31"/>
      <c r="P1490" s="161"/>
      <c r="Q1490" s="84"/>
      <c r="R1490" s="163"/>
    </row>
    <row r="1491" spans="1:18" s="147" customFormat="1" x14ac:dyDescent="0.25">
      <c r="A1491" s="58" t="s">
        <v>3467</v>
      </c>
      <c r="B1491" s="45" t="s">
        <v>315</v>
      </c>
      <c r="C1491" s="155" t="s">
        <v>1376</v>
      </c>
      <c r="D1491" s="12"/>
      <c r="E1491" s="155">
        <v>2013</v>
      </c>
      <c r="F1491" s="155">
        <v>2013</v>
      </c>
      <c r="G1491" s="31">
        <v>0.129</v>
      </c>
      <c r="H1491" s="31">
        <v>0.129</v>
      </c>
      <c r="I1491" s="31">
        <v>0.129</v>
      </c>
      <c r="J1491" s="155"/>
      <c r="K1491" s="12"/>
      <c r="L1491" s="155"/>
      <c r="M1491" s="173"/>
      <c r="N1491" s="10"/>
      <c r="O1491" s="31">
        <v>0.129</v>
      </c>
      <c r="P1491" s="161"/>
      <c r="Q1491" s="84">
        <v>0.129</v>
      </c>
      <c r="R1491" s="163"/>
    </row>
    <row r="1492" spans="1:18" s="147" customFormat="1" ht="31.5" x14ac:dyDescent="0.25">
      <c r="A1492" s="58" t="s">
        <v>3468</v>
      </c>
      <c r="B1492" s="45" t="s">
        <v>3469</v>
      </c>
      <c r="C1492" s="155" t="s">
        <v>1409</v>
      </c>
      <c r="D1492" s="50" t="s">
        <v>3470</v>
      </c>
      <c r="E1492" s="155">
        <v>2013</v>
      </c>
      <c r="F1492" s="155">
        <v>2013</v>
      </c>
      <c r="G1492" s="31">
        <v>1.1972765700000001</v>
      </c>
      <c r="H1492" s="31">
        <v>1.1972765700000001</v>
      </c>
      <c r="I1492" s="31">
        <v>1.1972765700000001</v>
      </c>
      <c r="J1492" s="155"/>
      <c r="K1492" s="12"/>
      <c r="L1492" s="155"/>
      <c r="M1492" s="173"/>
      <c r="N1492" s="10"/>
      <c r="O1492" s="31">
        <v>1.1972765700000001</v>
      </c>
      <c r="P1492" s="161"/>
      <c r="Q1492" s="84">
        <v>1.1972765700000001</v>
      </c>
      <c r="R1492" s="163"/>
    </row>
    <row r="1493" spans="1:18" s="147" customFormat="1" ht="31.5" x14ac:dyDescent="0.25">
      <c r="A1493" s="58" t="s">
        <v>3471</v>
      </c>
      <c r="B1493" s="45" t="s">
        <v>3472</v>
      </c>
      <c r="C1493" s="155" t="s">
        <v>1409</v>
      </c>
      <c r="D1493" s="50" t="s">
        <v>3473</v>
      </c>
      <c r="E1493" s="155">
        <v>2013</v>
      </c>
      <c r="F1493" s="155">
        <v>2013</v>
      </c>
      <c r="G1493" s="31">
        <v>0.60799999999999998</v>
      </c>
      <c r="H1493" s="31">
        <v>0.60799999999999998</v>
      </c>
      <c r="I1493" s="31">
        <v>0.60799999999999998</v>
      </c>
      <c r="J1493" s="155"/>
      <c r="K1493" s="12"/>
      <c r="L1493" s="155"/>
      <c r="M1493" s="173"/>
      <c r="N1493" s="10"/>
      <c r="O1493" s="31">
        <v>0.60799999999999998</v>
      </c>
      <c r="P1493" s="161"/>
      <c r="Q1493" s="84">
        <v>0.60799999999999998</v>
      </c>
      <c r="R1493" s="163"/>
    </row>
    <row r="1494" spans="1:18" s="147" customFormat="1" hidden="1" x14ac:dyDescent="0.25">
      <c r="A1494" s="4" t="s">
        <v>48</v>
      </c>
      <c r="B1494" s="25" t="s">
        <v>22</v>
      </c>
      <c r="C1494" s="155"/>
      <c r="D1494" s="12"/>
      <c r="E1494" s="155"/>
      <c r="F1494" s="155"/>
      <c r="G1494" s="31"/>
      <c r="H1494" s="31"/>
      <c r="I1494" s="31"/>
      <c r="J1494" s="155"/>
      <c r="K1494" s="12"/>
      <c r="L1494" s="155"/>
      <c r="M1494" s="173"/>
      <c r="N1494" s="10"/>
      <c r="O1494" s="31"/>
      <c r="P1494" s="161"/>
      <c r="Q1494" s="84"/>
      <c r="R1494" s="163"/>
    </row>
    <row r="1495" spans="1:18" s="147" customFormat="1" hidden="1" x14ac:dyDescent="0.25">
      <c r="A1495" s="4" t="s">
        <v>50</v>
      </c>
      <c r="B1495" s="25" t="s">
        <v>23</v>
      </c>
      <c r="C1495" s="155"/>
      <c r="D1495" s="12"/>
      <c r="E1495" s="155"/>
      <c r="F1495" s="155"/>
      <c r="G1495" s="31"/>
      <c r="H1495" s="31"/>
      <c r="I1495" s="31"/>
      <c r="J1495" s="155"/>
      <c r="K1495" s="12"/>
      <c r="L1495" s="155"/>
      <c r="M1495" s="173"/>
      <c r="N1495" s="10"/>
      <c r="O1495" s="31"/>
      <c r="P1495" s="161"/>
      <c r="Q1495" s="84"/>
      <c r="R1495" s="163"/>
    </row>
    <row r="1496" spans="1:18" s="147" customFormat="1" x14ac:dyDescent="0.25">
      <c r="A1496" s="4" t="s">
        <v>51</v>
      </c>
      <c r="B1496" s="25" t="s">
        <v>17</v>
      </c>
      <c r="C1496" s="155"/>
      <c r="D1496" s="12"/>
      <c r="E1496" s="155"/>
      <c r="F1496" s="155"/>
      <c r="G1496" s="31"/>
      <c r="H1496" s="31"/>
      <c r="I1496" s="31"/>
      <c r="J1496" s="155"/>
      <c r="K1496" s="12"/>
      <c r="L1496" s="155"/>
      <c r="M1496" s="173"/>
      <c r="N1496" s="10"/>
      <c r="O1496" s="31"/>
      <c r="P1496" s="161"/>
      <c r="Q1496" s="84"/>
      <c r="R1496" s="163"/>
    </row>
    <row r="1497" spans="1:18" s="147" customFormat="1" x14ac:dyDescent="0.25">
      <c r="A1497" s="58" t="s">
        <v>3474</v>
      </c>
      <c r="B1497" s="45" t="s">
        <v>17</v>
      </c>
      <c r="C1497" s="155" t="s">
        <v>1409</v>
      </c>
      <c r="D1497" s="12"/>
      <c r="E1497" s="155">
        <v>2013</v>
      </c>
      <c r="F1497" s="155">
        <v>2013</v>
      </c>
      <c r="G1497" s="31">
        <v>8.6599999999999996E-2</v>
      </c>
      <c r="H1497" s="31">
        <v>8.6599999999999996E-2</v>
      </c>
      <c r="I1497" s="31">
        <v>8.6599999999999996E-2</v>
      </c>
      <c r="J1497" s="155"/>
      <c r="K1497" s="12"/>
      <c r="L1497" s="155"/>
      <c r="M1497" s="173"/>
      <c r="N1497" s="10"/>
      <c r="O1497" s="31">
        <v>8.6599999999999996E-2</v>
      </c>
      <c r="P1497" s="161"/>
      <c r="Q1497" s="84">
        <v>8.6599999999999996E-2</v>
      </c>
      <c r="R1497" s="163"/>
    </row>
    <row r="1498" spans="1:18" s="147" customFormat="1" ht="31.5" hidden="1" x14ac:dyDescent="0.25">
      <c r="A1498" s="4" t="s">
        <v>476</v>
      </c>
      <c r="B1498" s="25" t="s">
        <v>1541</v>
      </c>
      <c r="C1498" s="155"/>
      <c r="D1498" s="12"/>
      <c r="E1498" s="155"/>
      <c r="F1498" s="155"/>
      <c r="G1498" s="31"/>
      <c r="H1498" s="31"/>
      <c r="I1498" s="31"/>
      <c r="J1498" s="155"/>
      <c r="K1498" s="12"/>
      <c r="L1498" s="155"/>
      <c r="M1498" s="173"/>
      <c r="N1498" s="10"/>
      <c r="O1498" s="31"/>
      <c r="P1498" s="161"/>
      <c r="Q1498" s="84"/>
      <c r="R1498" s="163"/>
    </row>
    <row r="1499" spans="1:18" s="147" customFormat="1" x14ac:dyDescent="0.25">
      <c r="A1499" s="4" t="s">
        <v>52</v>
      </c>
      <c r="B1499" s="25" t="s">
        <v>24</v>
      </c>
      <c r="C1499" s="155"/>
      <c r="D1499" s="12"/>
      <c r="E1499" s="155"/>
      <c r="F1499" s="155"/>
      <c r="G1499" s="31"/>
      <c r="H1499" s="31"/>
      <c r="I1499" s="31"/>
      <c r="J1499" s="155"/>
      <c r="K1499" s="12"/>
      <c r="L1499" s="155"/>
      <c r="M1499" s="173"/>
      <c r="N1499" s="10"/>
      <c r="O1499" s="31"/>
      <c r="P1499" s="161"/>
      <c r="Q1499" s="84"/>
      <c r="R1499" s="163"/>
    </row>
    <row r="1500" spans="1:18" s="147" customFormat="1" x14ac:dyDescent="0.25">
      <c r="A1500" s="58" t="s">
        <v>3475</v>
      </c>
      <c r="B1500" s="45" t="s">
        <v>24</v>
      </c>
      <c r="C1500" s="155" t="s">
        <v>1853</v>
      </c>
      <c r="D1500" s="50" t="s">
        <v>146</v>
      </c>
      <c r="E1500" s="155">
        <v>2013</v>
      </c>
      <c r="F1500" s="155">
        <v>2013</v>
      </c>
      <c r="G1500" s="31">
        <v>1.8130440000000001</v>
      </c>
      <c r="H1500" s="31">
        <v>1.8130440000000001</v>
      </c>
      <c r="I1500" s="31">
        <v>1.8130440000000001</v>
      </c>
      <c r="J1500" s="155"/>
      <c r="K1500" s="12"/>
      <c r="L1500" s="155"/>
      <c r="M1500" s="173"/>
      <c r="N1500" s="10"/>
      <c r="O1500" s="31">
        <v>1.8130440000000001</v>
      </c>
      <c r="P1500" s="161"/>
      <c r="Q1500" s="84">
        <v>1.8130440000000001</v>
      </c>
      <c r="R1500" s="163"/>
    </row>
    <row r="1501" spans="1:18" s="147" customFormat="1" hidden="1" x14ac:dyDescent="0.25">
      <c r="A1501" s="4" t="s">
        <v>54</v>
      </c>
      <c r="B1501" s="25" t="s">
        <v>25</v>
      </c>
      <c r="C1501" s="155"/>
      <c r="D1501" s="12"/>
      <c r="E1501" s="155"/>
      <c r="F1501" s="155"/>
      <c r="G1501" s="31"/>
      <c r="H1501" s="31"/>
      <c r="I1501" s="31"/>
      <c r="J1501" s="155"/>
      <c r="K1501" s="12"/>
      <c r="L1501" s="155"/>
      <c r="M1501" s="173"/>
      <c r="N1501" s="10"/>
      <c r="O1501" s="31"/>
      <c r="P1501" s="161"/>
      <c r="Q1501" s="84"/>
      <c r="R1501" s="163"/>
    </row>
    <row r="1502" spans="1:18" s="147" customFormat="1" hidden="1" x14ac:dyDescent="0.25">
      <c r="A1502" s="4" t="s">
        <v>55</v>
      </c>
      <c r="B1502" s="25" t="s">
        <v>26</v>
      </c>
      <c r="C1502" s="155"/>
      <c r="D1502" s="12"/>
      <c r="E1502" s="155"/>
      <c r="F1502" s="155"/>
      <c r="G1502" s="31"/>
      <c r="H1502" s="31"/>
      <c r="I1502" s="31"/>
      <c r="J1502" s="155"/>
      <c r="K1502" s="12"/>
      <c r="L1502" s="155"/>
      <c r="M1502" s="173"/>
      <c r="N1502" s="10"/>
      <c r="O1502" s="31"/>
      <c r="P1502" s="161"/>
      <c r="Q1502" s="84"/>
      <c r="R1502" s="163"/>
    </row>
    <row r="1503" spans="1:18" s="269" customFormat="1" x14ac:dyDescent="0.25">
      <c r="A1503" s="276" t="s">
        <v>129</v>
      </c>
      <c r="B1503" s="277" t="s">
        <v>130</v>
      </c>
      <c r="C1503" s="266"/>
      <c r="D1503" s="280"/>
      <c r="E1503" s="266"/>
      <c r="F1503" s="266"/>
      <c r="G1503" s="281"/>
      <c r="H1503" s="281"/>
      <c r="I1503" s="281"/>
      <c r="J1503" s="281"/>
      <c r="K1503" s="281"/>
      <c r="L1503" s="281"/>
      <c r="M1503" s="281"/>
      <c r="N1503" s="281"/>
      <c r="O1503" s="281"/>
      <c r="P1503" s="281"/>
      <c r="Q1503" s="282"/>
      <c r="R1503" s="268"/>
    </row>
    <row r="1504" spans="1:18" s="147" customFormat="1" x14ac:dyDescent="0.25">
      <c r="A1504" s="9" t="s">
        <v>39</v>
      </c>
      <c r="B1504" s="25" t="s">
        <v>29</v>
      </c>
      <c r="C1504" s="155"/>
      <c r="D1504" s="12"/>
      <c r="E1504" s="155"/>
      <c r="F1504" s="155"/>
      <c r="G1504" s="31"/>
      <c r="H1504" s="31"/>
      <c r="I1504" s="31"/>
      <c r="J1504" s="155"/>
      <c r="K1504" s="12"/>
      <c r="L1504" s="155"/>
      <c r="M1504" s="173"/>
      <c r="N1504" s="10"/>
      <c r="O1504" s="31"/>
      <c r="P1504" s="161"/>
      <c r="Q1504" s="84"/>
      <c r="R1504" s="163"/>
    </row>
    <row r="1505" spans="1:18" s="147" customFormat="1" x14ac:dyDescent="0.25">
      <c r="A1505" s="58" t="s">
        <v>1241</v>
      </c>
      <c r="B1505" s="45" t="s">
        <v>1242</v>
      </c>
      <c r="C1505" s="155" t="s">
        <v>1374</v>
      </c>
      <c r="D1505" s="50" t="s">
        <v>1739</v>
      </c>
      <c r="E1505" s="155">
        <v>2013</v>
      </c>
      <c r="F1505" s="155">
        <v>2013</v>
      </c>
      <c r="G1505" s="31">
        <v>1.35</v>
      </c>
      <c r="H1505" s="31">
        <v>1.35</v>
      </c>
      <c r="I1505" s="31">
        <v>1.35</v>
      </c>
      <c r="J1505" s="155"/>
      <c r="K1505" s="12"/>
      <c r="L1505" s="155"/>
      <c r="M1505" s="173"/>
      <c r="N1505" s="10"/>
      <c r="O1505" s="31">
        <v>1.35</v>
      </c>
      <c r="P1505" s="161"/>
      <c r="Q1505" s="84">
        <v>1.35</v>
      </c>
      <c r="R1505" s="163"/>
    </row>
    <row r="1506" spans="1:18" s="147" customFormat="1" x14ac:dyDescent="0.25">
      <c r="A1506" s="9" t="s">
        <v>42</v>
      </c>
      <c r="B1506" s="25" t="s">
        <v>43</v>
      </c>
      <c r="C1506" s="155"/>
      <c r="D1506" s="12"/>
      <c r="E1506" s="155"/>
      <c r="F1506" s="155"/>
      <c r="G1506" s="31"/>
      <c r="H1506" s="31"/>
      <c r="I1506" s="31"/>
      <c r="J1506" s="155"/>
      <c r="K1506" s="12"/>
      <c r="L1506" s="155"/>
      <c r="M1506" s="173"/>
      <c r="N1506" s="10"/>
      <c r="O1506" s="31"/>
      <c r="P1506" s="161"/>
      <c r="Q1506" s="84"/>
      <c r="R1506" s="163"/>
    </row>
    <row r="1507" spans="1:18" s="147" customFormat="1" ht="47.25" x14ac:dyDescent="0.25">
      <c r="A1507" s="58" t="s">
        <v>320</v>
      </c>
      <c r="B1507" s="45" t="s">
        <v>3476</v>
      </c>
      <c r="C1507" s="155" t="s">
        <v>1409</v>
      </c>
      <c r="D1507" s="12" t="s">
        <v>370</v>
      </c>
      <c r="E1507" s="155">
        <v>2013</v>
      </c>
      <c r="F1507" s="155">
        <v>2013</v>
      </c>
      <c r="G1507" s="31">
        <v>1.9327613399999999</v>
      </c>
      <c r="H1507" s="31">
        <v>1.9327613399999999</v>
      </c>
      <c r="I1507" s="31">
        <v>1.9327613399999999</v>
      </c>
      <c r="J1507" s="155"/>
      <c r="K1507" s="12" t="s">
        <v>370</v>
      </c>
      <c r="L1507" s="155"/>
      <c r="M1507" s="173"/>
      <c r="N1507" s="10"/>
      <c r="O1507" s="31">
        <v>1.9327613399999999</v>
      </c>
      <c r="P1507" s="161"/>
      <c r="Q1507" s="84">
        <v>1.9327613399999999</v>
      </c>
      <c r="R1507" s="163"/>
    </row>
    <row r="1508" spans="1:18" s="147" customFormat="1" ht="78.75" x14ac:dyDescent="0.25">
      <c r="A1508" s="58" t="s">
        <v>3477</v>
      </c>
      <c r="B1508" s="45" t="s">
        <v>3478</v>
      </c>
      <c r="C1508" s="155" t="s">
        <v>1409</v>
      </c>
      <c r="D1508" s="12" t="s">
        <v>3399</v>
      </c>
      <c r="E1508" s="155">
        <v>2013</v>
      </c>
      <c r="F1508" s="155">
        <v>2013</v>
      </c>
      <c r="G1508" s="31">
        <v>0.15</v>
      </c>
      <c r="H1508" s="31">
        <v>0.15</v>
      </c>
      <c r="I1508" s="31">
        <v>0.15</v>
      </c>
      <c r="J1508" s="154"/>
      <c r="K1508" s="12" t="s">
        <v>3399</v>
      </c>
      <c r="L1508" s="154"/>
      <c r="M1508" s="167"/>
      <c r="N1508" s="10"/>
      <c r="O1508" s="31">
        <v>0.15</v>
      </c>
      <c r="P1508" s="160"/>
      <c r="Q1508" s="84">
        <v>0.15</v>
      </c>
      <c r="R1508" s="163"/>
    </row>
    <row r="1509" spans="1:18" s="147" customFormat="1" ht="47.25" x14ac:dyDescent="0.25">
      <c r="A1509" s="58" t="s">
        <v>3479</v>
      </c>
      <c r="B1509" s="45" t="s">
        <v>3480</v>
      </c>
      <c r="C1509" s="155" t="s">
        <v>1409</v>
      </c>
      <c r="D1509" s="12" t="s">
        <v>351</v>
      </c>
      <c r="E1509" s="155">
        <v>2013</v>
      </c>
      <c r="F1509" s="155">
        <v>2013</v>
      </c>
      <c r="G1509" s="31">
        <v>0.317</v>
      </c>
      <c r="H1509" s="31">
        <v>0.317</v>
      </c>
      <c r="I1509" s="31">
        <v>0.317</v>
      </c>
      <c r="J1509" s="155"/>
      <c r="K1509" s="12" t="s">
        <v>351</v>
      </c>
      <c r="L1509" s="155"/>
      <c r="M1509" s="173"/>
      <c r="N1509" s="10"/>
      <c r="O1509" s="31">
        <v>0.317</v>
      </c>
      <c r="P1509" s="161"/>
      <c r="Q1509" s="84">
        <v>0.317</v>
      </c>
      <c r="R1509" s="163"/>
    </row>
    <row r="1510" spans="1:18" s="147" customFormat="1" x14ac:dyDescent="0.25">
      <c r="A1510" s="9" t="s">
        <v>27</v>
      </c>
      <c r="B1510" s="25" t="s">
        <v>28</v>
      </c>
      <c r="C1510" s="155"/>
      <c r="D1510" s="12"/>
      <c r="E1510" s="155"/>
      <c r="F1510" s="155"/>
      <c r="G1510" s="31"/>
      <c r="H1510" s="31"/>
      <c r="I1510" s="31"/>
      <c r="J1510" s="155"/>
      <c r="K1510" s="12"/>
      <c r="L1510" s="155"/>
      <c r="M1510" s="173"/>
      <c r="N1510" s="10"/>
      <c r="O1510" s="31"/>
      <c r="P1510" s="161"/>
      <c r="Q1510" s="84"/>
      <c r="R1510" s="163"/>
    </row>
    <row r="1511" spans="1:18" s="147" customFormat="1" ht="31.5" x14ac:dyDescent="0.25">
      <c r="A1511" s="58" t="s">
        <v>1599</v>
      </c>
      <c r="B1511" s="45" t="s">
        <v>3481</v>
      </c>
      <c r="C1511" s="155" t="s">
        <v>1376</v>
      </c>
      <c r="D1511" s="50" t="s">
        <v>146</v>
      </c>
      <c r="E1511" s="155">
        <v>2013</v>
      </c>
      <c r="F1511" s="155">
        <v>2013</v>
      </c>
      <c r="G1511" s="31">
        <v>0.13139999999999999</v>
      </c>
      <c r="H1511" s="31">
        <v>0.13139999999999999</v>
      </c>
      <c r="I1511" s="31">
        <v>0.13139999999999999</v>
      </c>
      <c r="J1511" s="155"/>
      <c r="K1511" s="12"/>
      <c r="L1511" s="155"/>
      <c r="M1511" s="173"/>
      <c r="N1511" s="10"/>
      <c r="O1511" s="31">
        <v>0.13139999999999999</v>
      </c>
      <c r="P1511" s="161"/>
      <c r="Q1511" s="84">
        <v>0.13139999999999999</v>
      </c>
      <c r="R1511" s="163"/>
    </row>
    <row r="1512" spans="1:18" s="147" customFormat="1" hidden="1" x14ac:dyDescent="0.25">
      <c r="A1512" s="9" t="s">
        <v>44</v>
      </c>
      <c r="B1512" s="25" t="s">
        <v>31</v>
      </c>
      <c r="C1512" s="155"/>
      <c r="D1512" s="12"/>
      <c r="E1512" s="155"/>
      <c r="F1512" s="155"/>
      <c r="G1512" s="31"/>
      <c r="H1512" s="31"/>
      <c r="I1512" s="31"/>
      <c r="J1512" s="155"/>
      <c r="K1512" s="12"/>
      <c r="L1512" s="155"/>
      <c r="M1512" s="173"/>
      <c r="N1512" s="10"/>
      <c r="O1512" s="31"/>
      <c r="P1512" s="161"/>
      <c r="Q1512" s="84"/>
      <c r="R1512" s="163"/>
    </row>
    <row r="1513" spans="1:18" s="147" customFormat="1" hidden="1" x14ac:dyDescent="0.25">
      <c r="A1513" s="4" t="s">
        <v>45</v>
      </c>
      <c r="B1513" s="25" t="s">
        <v>20</v>
      </c>
      <c r="C1513" s="155"/>
      <c r="D1513" s="12"/>
      <c r="E1513" s="155"/>
      <c r="F1513" s="155"/>
      <c r="G1513" s="31"/>
      <c r="H1513" s="31"/>
      <c r="I1513" s="31"/>
      <c r="J1513" s="155"/>
      <c r="K1513" s="12"/>
      <c r="L1513" s="155"/>
      <c r="M1513" s="173"/>
      <c r="N1513" s="10"/>
      <c r="O1513" s="31"/>
      <c r="P1513" s="161"/>
      <c r="Q1513" s="84"/>
      <c r="R1513" s="163"/>
    </row>
    <row r="1514" spans="1:18" s="147" customFormat="1" x14ac:dyDescent="0.25">
      <c r="A1514" s="4" t="s">
        <v>46</v>
      </c>
      <c r="B1514" s="25" t="s">
        <v>21</v>
      </c>
      <c r="C1514" s="155"/>
      <c r="D1514" s="12"/>
      <c r="E1514" s="155"/>
      <c r="F1514" s="155"/>
      <c r="G1514" s="31"/>
      <c r="H1514" s="31"/>
      <c r="I1514" s="31"/>
      <c r="J1514" s="155"/>
      <c r="K1514" s="12"/>
      <c r="L1514" s="155"/>
      <c r="M1514" s="173"/>
      <c r="N1514" s="10"/>
      <c r="O1514" s="31"/>
      <c r="P1514" s="161"/>
      <c r="Q1514" s="84"/>
      <c r="R1514" s="163"/>
    </row>
    <row r="1515" spans="1:18" s="147" customFormat="1" ht="31.5" x14ac:dyDescent="0.25">
      <c r="A1515" s="58" t="s">
        <v>3482</v>
      </c>
      <c r="B1515" s="169" t="s">
        <v>3483</v>
      </c>
      <c r="C1515" s="155" t="s">
        <v>1409</v>
      </c>
      <c r="D1515" s="12"/>
      <c r="E1515" s="155">
        <v>2013</v>
      </c>
      <c r="F1515" s="155">
        <v>2013</v>
      </c>
      <c r="G1515" s="31">
        <v>0.52172790999999996</v>
      </c>
      <c r="H1515" s="31">
        <v>0.52172790999999996</v>
      </c>
      <c r="I1515" s="31">
        <v>0.52172790999999996</v>
      </c>
      <c r="J1515" s="155"/>
      <c r="K1515" s="12"/>
      <c r="L1515" s="155"/>
      <c r="M1515" s="173"/>
      <c r="N1515" s="10"/>
      <c r="O1515" s="31">
        <v>0.52172790999999996</v>
      </c>
      <c r="P1515" s="161"/>
      <c r="Q1515" s="84">
        <v>0.52172790999999996</v>
      </c>
      <c r="R1515" s="163"/>
    </row>
    <row r="1516" spans="1:18" s="147" customFormat="1" hidden="1" x14ac:dyDescent="0.25">
      <c r="A1516" s="4" t="s">
        <v>48</v>
      </c>
      <c r="B1516" s="25" t="s">
        <v>22</v>
      </c>
      <c r="C1516" s="155"/>
      <c r="D1516" s="12"/>
      <c r="E1516" s="155"/>
      <c r="F1516" s="155"/>
      <c r="G1516" s="31"/>
      <c r="H1516" s="31"/>
      <c r="I1516" s="31"/>
      <c r="J1516" s="155"/>
      <c r="K1516" s="12"/>
      <c r="L1516" s="155"/>
      <c r="M1516" s="173"/>
      <c r="N1516" s="10"/>
      <c r="O1516" s="31"/>
      <c r="P1516" s="161"/>
      <c r="Q1516" s="84"/>
      <c r="R1516" s="163"/>
    </row>
    <row r="1517" spans="1:18" s="147" customFormat="1" hidden="1" x14ac:dyDescent="0.25">
      <c r="A1517" s="4" t="s">
        <v>50</v>
      </c>
      <c r="B1517" s="25" t="s">
        <v>23</v>
      </c>
      <c r="C1517" s="155"/>
      <c r="D1517" s="12"/>
      <c r="E1517" s="155"/>
      <c r="F1517" s="155"/>
      <c r="G1517" s="31"/>
      <c r="H1517" s="31"/>
      <c r="I1517" s="31"/>
      <c r="J1517" s="155"/>
      <c r="K1517" s="12"/>
      <c r="L1517" s="155"/>
      <c r="M1517" s="173"/>
      <c r="N1517" s="10"/>
      <c r="O1517" s="31"/>
      <c r="P1517" s="161"/>
      <c r="Q1517" s="84"/>
      <c r="R1517" s="163"/>
    </row>
    <row r="1518" spans="1:18" s="147" customFormat="1" x14ac:dyDescent="0.25">
      <c r="A1518" s="4" t="s">
        <v>51</v>
      </c>
      <c r="B1518" s="25" t="s">
        <v>17</v>
      </c>
      <c r="C1518" s="155"/>
      <c r="D1518" s="12"/>
      <c r="E1518" s="155"/>
      <c r="F1518" s="155"/>
      <c r="G1518" s="31"/>
      <c r="H1518" s="31"/>
      <c r="I1518" s="31"/>
      <c r="J1518" s="155"/>
      <c r="K1518" s="12"/>
      <c r="L1518" s="155"/>
      <c r="M1518" s="173"/>
      <c r="N1518" s="10"/>
      <c r="O1518" s="31"/>
      <c r="P1518" s="161"/>
      <c r="Q1518" s="84"/>
      <c r="R1518" s="163"/>
    </row>
    <row r="1519" spans="1:18" s="147" customFormat="1" x14ac:dyDescent="0.25">
      <c r="A1519" s="58" t="s">
        <v>3484</v>
      </c>
      <c r="B1519" s="49" t="s">
        <v>17</v>
      </c>
      <c r="C1519" s="155" t="s">
        <v>1409</v>
      </c>
      <c r="D1519" s="12"/>
      <c r="E1519" s="155">
        <v>2013</v>
      </c>
      <c r="F1519" s="155">
        <v>2013</v>
      </c>
      <c r="G1519" s="31">
        <v>1.45909369</v>
      </c>
      <c r="H1519" s="31">
        <v>1.45909369</v>
      </c>
      <c r="I1519" s="31">
        <v>1.45909369</v>
      </c>
      <c r="J1519" s="155"/>
      <c r="K1519" s="12"/>
      <c r="L1519" s="155"/>
      <c r="M1519" s="173"/>
      <c r="N1519" s="10"/>
      <c r="O1519" s="31">
        <v>1.45909369</v>
      </c>
      <c r="P1519" s="161"/>
      <c r="Q1519" s="84">
        <v>1.45909369</v>
      </c>
      <c r="R1519" s="163"/>
    </row>
    <row r="1520" spans="1:18" s="147" customFormat="1" ht="31.5" hidden="1" x14ac:dyDescent="0.25">
      <c r="A1520" s="4" t="s">
        <v>476</v>
      </c>
      <c r="B1520" s="25" t="s">
        <v>1541</v>
      </c>
      <c r="C1520" s="155"/>
      <c r="D1520" s="12"/>
      <c r="E1520" s="155"/>
      <c r="F1520" s="155"/>
      <c r="G1520" s="31"/>
      <c r="H1520" s="31"/>
      <c r="I1520" s="31"/>
      <c r="J1520" s="155"/>
      <c r="K1520" s="12"/>
      <c r="L1520" s="155"/>
      <c r="M1520" s="173"/>
      <c r="N1520" s="10"/>
      <c r="O1520" s="31"/>
      <c r="P1520" s="161"/>
      <c r="Q1520" s="84"/>
      <c r="R1520" s="163"/>
    </row>
    <row r="1521" spans="1:18" s="147" customFormat="1" hidden="1" x14ac:dyDescent="0.25">
      <c r="A1521" s="4" t="s">
        <v>52</v>
      </c>
      <c r="B1521" s="25" t="s">
        <v>24</v>
      </c>
      <c r="C1521" s="155"/>
      <c r="D1521" s="12"/>
      <c r="E1521" s="155"/>
      <c r="F1521" s="155"/>
      <c r="G1521" s="31"/>
      <c r="H1521" s="31"/>
      <c r="I1521" s="31"/>
      <c r="J1521" s="155"/>
      <c r="K1521" s="12"/>
      <c r="L1521" s="155"/>
      <c r="M1521" s="173"/>
      <c r="N1521" s="10"/>
      <c r="O1521" s="31"/>
      <c r="P1521" s="161"/>
      <c r="Q1521" s="84"/>
      <c r="R1521" s="163"/>
    </row>
    <row r="1522" spans="1:18" s="147" customFormat="1" hidden="1" x14ac:dyDescent="0.25">
      <c r="A1522" s="4" t="s">
        <v>54</v>
      </c>
      <c r="B1522" s="25" t="s">
        <v>25</v>
      </c>
      <c r="C1522" s="155"/>
      <c r="D1522" s="12"/>
      <c r="E1522" s="155"/>
      <c r="F1522" s="155"/>
      <c r="G1522" s="31"/>
      <c r="H1522" s="31"/>
      <c r="I1522" s="31"/>
      <c r="J1522" s="155"/>
      <c r="K1522" s="12"/>
      <c r="L1522" s="155"/>
      <c r="M1522" s="173"/>
      <c r="N1522" s="10"/>
      <c r="O1522" s="31"/>
      <c r="P1522" s="161"/>
      <c r="Q1522" s="84"/>
      <c r="R1522" s="163"/>
    </row>
    <row r="1523" spans="1:18" s="147" customFormat="1" hidden="1" x14ac:dyDescent="0.25">
      <c r="A1523" s="4" t="s">
        <v>55</v>
      </c>
      <c r="B1523" s="25" t="s">
        <v>26</v>
      </c>
      <c r="C1523" s="155"/>
      <c r="D1523" s="12"/>
      <c r="E1523" s="155"/>
      <c r="F1523" s="155"/>
      <c r="G1523" s="31"/>
      <c r="H1523" s="31"/>
      <c r="I1523" s="31"/>
      <c r="J1523" s="155"/>
      <c r="K1523" s="12"/>
      <c r="L1523" s="155"/>
      <c r="M1523" s="173"/>
      <c r="N1523" s="10"/>
      <c r="O1523" s="31"/>
      <c r="P1523" s="161"/>
      <c r="Q1523" s="84"/>
      <c r="R1523" s="163"/>
    </row>
    <row r="1524" spans="1:18" s="269" customFormat="1" x14ac:dyDescent="0.25">
      <c r="A1524" s="276" t="s">
        <v>131</v>
      </c>
      <c r="B1524" s="277" t="s">
        <v>132</v>
      </c>
      <c r="C1524" s="266"/>
      <c r="D1524" s="283"/>
      <c r="E1524" s="266"/>
      <c r="F1524" s="266"/>
      <c r="G1524" s="281"/>
      <c r="H1524" s="281"/>
      <c r="I1524" s="281"/>
      <c r="J1524" s="266"/>
      <c r="K1524" s="283"/>
      <c r="L1524" s="266"/>
      <c r="M1524" s="274"/>
      <c r="N1524" s="278"/>
      <c r="O1524" s="281"/>
      <c r="P1524" s="265"/>
      <c r="Q1524" s="282"/>
      <c r="R1524" s="268"/>
    </row>
    <row r="1525" spans="1:18" s="147" customFormat="1" hidden="1" x14ac:dyDescent="0.25">
      <c r="A1525" s="9" t="s">
        <v>39</v>
      </c>
      <c r="B1525" s="25" t="s">
        <v>29</v>
      </c>
      <c r="C1525" s="155"/>
      <c r="D1525" s="12"/>
      <c r="E1525" s="155"/>
      <c r="F1525" s="155"/>
      <c r="G1525" s="31"/>
      <c r="H1525" s="31"/>
      <c r="I1525" s="31"/>
      <c r="J1525" s="155"/>
      <c r="K1525" s="12"/>
      <c r="L1525" s="155"/>
      <c r="M1525" s="173"/>
      <c r="N1525" s="10"/>
      <c r="O1525" s="31"/>
      <c r="P1525" s="161"/>
      <c r="Q1525" s="84"/>
      <c r="R1525" s="163"/>
    </row>
    <row r="1526" spans="1:18" s="147" customFormat="1" hidden="1" x14ac:dyDescent="0.25">
      <c r="A1526" s="9" t="s">
        <v>42</v>
      </c>
      <c r="B1526" s="25" t="s">
        <v>43</v>
      </c>
      <c r="C1526" s="155"/>
      <c r="D1526" s="12"/>
      <c r="E1526" s="155"/>
      <c r="F1526" s="155"/>
      <c r="G1526" s="31"/>
      <c r="H1526" s="31"/>
      <c r="I1526" s="31"/>
      <c r="J1526" s="154"/>
      <c r="K1526" s="12"/>
      <c r="L1526" s="154"/>
      <c r="M1526" s="167"/>
      <c r="N1526" s="10"/>
      <c r="O1526" s="31"/>
      <c r="P1526" s="160"/>
      <c r="Q1526" s="84"/>
      <c r="R1526" s="163"/>
    </row>
    <row r="1527" spans="1:18" s="147" customFormat="1" hidden="1" x14ac:dyDescent="0.25">
      <c r="A1527" s="9" t="s">
        <v>27</v>
      </c>
      <c r="B1527" s="25" t="s">
        <v>28</v>
      </c>
      <c r="C1527" s="155"/>
      <c r="D1527" s="12"/>
      <c r="E1527" s="155"/>
      <c r="F1527" s="155"/>
      <c r="G1527" s="31"/>
      <c r="H1527" s="31"/>
      <c r="I1527" s="31"/>
      <c r="J1527" s="154"/>
      <c r="K1527" s="12"/>
      <c r="L1527" s="154"/>
      <c r="M1527" s="167"/>
      <c r="N1527" s="10"/>
      <c r="O1527" s="31"/>
      <c r="P1527" s="160"/>
      <c r="Q1527" s="84"/>
      <c r="R1527" s="163"/>
    </row>
    <row r="1528" spans="1:18" s="147" customFormat="1" x14ac:dyDescent="0.25">
      <c r="A1528" s="9" t="s">
        <v>44</v>
      </c>
      <c r="B1528" s="25" t="s">
        <v>31</v>
      </c>
      <c r="C1528" s="155"/>
      <c r="D1528" s="12"/>
      <c r="E1528" s="155"/>
      <c r="F1528" s="155"/>
      <c r="G1528" s="31"/>
      <c r="H1528" s="31"/>
      <c r="I1528" s="31"/>
      <c r="J1528" s="154"/>
      <c r="K1528" s="12"/>
      <c r="L1528" s="154"/>
      <c r="M1528" s="167"/>
      <c r="N1528" s="10"/>
      <c r="O1528" s="31"/>
      <c r="P1528" s="160"/>
      <c r="Q1528" s="84"/>
      <c r="R1528" s="163"/>
    </row>
    <row r="1529" spans="1:18" s="147" customFormat="1" ht="31.5" x14ac:dyDescent="0.25">
      <c r="A1529" s="58" t="s">
        <v>1206</v>
      </c>
      <c r="B1529" s="45" t="s">
        <v>3485</v>
      </c>
      <c r="C1529" s="155" t="s">
        <v>1376</v>
      </c>
      <c r="D1529" s="12"/>
      <c r="E1529" s="155">
        <v>2013</v>
      </c>
      <c r="F1529" s="155">
        <v>2013</v>
      </c>
      <c r="G1529" s="31">
        <v>3.2000000000000006</v>
      </c>
      <c r="H1529" s="31">
        <v>3.2000000000000006</v>
      </c>
      <c r="I1529" s="31">
        <v>3.2000000000000006</v>
      </c>
      <c r="J1529" s="154"/>
      <c r="K1529" s="12"/>
      <c r="L1529" s="154"/>
      <c r="M1529" s="167"/>
      <c r="N1529" s="10"/>
      <c r="O1529" s="31">
        <v>3.2000000000000006</v>
      </c>
      <c r="P1529" s="160"/>
      <c r="Q1529" s="84">
        <v>3.2000000000000006</v>
      </c>
      <c r="R1529" s="163"/>
    </row>
    <row r="1530" spans="1:18" s="147" customFormat="1" x14ac:dyDescent="0.25">
      <c r="A1530" s="4" t="s">
        <v>45</v>
      </c>
      <c r="B1530" s="25" t="s">
        <v>20</v>
      </c>
      <c r="C1530" s="155"/>
      <c r="D1530" s="12"/>
      <c r="E1530" s="155"/>
      <c r="F1530" s="155"/>
      <c r="G1530" s="31"/>
      <c r="H1530" s="31"/>
      <c r="I1530" s="31"/>
      <c r="J1530" s="154"/>
      <c r="K1530" s="12"/>
      <c r="L1530" s="154"/>
      <c r="M1530" s="167"/>
      <c r="N1530" s="10"/>
      <c r="O1530" s="31"/>
      <c r="P1530" s="160"/>
      <c r="Q1530" s="84"/>
      <c r="R1530" s="163"/>
    </row>
    <row r="1531" spans="1:18" s="147" customFormat="1" x14ac:dyDescent="0.25">
      <c r="A1531" s="58" t="s">
        <v>1207</v>
      </c>
      <c r="B1531" s="144" t="s">
        <v>3486</v>
      </c>
      <c r="C1531" s="155" t="s">
        <v>1853</v>
      </c>
      <c r="D1531" s="50" t="s">
        <v>146</v>
      </c>
      <c r="E1531" s="155">
        <v>2013</v>
      </c>
      <c r="F1531" s="155">
        <v>2013</v>
      </c>
      <c r="G1531" s="31">
        <v>3.1791999999999998</v>
      </c>
      <c r="H1531" s="31">
        <v>3.1791999999999998</v>
      </c>
      <c r="I1531" s="31">
        <v>3.1791999999999998</v>
      </c>
      <c r="J1531" s="154"/>
      <c r="K1531" s="12"/>
      <c r="L1531" s="154"/>
      <c r="M1531" s="167"/>
      <c r="N1531" s="10"/>
      <c r="O1531" s="31">
        <v>3.1791999999999998</v>
      </c>
      <c r="P1531" s="160"/>
      <c r="Q1531" s="84">
        <v>3.1791999999999998</v>
      </c>
      <c r="R1531" s="163"/>
    </row>
    <row r="1532" spans="1:18" s="147" customFormat="1" x14ac:dyDescent="0.25">
      <c r="A1532" s="58" t="s">
        <v>824</v>
      </c>
      <c r="B1532" s="144" t="s">
        <v>3487</v>
      </c>
      <c r="C1532" s="155" t="s">
        <v>1853</v>
      </c>
      <c r="D1532" s="50" t="s">
        <v>1739</v>
      </c>
      <c r="E1532" s="155">
        <v>2013</v>
      </c>
      <c r="F1532" s="155">
        <v>2013</v>
      </c>
      <c r="G1532" s="31">
        <v>3.6309</v>
      </c>
      <c r="H1532" s="31">
        <v>3.6309</v>
      </c>
      <c r="I1532" s="31">
        <v>3.6309</v>
      </c>
      <c r="J1532" s="154"/>
      <c r="K1532" s="12"/>
      <c r="L1532" s="154"/>
      <c r="M1532" s="167"/>
      <c r="N1532" s="10"/>
      <c r="O1532" s="31">
        <v>3.6309</v>
      </c>
      <c r="P1532" s="160"/>
      <c r="Q1532" s="84">
        <v>3.6309</v>
      </c>
      <c r="R1532" s="163"/>
    </row>
    <row r="1533" spans="1:18" s="147" customFormat="1" x14ac:dyDescent="0.25">
      <c r="A1533" s="58" t="s">
        <v>1208</v>
      </c>
      <c r="B1533" s="144" t="s">
        <v>3488</v>
      </c>
      <c r="C1533" s="155" t="s">
        <v>1853</v>
      </c>
      <c r="D1533" s="50" t="s">
        <v>2611</v>
      </c>
      <c r="E1533" s="155">
        <v>2013</v>
      </c>
      <c r="F1533" s="155">
        <v>2013</v>
      </c>
      <c r="G1533" s="31">
        <v>5.6429999999999998</v>
      </c>
      <c r="H1533" s="31">
        <v>5.6429999999999998</v>
      </c>
      <c r="I1533" s="31">
        <v>5.6429999999999998</v>
      </c>
      <c r="J1533" s="154"/>
      <c r="K1533" s="12"/>
      <c r="L1533" s="154"/>
      <c r="M1533" s="167"/>
      <c r="N1533" s="10"/>
      <c r="O1533" s="31">
        <v>5.6429999999999998</v>
      </c>
      <c r="P1533" s="160"/>
      <c r="Q1533" s="84">
        <v>5.6429999999999998</v>
      </c>
      <c r="R1533" s="163"/>
    </row>
    <row r="1534" spans="1:18" s="147" customFormat="1" x14ac:dyDescent="0.25">
      <c r="A1534" s="58" t="s">
        <v>1209</v>
      </c>
      <c r="B1534" s="144" t="s">
        <v>3489</v>
      </c>
      <c r="C1534" s="155" t="s">
        <v>1853</v>
      </c>
      <c r="D1534" s="50" t="s">
        <v>2614</v>
      </c>
      <c r="E1534" s="155">
        <v>2013</v>
      </c>
      <c r="F1534" s="155">
        <v>2013</v>
      </c>
      <c r="G1534" s="31">
        <v>0.6</v>
      </c>
      <c r="H1534" s="31">
        <v>0.6</v>
      </c>
      <c r="I1534" s="31">
        <v>0.6</v>
      </c>
      <c r="J1534" s="154"/>
      <c r="K1534" s="12"/>
      <c r="L1534" s="154"/>
      <c r="M1534" s="167"/>
      <c r="N1534" s="10"/>
      <c r="O1534" s="31">
        <v>0.6</v>
      </c>
      <c r="P1534" s="160"/>
      <c r="Q1534" s="84">
        <v>0.6</v>
      </c>
      <c r="R1534" s="163"/>
    </row>
    <row r="1535" spans="1:18" s="147" customFormat="1" x14ac:dyDescent="0.25">
      <c r="A1535" s="58" t="s">
        <v>1210</v>
      </c>
      <c r="B1535" s="144" t="s">
        <v>63</v>
      </c>
      <c r="C1535" s="155" t="s">
        <v>1853</v>
      </c>
      <c r="D1535" s="50" t="s">
        <v>3490</v>
      </c>
      <c r="E1535" s="155">
        <v>2013</v>
      </c>
      <c r="F1535" s="155">
        <v>2013</v>
      </c>
      <c r="G1535" s="31">
        <v>0.16339999999999999</v>
      </c>
      <c r="H1535" s="31">
        <v>0.16339999999999999</v>
      </c>
      <c r="I1535" s="31">
        <v>0.16339999999999999</v>
      </c>
      <c r="J1535" s="154"/>
      <c r="K1535" s="12"/>
      <c r="L1535" s="154"/>
      <c r="M1535" s="167"/>
      <c r="N1535" s="10"/>
      <c r="O1535" s="31">
        <v>0.16339999999999999</v>
      </c>
      <c r="P1535" s="160"/>
      <c r="Q1535" s="84">
        <v>0.16339999999999999</v>
      </c>
      <c r="R1535" s="163"/>
    </row>
    <row r="1536" spans="1:18" s="147" customFormat="1" ht="31.5" x14ac:dyDescent="0.25">
      <c r="A1536" s="58" t="s">
        <v>1211</v>
      </c>
      <c r="B1536" s="144" t="s">
        <v>3491</v>
      </c>
      <c r="C1536" s="155" t="s">
        <v>1853</v>
      </c>
      <c r="D1536" s="50" t="s">
        <v>3492</v>
      </c>
      <c r="E1536" s="155">
        <v>2013</v>
      </c>
      <c r="F1536" s="155">
        <v>2013</v>
      </c>
      <c r="G1536" s="31">
        <v>1.8664000000000001</v>
      </c>
      <c r="H1536" s="31">
        <v>1.8664000000000001</v>
      </c>
      <c r="I1536" s="31">
        <v>1.8664000000000001</v>
      </c>
      <c r="J1536" s="154"/>
      <c r="K1536" s="12"/>
      <c r="L1536" s="154"/>
      <c r="M1536" s="167"/>
      <c r="N1536" s="10"/>
      <c r="O1536" s="31">
        <v>1.8664000000000001</v>
      </c>
      <c r="P1536" s="160"/>
      <c r="Q1536" s="84">
        <v>1.8664000000000001</v>
      </c>
      <c r="R1536" s="163"/>
    </row>
    <row r="1537" spans="1:18" s="147" customFormat="1" x14ac:dyDescent="0.25">
      <c r="A1537" s="58" t="s">
        <v>1212</v>
      </c>
      <c r="B1537" s="144" t="s">
        <v>3493</v>
      </c>
      <c r="C1537" s="155" t="s">
        <v>1853</v>
      </c>
      <c r="D1537" s="50" t="s">
        <v>3494</v>
      </c>
      <c r="E1537" s="155">
        <v>2013</v>
      </c>
      <c r="F1537" s="155">
        <v>2013</v>
      </c>
      <c r="G1537" s="31">
        <v>0.11</v>
      </c>
      <c r="H1537" s="31">
        <v>0.11</v>
      </c>
      <c r="I1537" s="31">
        <v>0.11</v>
      </c>
      <c r="J1537" s="154"/>
      <c r="K1537" s="12"/>
      <c r="L1537" s="154"/>
      <c r="M1537" s="167"/>
      <c r="N1537" s="10"/>
      <c r="O1537" s="31">
        <v>0.11</v>
      </c>
      <c r="P1537" s="160"/>
      <c r="Q1537" s="84">
        <v>0.11</v>
      </c>
      <c r="R1537" s="163"/>
    </row>
    <row r="1538" spans="1:18" s="147" customFormat="1" x14ac:dyDescent="0.25">
      <c r="A1538" s="58" t="s">
        <v>1213</v>
      </c>
      <c r="B1538" s="144" t="s">
        <v>3495</v>
      </c>
      <c r="C1538" s="155" t="s">
        <v>1853</v>
      </c>
      <c r="D1538" s="50" t="s">
        <v>2617</v>
      </c>
      <c r="E1538" s="155">
        <v>2013</v>
      </c>
      <c r="F1538" s="155">
        <v>2013</v>
      </c>
      <c r="G1538" s="31">
        <v>3.3820000000000001</v>
      </c>
      <c r="H1538" s="31">
        <v>3.3820000000000001</v>
      </c>
      <c r="I1538" s="31">
        <v>3.3820000000000001</v>
      </c>
      <c r="J1538" s="154"/>
      <c r="K1538" s="12"/>
      <c r="L1538" s="154"/>
      <c r="M1538" s="167"/>
      <c r="N1538" s="10"/>
      <c r="O1538" s="31">
        <v>3.3820000000000001</v>
      </c>
      <c r="P1538" s="160"/>
      <c r="Q1538" s="84">
        <v>3.3820000000000001</v>
      </c>
      <c r="R1538" s="163"/>
    </row>
    <row r="1539" spans="1:18" s="147" customFormat="1" x14ac:dyDescent="0.25">
      <c r="A1539" s="58" t="s">
        <v>1214</v>
      </c>
      <c r="B1539" s="144" t="s">
        <v>3496</v>
      </c>
      <c r="C1539" s="155" t="s">
        <v>1853</v>
      </c>
      <c r="D1539" s="50" t="s">
        <v>3497</v>
      </c>
      <c r="E1539" s="155">
        <v>2013</v>
      </c>
      <c r="F1539" s="155">
        <v>2013</v>
      </c>
      <c r="G1539" s="31">
        <v>5.4</v>
      </c>
      <c r="H1539" s="31">
        <v>5.4</v>
      </c>
      <c r="I1539" s="31">
        <v>5.4</v>
      </c>
      <c r="J1539" s="154"/>
      <c r="K1539" s="12"/>
      <c r="L1539" s="154"/>
      <c r="M1539" s="167"/>
      <c r="N1539" s="10"/>
      <c r="O1539" s="31">
        <v>5.4</v>
      </c>
      <c r="P1539" s="160"/>
      <c r="Q1539" s="84">
        <v>5.4</v>
      </c>
      <c r="R1539" s="163"/>
    </row>
    <row r="1540" spans="1:18" s="147" customFormat="1" x14ac:dyDescent="0.25">
      <c r="A1540" s="58" t="s">
        <v>1215</v>
      </c>
      <c r="B1540" s="144" t="s">
        <v>3498</v>
      </c>
      <c r="C1540" s="155" t="s">
        <v>1853</v>
      </c>
      <c r="D1540" s="50" t="s">
        <v>3499</v>
      </c>
      <c r="E1540" s="155">
        <v>2013</v>
      </c>
      <c r="F1540" s="155">
        <v>2013</v>
      </c>
      <c r="G1540" s="31">
        <v>1.323</v>
      </c>
      <c r="H1540" s="31">
        <v>1.323</v>
      </c>
      <c r="I1540" s="31">
        <v>1.323</v>
      </c>
      <c r="J1540" s="154"/>
      <c r="K1540" s="12"/>
      <c r="L1540" s="154"/>
      <c r="M1540" s="167"/>
      <c r="N1540" s="10"/>
      <c r="O1540" s="31">
        <v>1.323</v>
      </c>
      <c r="P1540" s="160"/>
      <c r="Q1540" s="84">
        <v>1.323</v>
      </c>
      <c r="R1540" s="163"/>
    </row>
    <row r="1541" spans="1:18" s="147" customFormat="1" x14ac:dyDescent="0.25">
      <c r="A1541" s="58" t="s">
        <v>1217</v>
      </c>
      <c r="B1541" s="144" t="s">
        <v>3500</v>
      </c>
      <c r="C1541" s="155" t="s">
        <v>1853</v>
      </c>
      <c r="D1541" s="50" t="s">
        <v>3501</v>
      </c>
      <c r="E1541" s="155">
        <v>2013</v>
      </c>
      <c r="F1541" s="155">
        <v>2013</v>
      </c>
      <c r="G1541" s="31">
        <v>4.5019999999999998</v>
      </c>
      <c r="H1541" s="31">
        <v>4.5019999999999998</v>
      </c>
      <c r="I1541" s="31">
        <v>4.5019999999999998</v>
      </c>
      <c r="J1541" s="154"/>
      <c r="K1541" s="12"/>
      <c r="L1541" s="154"/>
      <c r="M1541" s="167"/>
      <c r="N1541" s="10"/>
      <c r="O1541" s="31">
        <v>4.5019999999999998</v>
      </c>
      <c r="P1541" s="160"/>
      <c r="Q1541" s="84">
        <v>4.5019999999999998</v>
      </c>
      <c r="R1541" s="163"/>
    </row>
    <row r="1542" spans="1:18" s="147" customFormat="1" x14ac:dyDescent="0.25">
      <c r="A1542" s="58" t="s">
        <v>1218</v>
      </c>
      <c r="B1542" s="144" t="s">
        <v>3502</v>
      </c>
      <c r="C1542" s="155" t="s">
        <v>1853</v>
      </c>
      <c r="D1542" s="50" t="s">
        <v>3503</v>
      </c>
      <c r="E1542" s="155">
        <v>2013</v>
      </c>
      <c r="F1542" s="155">
        <v>2013</v>
      </c>
      <c r="G1542" s="31">
        <v>5.1999999999999998E-2</v>
      </c>
      <c r="H1542" s="31">
        <v>5.1999999999999998E-2</v>
      </c>
      <c r="I1542" s="31">
        <v>5.1999999999999998E-2</v>
      </c>
      <c r="J1542" s="154"/>
      <c r="K1542" s="12"/>
      <c r="L1542" s="154"/>
      <c r="M1542" s="167"/>
      <c r="N1542" s="10"/>
      <c r="O1542" s="31">
        <v>5.1999999999999998E-2</v>
      </c>
      <c r="P1542" s="160"/>
      <c r="Q1542" s="84">
        <v>5.1999999999999998E-2</v>
      </c>
      <c r="R1542" s="163"/>
    </row>
    <row r="1543" spans="1:18" s="147" customFormat="1" x14ac:dyDescent="0.25">
      <c r="A1543" s="58" t="s">
        <v>1219</v>
      </c>
      <c r="B1543" s="144" t="s">
        <v>3504</v>
      </c>
      <c r="C1543" s="155" t="s">
        <v>1853</v>
      </c>
      <c r="D1543" s="50" t="s">
        <v>3505</v>
      </c>
      <c r="E1543" s="155">
        <v>2013</v>
      </c>
      <c r="F1543" s="155">
        <v>2013</v>
      </c>
      <c r="G1543" s="31">
        <v>0.42759999999999998</v>
      </c>
      <c r="H1543" s="31">
        <v>0.42759999999999998</v>
      </c>
      <c r="I1543" s="31">
        <v>0.42759999999999998</v>
      </c>
      <c r="J1543" s="154"/>
      <c r="K1543" s="12"/>
      <c r="L1543" s="154"/>
      <c r="M1543" s="167"/>
      <c r="N1543" s="10"/>
      <c r="O1543" s="31">
        <v>0.42759999999999998</v>
      </c>
      <c r="P1543" s="160"/>
      <c r="Q1543" s="84">
        <v>0.42759999999999998</v>
      </c>
      <c r="R1543" s="163"/>
    </row>
    <row r="1544" spans="1:18" s="147" customFormat="1" x14ac:dyDescent="0.25">
      <c r="A1544" s="58" t="s">
        <v>1221</v>
      </c>
      <c r="B1544" s="191" t="s">
        <v>3506</v>
      </c>
      <c r="C1544" s="155" t="s">
        <v>1853</v>
      </c>
      <c r="D1544" s="50" t="s">
        <v>2035</v>
      </c>
      <c r="E1544" s="155">
        <v>2013</v>
      </c>
      <c r="F1544" s="155">
        <v>2013</v>
      </c>
      <c r="G1544" s="31">
        <v>0.3</v>
      </c>
      <c r="H1544" s="31">
        <v>0.3</v>
      </c>
      <c r="I1544" s="31">
        <v>0.3</v>
      </c>
      <c r="J1544" s="154"/>
      <c r="K1544" s="12"/>
      <c r="L1544" s="154"/>
      <c r="M1544" s="167"/>
      <c r="N1544" s="10"/>
      <c r="O1544" s="31">
        <v>0.3</v>
      </c>
      <c r="P1544" s="160"/>
      <c r="Q1544" s="84">
        <v>0.3</v>
      </c>
      <c r="R1544" s="163"/>
    </row>
    <row r="1545" spans="1:18" s="147" customFormat="1" x14ac:dyDescent="0.25">
      <c r="A1545" s="58" t="s">
        <v>1222</v>
      </c>
      <c r="B1545" s="191" t="s">
        <v>1601</v>
      </c>
      <c r="C1545" s="155" t="s">
        <v>1853</v>
      </c>
      <c r="D1545" s="50" t="s">
        <v>3507</v>
      </c>
      <c r="E1545" s="155">
        <v>2013</v>
      </c>
      <c r="F1545" s="155">
        <v>2013</v>
      </c>
      <c r="G1545" s="31">
        <v>7.49</v>
      </c>
      <c r="H1545" s="31">
        <v>7.49</v>
      </c>
      <c r="I1545" s="31">
        <v>7.49</v>
      </c>
      <c r="J1545" s="154"/>
      <c r="K1545" s="12"/>
      <c r="L1545" s="154"/>
      <c r="M1545" s="167"/>
      <c r="N1545" s="10"/>
      <c r="O1545" s="31">
        <v>7.49</v>
      </c>
      <c r="P1545" s="160"/>
      <c r="Q1545" s="84">
        <v>7.49</v>
      </c>
      <c r="R1545" s="163"/>
    </row>
    <row r="1546" spans="1:18" s="147" customFormat="1" x14ac:dyDescent="0.25">
      <c r="A1546" s="58" t="s">
        <v>1600</v>
      </c>
      <c r="B1546" s="192" t="s">
        <v>3508</v>
      </c>
      <c r="C1546" s="155" t="s">
        <v>1853</v>
      </c>
      <c r="D1546" s="50" t="s">
        <v>3509</v>
      </c>
      <c r="E1546" s="155">
        <v>2013</v>
      </c>
      <c r="F1546" s="155">
        <v>2013</v>
      </c>
      <c r="G1546" s="31">
        <v>5.1999999999999998E-2</v>
      </c>
      <c r="H1546" s="31">
        <v>5.1999999999999998E-2</v>
      </c>
      <c r="I1546" s="31">
        <v>5.1999999999999998E-2</v>
      </c>
      <c r="J1546" s="154"/>
      <c r="K1546" s="12"/>
      <c r="L1546" s="154"/>
      <c r="M1546" s="167"/>
      <c r="N1546" s="10"/>
      <c r="O1546" s="31">
        <v>5.1999999999999998E-2</v>
      </c>
      <c r="P1546" s="160"/>
      <c r="Q1546" s="84">
        <v>5.1999999999999998E-2</v>
      </c>
      <c r="R1546" s="163"/>
    </row>
    <row r="1547" spans="1:18" s="147" customFormat="1" x14ac:dyDescent="0.25">
      <c r="A1547" s="58" t="s">
        <v>1602</v>
      </c>
      <c r="B1547" s="104" t="s">
        <v>3510</v>
      </c>
      <c r="C1547" s="155" t="s">
        <v>1853</v>
      </c>
      <c r="D1547" s="50" t="s">
        <v>3511</v>
      </c>
      <c r="E1547" s="155">
        <v>2013</v>
      </c>
      <c r="F1547" s="155">
        <v>2013</v>
      </c>
      <c r="G1547" s="31">
        <v>5.1999999999999998E-2</v>
      </c>
      <c r="H1547" s="31">
        <v>5.1999999999999998E-2</v>
      </c>
      <c r="I1547" s="31">
        <v>5.1999999999999998E-2</v>
      </c>
      <c r="J1547" s="154"/>
      <c r="K1547" s="12"/>
      <c r="L1547" s="154"/>
      <c r="M1547" s="167"/>
      <c r="N1547" s="10"/>
      <c r="O1547" s="31">
        <v>5.1999999999999998E-2</v>
      </c>
      <c r="P1547" s="160"/>
      <c r="Q1547" s="84">
        <v>5.1999999999999998E-2</v>
      </c>
      <c r="R1547" s="163"/>
    </row>
    <row r="1548" spans="1:18" s="147" customFormat="1" x14ac:dyDescent="0.25">
      <c r="A1548" s="58" t="s">
        <v>3512</v>
      </c>
      <c r="B1548" s="104" t="s">
        <v>3513</v>
      </c>
      <c r="C1548" s="155" t="s">
        <v>1853</v>
      </c>
      <c r="D1548" s="50" t="s">
        <v>3514</v>
      </c>
      <c r="E1548" s="155">
        <v>2013</v>
      </c>
      <c r="F1548" s="155">
        <v>2013</v>
      </c>
      <c r="G1548" s="31">
        <v>2.6499220000000001</v>
      </c>
      <c r="H1548" s="31">
        <v>2.6499220000000001</v>
      </c>
      <c r="I1548" s="31">
        <v>2.6499220000000001</v>
      </c>
      <c r="J1548" s="154"/>
      <c r="K1548" s="12"/>
      <c r="L1548" s="154"/>
      <c r="M1548" s="167"/>
      <c r="N1548" s="10"/>
      <c r="O1548" s="31">
        <v>2.6499220000000001</v>
      </c>
      <c r="P1548" s="160"/>
      <c r="Q1548" s="84">
        <v>2.6499220000000001</v>
      </c>
      <c r="R1548" s="163"/>
    </row>
    <row r="1549" spans="1:18" s="147" customFormat="1" x14ac:dyDescent="0.25">
      <c r="A1549" s="4" t="s">
        <v>46</v>
      </c>
      <c r="B1549" s="25" t="s">
        <v>21</v>
      </c>
      <c r="C1549" s="155"/>
      <c r="D1549" s="12"/>
      <c r="E1549" s="155"/>
      <c r="F1549" s="155"/>
      <c r="G1549" s="31"/>
      <c r="H1549" s="31"/>
      <c r="I1549" s="31"/>
      <c r="J1549" s="154"/>
      <c r="K1549" s="12"/>
      <c r="L1549" s="154"/>
      <c r="M1549" s="167"/>
      <c r="N1549" s="10"/>
      <c r="O1549" s="31"/>
      <c r="P1549" s="160"/>
      <c r="Q1549" s="84"/>
      <c r="R1549" s="163"/>
    </row>
    <row r="1550" spans="1:18" s="147" customFormat="1" x14ac:dyDescent="0.25">
      <c r="A1550" s="58" t="s">
        <v>826</v>
      </c>
      <c r="B1550" s="45" t="s">
        <v>3515</v>
      </c>
      <c r="C1550" s="155" t="s">
        <v>1374</v>
      </c>
      <c r="D1550" s="12"/>
      <c r="E1550" s="155">
        <v>2013</v>
      </c>
      <c r="F1550" s="155">
        <v>2013</v>
      </c>
      <c r="G1550" s="31">
        <v>3.97498423</v>
      </c>
      <c r="H1550" s="31">
        <v>3.97498423</v>
      </c>
      <c r="I1550" s="31">
        <v>3.97498423</v>
      </c>
      <c r="J1550" s="154"/>
      <c r="K1550" s="12"/>
      <c r="L1550" s="154"/>
      <c r="M1550" s="167"/>
      <c r="N1550" s="10"/>
      <c r="O1550" s="31">
        <v>3.97498423</v>
      </c>
      <c r="P1550" s="160"/>
      <c r="Q1550" s="84">
        <v>3.97498423</v>
      </c>
      <c r="R1550" s="163"/>
    </row>
    <row r="1551" spans="1:18" s="147" customFormat="1" x14ac:dyDescent="0.25">
      <c r="A1551" s="58" t="s">
        <v>827</v>
      </c>
      <c r="B1551" s="45" t="s">
        <v>2680</v>
      </c>
      <c r="C1551" s="155" t="s">
        <v>1374</v>
      </c>
      <c r="D1551" s="12"/>
      <c r="E1551" s="155">
        <v>2013</v>
      </c>
      <c r="F1551" s="155">
        <v>2013</v>
      </c>
      <c r="G1551" s="31">
        <v>5.5E-2</v>
      </c>
      <c r="H1551" s="31">
        <v>5.5E-2</v>
      </c>
      <c r="I1551" s="31">
        <v>5.5E-2</v>
      </c>
      <c r="J1551" s="154"/>
      <c r="K1551" s="12"/>
      <c r="L1551" s="154"/>
      <c r="M1551" s="167"/>
      <c r="N1551" s="10"/>
      <c r="O1551" s="31">
        <v>5.5E-2</v>
      </c>
      <c r="P1551" s="160"/>
      <c r="Q1551" s="84">
        <v>5.5E-2</v>
      </c>
      <c r="R1551" s="163"/>
    </row>
    <row r="1552" spans="1:18" s="147" customFormat="1" ht="31.5" x14ac:dyDescent="0.25">
      <c r="A1552" s="58" t="s">
        <v>828</v>
      </c>
      <c r="B1552" s="45" t="s">
        <v>3516</v>
      </c>
      <c r="C1552" s="155" t="s">
        <v>1409</v>
      </c>
      <c r="D1552" s="12"/>
      <c r="E1552" s="155">
        <v>2013</v>
      </c>
      <c r="F1552" s="155">
        <v>2013</v>
      </c>
      <c r="G1552" s="31">
        <v>1.2039409999999999</v>
      </c>
      <c r="H1552" s="31">
        <v>1.2039409999999999</v>
      </c>
      <c r="I1552" s="31">
        <v>1.2039409999999999</v>
      </c>
      <c r="J1552" s="154"/>
      <c r="K1552" s="12"/>
      <c r="L1552" s="154"/>
      <c r="M1552" s="167"/>
      <c r="N1552" s="10"/>
      <c r="O1552" s="31">
        <v>1.2039409999999999</v>
      </c>
      <c r="P1552" s="160"/>
      <c r="Q1552" s="84">
        <v>1.2039409999999999</v>
      </c>
      <c r="R1552" s="163"/>
    </row>
    <row r="1553" spans="1:18" s="147" customFormat="1" ht="31.5" x14ac:dyDescent="0.25">
      <c r="A1553" s="58" t="s">
        <v>830</v>
      </c>
      <c r="B1553" s="45" t="s">
        <v>3517</v>
      </c>
      <c r="C1553" s="155" t="s">
        <v>1409</v>
      </c>
      <c r="D1553" s="12"/>
      <c r="E1553" s="155">
        <v>2013</v>
      </c>
      <c r="F1553" s="155">
        <v>2013</v>
      </c>
      <c r="G1553" s="31">
        <v>7</v>
      </c>
      <c r="H1553" s="31">
        <v>7</v>
      </c>
      <c r="I1553" s="31">
        <v>7</v>
      </c>
      <c r="J1553" s="154"/>
      <c r="K1553" s="12"/>
      <c r="L1553" s="154"/>
      <c r="M1553" s="167"/>
      <c r="N1553" s="10"/>
      <c r="O1553" s="31">
        <v>7</v>
      </c>
      <c r="P1553" s="160"/>
      <c r="Q1553" s="84">
        <v>7</v>
      </c>
      <c r="R1553" s="163"/>
    </row>
    <row r="1554" spans="1:18" s="147" customFormat="1" ht="31.5" x14ac:dyDescent="0.25">
      <c r="A1554" s="58" t="s">
        <v>832</v>
      </c>
      <c r="B1554" s="45" t="s">
        <v>3518</v>
      </c>
      <c r="C1554" s="155" t="s">
        <v>1409</v>
      </c>
      <c r="D1554" s="12"/>
      <c r="E1554" s="155">
        <v>2013</v>
      </c>
      <c r="F1554" s="155">
        <v>2013</v>
      </c>
      <c r="G1554" s="31">
        <v>1</v>
      </c>
      <c r="H1554" s="31">
        <v>1</v>
      </c>
      <c r="I1554" s="31">
        <v>1</v>
      </c>
      <c r="J1554" s="154"/>
      <c r="K1554" s="12"/>
      <c r="L1554" s="154"/>
      <c r="M1554" s="167"/>
      <c r="N1554" s="10"/>
      <c r="O1554" s="31">
        <v>1</v>
      </c>
      <c r="P1554" s="160"/>
      <c r="Q1554" s="84">
        <v>1</v>
      </c>
      <c r="R1554" s="163"/>
    </row>
    <row r="1555" spans="1:18" s="147" customFormat="1" x14ac:dyDescent="0.25">
      <c r="A1555" s="58" t="s">
        <v>3519</v>
      </c>
      <c r="B1555" s="45" t="s">
        <v>3520</v>
      </c>
      <c r="C1555" s="155" t="s">
        <v>1374</v>
      </c>
      <c r="D1555" s="12"/>
      <c r="E1555" s="155">
        <v>2013</v>
      </c>
      <c r="F1555" s="155">
        <v>2013</v>
      </c>
      <c r="G1555" s="31">
        <v>0.5</v>
      </c>
      <c r="H1555" s="31">
        <v>0.5</v>
      </c>
      <c r="I1555" s="31">
        <v>0.5</v>
      </c>
      <c r="J1555" s="154"/>
      <c r="K1555" s="12"/>
      <c r="L1555" s="154"/>
      <c r="M1555" s="167"/>
      <c r="N1555" s="10"/>
      <c r="O1555" s="31">
        <v>0.5</v>
      </c>
      <c r="P1555" s="160"/>
      <c r="Q1555" s="84">
        <v>0.5</v>
      </c>
      <c r="R1555" s="163"/>
    </row>
    <row r="1556" spans="1:18" s="147" customFormat="1" x14ac:dyDescent="0.25">
      <c r="A1556" s="58" t="s">
        <v>3521</v>
      </c>
      <c r="B1556" s="45" t="s">
        <v>3522</v>
      </c>
      <c r="C1556" s="155" t="s">
        <v>1374</v>
      </c>
      <c r="D1556" s="12"/>
      <c r="E1556" s="155">
        <v>2013</v>
      </c>
      <c r="F1556" s="155">
        <v>2013</v>
      </c>
      <c r="G1556" s="31">
        <v>0.5</v>
      </c>
      <c r="H1556" s="31">
        <v>0.5</v>
      </c>
      <c r="I1556" s="31">
        <v>0.5</v>
      </c>
      <c r="J1556" s="154"/>
      <c r="K1556" s="12"/>
      <c r="L1556" s="154"/>
      <c r="M1556" s="167"/>
      <c r="N1556" s="10"/>
      <c r="O1556" s="31">
        <v>0.5</v>
      </c>
      <c r="P1556" s="160"/>
      <c r="Q1556" s="84">
        <v>0.5</v>
      </c>
      <c r="R1556" s="163"/>
    </row>
    <row r="1557" spans="1:18" s="147" customFormat="1" x14ac:dyDescent="0.25">
      <c r="A1557" s="4" t="s">
        <v>48</v>
      </c>
      <c r="B1557" s="25" t="s">
        <v>22</v>
      </c>
      <c r="C1557" s="155"/>
      <c r="D1557" s="12"/>
      <c r="E1557" s="155"/>
      <c r="F1557" s="155"/>
      <c r="G1557" s="31"/>
      <c r="H1557" s="31"/>
      <c r="I1557" s="31"/>
      <c r="J1557" s="154"/>
      <c r="K1557" s="12"/>
      <c r="L1557" s="154"/>
      <c r="M1557" s="167"/>
      <c r="N1557" s="10"/>
      <c r="O1557" s="31"/>
      <c r="P1557" s="160"/>
      <c r="Q1557" s="84"/>
      <c r="R1557" s="163"/>
    </row>
    <row r="1558" spans="1:18" s="147" customFormat="1" x14ac:dyDescent="0.25">
      <c r="A1558" s="58" t="s">
        <v>1224</v>
      </c>
      <c r="B1558" s="45" t="s">
        <v>3523</v>
      </c>
      <c r="C1558" s="155"/>
      <c r="D1558" s="12"/>
      <c r="E1558" s="155">
        <v>2013</v>
      </c>
      <c r="F1558" s="155">
        <v>2013</v>
      </c>
      <c r="G1558" s="31">
        <v>1.1999999999999997</v>
      </c>
      <c r="H1558" s="31">
        <v>1.1999999999999997</v>
      </c>
      <c r="I1558" s="31">
        <v>1.1999999999999997</v>
      </c>
      <c r="J1558" s="154"/>
      <c r="K1558" s="12"/>
      <c r="L1558" s="154"/>
      <c r="M1558" s="167"/>
      <c r="N1558" s="10"/>
      <c r="O1558" s="31">
        <v>1.1999999999999997</v>
      </c>
      <c r="P1558" s="160"/>
      <c r="Q1558" s="84">
        <v>1.1999999999999997</v>
      </c>
      <c r="R1558" s="163"/>
    </row>
    <row r="1559" spans="1:18" s="147" customFormat="1" hidden="1" x14ac:dyDescent="0.25">
      <c r="A1559" s="4" t="s">
        <v>50</v>
      </c>
      <c r="B1559" s="25" t="s">
        <v>23</v>
      </c>
      <c r="C1559" s="155"/>
      <c r="D1559" s="12"/>
      <c r="E1559" s="155"/>
      <c r="F1559" s="155"/>
      <c r="G1559" s="31"/>
      <c r="H1559" s="31"/>
      <c r="I1559" s="31"/>
      <c r="J1559" s="154"/>
      <c r="K1559" s="12"/>
      <c r="L1559" s="154"/>
      <c r="M1559" s="167"/>
      <c r="N1559" s="10"/>
      <c r="O1559" s="31"/>
      <c r="P1559" s="160"/>
      <c r="Q1559" s="84"/>
      <c r="R1559" s="163"/>
    </row>
    <row r="1560" spans="1:18" s="147" customFormat="1" hidden="1" x14ac:dyDescent="0.25">
      <c r="A1560" s="4" t="s">
        <v>51</v>
      </c>
      <c r="B1560" s="25" t="s">
        <v>17</v>
      </c>
      <c r="C1560" s="155"/>
      <c r="D1560" s="12"/>
      <c r="E1560" s="155"/>
      <c r="F1560" s="155"/>
      <c r="G1560" s="31"/>
      <c r="H1560" s="31"/>
      <c r="I1560" s="31"/>
      <c r="J1560" s="154"/>
      <c r="K1560" s="12"/>
      <c r="L1560" s="154"/>
      <c r="M1560" s="167"/>
      <c r="N1560" s="10"/>
      <c r="O1560" s="31"/>
      <c r="P1560" s="160"/>
      <c r="Q1560" s="84"/>
      <c r="R1560" s="163"/>
    </row>
    <row r="1561" spans="1:18" s="147" customFormat="1" ht="31.5" hidden="1" x14ac:dyDescent="0.25">
      <c r="A1561" s="4" t="s">
        <v>476</v>
      </c>
      <c r="B1561" s="25" t="s">
        <v>1541</v>
      </c>
      <c r="C1561" s="155"/>
      <c r="D1561" s="12"/>
      <c r="E1561" s="155"/>
      <c r="F1561" s="155"/>
      <c r="G1561" s="31"/>
      <c r="H1561" s="31"/>
      <c r="I1561" s="31"/>
      <c r="J1561" s="154"/>
      <c r="K1561" s="12"/>
      <c r="L1561" s="154"/>
      <c r="M1561" s="167"/>
      <c r="N1561" s="10"/>
      <c r="O1561" s="31"/>
      <c r="P1561" s="160"/>
      <c r="Q1561" s="84"/>
      <c r="R1561" s="163"/>
    </row>
    <row r="1562" spans="1:18" s="147" customFormat="1" hidden="1" x14ac:dyDescent="0.25">
      <c r="A1562" s="4" t="s">
        <v>52</v>
      </c>
      <c r="B1562" s="25" t="s">
        <v>24</v>
      </c>
      <c r="C1562" s="155"/>
      <c r="D1562" s="12"/>
      <c r="E1562" s="155"/>
      <c r="F1562" s="155"/>
      <c r="G1562" s="31"/>
      <c r="H1562" s="31"/>
      <c r="I1562" s="31"/>
      <c r="J1562" s="155"/>
      <c r="K1562" s="12"/>
      <c r="L1562" s="155"/>
      <c r="M1562" s="173"/>
      <c r="N1562" s="10"/>
      <c r="O1562" s="31"/>
      <c r="P1562" s="161"/>
      <c r="Q1562" s="84"/>
      <c r="R1562" s="163"/>
    </row>
    <row r="1563" spans="1:18" s="147" customFormat="1" x14ac:dyDescent="0.25">
      <c r="A1563" s="4" t="s">
        <v>54</v>
      </c>
      <c r="B1563" s="25" t="s">
        <v>25</v>
      </c>
      <c r="C1563" s="155"/>
      <c r="D1563" s="12"/>
      <c r="E1563" s="155"/>
      <c r="F1563" s="155"/>
      <c r="G1563" s="31"/>
      <c r="H1563" s="31"/>
      <c r="I1563" s="31"/>
      <c r="J1563" s="155"/>
      <c r="K1563" s="12"/>
      <c r="L1563" s="155"/>
      <c r="M1563" s="173"/>
      <c r="N1563" s="10"/>
      <c r="O1563" s="31"/>
      <c r="P1563" s="161"/>
      <c r="Q1563" s="84"/>
      <c r="R1563" s="163"/>
    </row>
    <row r="1564" spans="1:18" s="147" customFormat="1" x14ac:dyDescent="0.25">
      <c r="A1564" s="58" t="s">
        <v>1233</v>
      </c>
      <c r="B1564" s="45" t="s">
        <v>3524</v>
      </c>
      <c r="C1564" s="155" t="s">
        <v>1853</v>
      </c>
      <c r="D1564" s="50" t="s">
        <v>146</v>
      </c>
      <c r="E1564" s="155">
        <v>2013</v>
      </c>
      <c r="F1564" s="155">
        <v>2013</v>
      </c>
      <c r="G1564" s="31">
        <v>8.0100000000000005E-2</v>
      </c>
      <c r="H1564" s="31">
        <v>8.0100000000000005E-2</v>
      </c>
      <c r="I1564" s="31">
        <v>8.0100000000000005E-2</v>
      </c>
      <c r="J1564" s="154"/>
      <c r="K1564" s="12"/>
      <c r="L1564" s="154"/>
      <c r="M1564" s="167"/>
      <c r="N1564" s="10"/>
      <c r="O1564" s="31">
        <v>8.0100000000000005E-2</v>
      </c>
      <c r="P1564" s="160"/>
      <c r="Q1564" s="84">
        <v>8.0100000000000005E-2</v>
      </c>
      <c r="R1564" s="163"/>
    </row>
    <row r="1565" spans="1:18" s="147" customFormat="1" x14ac:dyDescent="0.25">
      <c r="A1565" s="4" t="s">
        <v>55</v>
      </c>
      <c r="B1565" s="25" t="s">
        <v>26</v>
      </c>
      <c r="C1565" s="155"/>
      <c r="D1565" s="12"/>
      <c r="E1565" s="155"/>
      <c r="F1565" s="155"/>
      <c r="G1565" s="31"/>
      <c r="H1565" s="31"/>
      <c r="I1565" s="31"/>
      <c r="J1565" s="154"/>
      <c r="K1565" s="12"/>
      <c r="L1565" s="154"/>
      <c r="M1565" s="167"/>
      <c r="N1565" s="10"/>
      <c r="O1565" s="31"/>
      <c r="P1565" s="160"/>
      <c r="Q1565" s="84"/>
      <c r="R1565" s="163"/>
    </row>
    <row r="1566" spans="1:18" s="147" customFormat="1" x14ac:dyDescent="0.25">
      <c r="A1566" s="58" t="s">
        <v>1227</v>
      </c>
      <c r="B1566" s="45" t="s">
        <v>3525</v>
      </c>
      <c r="C1566" s="155" t="s">
        <v>1853</v>
      </c>
      <c r="D1566" s="50" t="s">
        <v>146</v>
      </c>
      <c r="E1566" s="155">
        <v>2013</v>
      </c>
      <c r="F1566" s="155">
        <v>2013</v>
      </c>
      <c r="G1566" s="31">
        <v>9.9000000000000005E-2</v>
      </c>
      <c r="H1566" s="31">
        <v>9.9000000000000005E-2</v>
      </c>
      <c r="I1566" s="31">
        <v>9.9000000000000005E-2</v>
      </c>
      <c r="J1566" s="154"/>
      <c r="K1566" s="12"/>
      <c r="L1566" s="154"/>
      <c r="M1566" s="167"/>
      <c r="N1566" s="10"/>
      <c r="O1566" s="31">
        <v>9.9000000000000005E-2</v>
      </c>
      <c r="P1566" s="160"/>
      <c r="Q1566" s="84">
        <v>9.9000000000000005E-2</v>
      </c>
      <c r="R1566" s="163"/>
    </row>
    <row r="1567" spans="1:18" s="147" customFormat="1" x14ac:dyDescent="0.25">
      <c r="A1567" s="58" t="s">
        <v>1229</v>
      </c>
      <c r="B1567" s="45" t="s">
        <v>87</v>
      </c>
      <c r="C1567" s="155" t="s">
        <v>1853</v>
      </c>
      <c r="D1567" s="50" t="s">
        <v>146</v>
      </c>
      <c r="E1567" s="155">
        <v>2013</v>
      </c>
      <c r="F1567" s="155">
        <v>2013</v>
      </c>
      <c r="G1567" s="31">
        <v>0.871</v>
      </c>
      <c r="H1567" s="31">
        <v>0.871</v>
      </c>
      <c r="I1567" s="31">
        <v>0.871</v>
      </c>
      <c r="J1567" s="154"/>
      <c r="K1567" s="12"/>
      <c r="L1567" s="154"/>
      <c r="M1567" s="167"/>
      <c r="N1567" s="10"/>
      <c r="O1567" s="31">
        <v>0.871</v>
      </c>
      <c r="P1567" s="154"/>
      <c r="Q1567" s="84">
        <v>0.871</v>
      </c>
      <c r="R1567" s="163"/>
    </row>
    <row r="1568" spans="1:18" s="147" customFormat="1" x14ac:dyDescent="0.25">
      <c r="A1568" s="58" t="s">
        <v>1230</v>
      </c>
      <c r="B1568" s="86" t="s">
        <v>3526</v>
      </c>
      <c r="C1568" s="155" t="s">
        <v>1853</v>
      </c>
      <c r="D1568" s="50" t="s">
        <v>146</v>
      </c>
      <c r="E1568" s="155">
        <v>2013</v>
      </c>
      <c r="F1568" s="155">
        <v>2013</v>
      </c>
      <c r="G1568" s="31">
        <v>0.114</v>
      </c>
      <c r="H1568" s="31">
        <v>0.114</v>
      </c>
      <c r="I1568" s="31">
        <v>0.114</v>
      </c>
      <c r="J1568" s="154"/>
      <c r="K1568" s="12"/>
      <c r="L1568" s="154"/>
      <c r="M1568" s="167"/>
      <c r="N1568" s="10"/>
      <c r="O1568" s="31">
        <v>0.114</v>
      </c>
      <c r="P1568" s="160"/>
      <c r="Q1568" s="84">
        <v>0.114</v>
      </c>
      <c r="R1568" s="163"/>
    </row>
    <row r="1569" spans="1:17" s="290" customFormat="1" x14ac:dyDescent="0.25">
      <c r="A1569" s="285" t="s">
        <v>12</v>
      </c>
      <c r="B1569" s="284" t="s">
        <v>13</v>
      </c>
      <c r="C1569" s="286"/>
      <c r="D1569" s="280"/>
      <c r="E1569" s="286"/>
      <c r="F1569" s="286"/>
      <c r="G1569" s="287"/>
      <c r="H1569" s="287"/>
      <c r="I1569" s="287"/>
      <c r="J1569" s="288"/>
      <c r="K1569" s="288"/>
      <c r="L1569" s="287"/>
      <c r="M1569" s="287"/>
      <c r="N1569" s="287"/>
      <c r="O1569" s="287"/>
      <c r="P1569" s="287"/>
      <c r="Q1569" s="289"/>
    </row>
    <row r="1570" spans="1:17" s="244" customFormat="1" x14ac:dyDescent="0.25">
      <c r="A1570" s="54" t="s">
        <v>593</v>
      </c>
      <c r="B1570" s="46" t="s">
        <v>29</v>
      </c>
      <c r="C1570" s="243"/>
      <c r="D1570" s="61"/>
      <c r="E1570" s="243"/>
      <c r="F1570" s="243"/>
      <c r="G1570" s="245"/>
      <c r="H1570" s="245"/>
      <c r="I1570" s="245"/>
      <c r="J1570" s="243"/>
      <c r="K1570" s="243"/>
      <c r="L1570" s="245"/>
      <c r="M1570" s="246"/>
      <c r="N1570" s="245"/>
      <c r="O1570" s="245"/>
      <c r="P1570" s="245"/>
      <c r="Q1570" s="247"/>
    </row>
    <row r="1571" spans="1:17" s="244" customFormat="1" x14ac:dyDescent="0.25">
      <c r="A1571" s="19" t="s">
        <v>1373</v>
      </c>
      <c r="B1571" s="21" t="s">
        <v>404</v>
      </c>
      <c r="C1571" s="248" t="s">
        <v>1374</v>
      </c>
      <c r="D1571" s="12" t="s">
        <v>405</v>
      </c>
      <c r="E1571" s="249">
        <v>2014</v>
      </c>
      <c r="F1571" s="249">
        <v>2014</v>
      </c>
      <c r="G1571" s="245">
        <v>0.75841742000000001</v>
      </c>
      <c r="H1571" s="245">
        <v>0.75841742000000001</v>
      </c>
      <c r="I1571" s="245">
        <v>0.75841742000000001</v>
      </c>
      <c r="J1571" s="243"/>
      <c r="K1571" s="243"/>
      <c r="L1571" s="245" t="str">
        <f t="shared" ref="L1571:L1638" si="1">D1571</f>
        <v>1 рекл.</v>
      </c>
      <c r="M1571" s="246" t="str">
        <f t="shared" ref="M1571:M1638" si="2">L1571</f>
        <v>1 рекл.</v>
      </c>
      <c r="N1571" s="245"/>
      <c r="O1571" s="245"/>
      <c r="P1571" s="245">
        <f t="shared" ref="P1571:P1628" si="3">I1571</f>
        <v>0.75841742000000001</v>
      </c>
      <c r="Q1571" s="247">
        <v>0.75841742000000001</v>
      </c>
    </row>
    <row r="1572" spans="1:17" s="244" customFormat="1" ht="31.5" x14ac:dyDescent="0.25">
      <c r="A1572" s="19" t="s">
        <v>1846</v>
      </c>
      <c r="B1572" s="111" t="s">
        <v>417</v>
      </c>
      <c r="C1572" s="248" t="s">
        <v>1376</v>
      </c>
      <c r="D1572" s="50" t="s">
        <v>30</v>
      </c>
      <c r="E1572" s="249">
        <v>2014</v>
      </c>
      <c r="F1572" s="249">
        <v>2014</v>
      </c>
      <c r="G1572" s="245">
        <v>7.8810000000000005E-2</v>
      </c>
      <c r="H1572" s="245">
        <v>7.8810000000000005E-2</v>
      </c>
      <c r="I1572" s="245">
        <v>7.8810000000000005E-2</v>
      </c>
      <c r="J1572" s="243"/>
      <c r="K1572" s="243"/>
      <c r="L1572" s="245" t="str">
        <f t="shared" si="1"/>
        <v>1 шт</v>
      </c>
      <c r="M1572" s="246" t="str">
        <f t="shared" si="2"/>
        <v>1 шт</v>
      </c>
      <c r="N1572" s="245"/>
      <c r="O1572" s="245"/>
      <c r="P1572" s="245">
        <f t="shared" si="3"/>
        <v>7.8810000000000005E-2</v>
      </c>
      <c r="Q1572" s="247">
        <v>7.8810000000000005E-2</v>
      </c>
    </row>
    <row r="1573" spans="1:17" s="244" customFormat="1" ht="31.5" x14ac:dyDescent="0.25">
      <c r="A1573" s="19" t="s">
        <v>1849</v>
      </c>
      <c r="B1573" s="111" t="s">
        <v>419</v>
      </c>
      <c r="C1573" s="248" t="s">
        <v>1376</v>
      </c>
      <c r="D1573" s="50" t="s">
        <v>30</v>
      </c>
      <c r="E1573" s="249">
        <v>2014</v>
      </c>
      <c r="F1573" s="249">
        <v>2014</v>
      </c>
      <c r="G1573" s="245">
        <v>6.6000000000000003E-2</v>
      </c>
      <c r="H1573" s="245">
        <v>6.6000000000000003E-2</v>
      </c>
      <c r="I1573" s="245">
        <v>6.6000000000000003E-2</v>
      </c>
      <c r="J1573" s="243"/>
      <c r="K1573" s="243"/>
      <c r="L1573" s="245" t="str">
        <f t="shared" si="1"/>
        <v>1 шт</v>
      </c>
      <c r="M1573" s="246" t="str">
        <f t="shared" si="2"/>
        <v>1 шт</v>
      </c>
      <c r="N1573" s="245"/>
      <c r="O1573" s="245"/>
      <c r="P1573" s="245">
        <f t="shared" si="3"/>
        <v>6.6000000000000003E-2</v>
      </c>
      <c r="Q1573" s="247">
        <v>6.6000000000000003E-2</v>
      </c>
    </row>
    <row r="1574" spans="1:17" s="244" customFormat="1" ht="47.25" x14ac:dyDescent="0.25">
      <c r="A1574" s="19" t="s">
        <v>1851</v>
      </c>
      <c r="B1574" s="111" t="s">
        <v>1379</v>
      </c>
      <c r="C1574" s="248" t="s">
        <v>1376</v>
      </c>
      <c r="D1574" s="50" t="s">
        <v>30</v>
      </c>
      <c r="E1574" s="249">
        <v>2014</v>
      </c>
      <c r="F1574" s="249">
        <v>2014</v>
      </c>
      <c r="G1574" s="245">
        <v>0.19500000000000001</v>
      </c>
      <c r="H1574" s="245">
        <v>0.19500000000000001</v>
      </c>
      <c r="I1574" s="245">
        <v>0.19500000000000001</v>
      </c>
      <c r="J1574" s="243"/>
      <c r="K1574" s="243"/>
      <c r="L1574" s="245" t="str">
        <f t="shared" si="1"/>
        <v>1 шт</v>
      </c>
      <c r="M1574" s="246" t="str">
        <f t="shared" si="2"/>
        <v>1 шт</v>
      </c>
      <c r="N1574" s="245"/>
      <c r="O1574" s="245"/>
      <c r="P1574" s="245">
        <f t="shared" si="3"/>
        <v>0.19500000000000001</v>
      </c>
      <c r="Q1574" s="247">
        <v>0.19500000000000001</v>
      </c>
    </row>
    <row r="1575" spans="1:17" s="244" customFormat="1" ht="31.5" x14ac:dyDescent="0.25">
      <c r="A1575" s="19" t="s">
        <v>1854</v>
      </c>
      <c r="B1575" s="111" t="s">
        <v>423</v>
      </c>
      <c r="C1575" s="248" t="s">
        <v>1376</v>
      </c>
      <c r="D1575" s="50" t="s">
        <v>30</v>
      </c>
      <c r="E1575" s="249">
        <v>2014</v>
      </c>
      <c r="F1575" s="249">
        <v>2014</v>
      </c>
      <c r="G1575" s="245">
        <v>8.5809999999999997E-2</v>
      </c>
      <c r="H1575" s="245">
        <v>8.5809999999999997E-2</v>
      </c>
      <c r="I1575" s="245">
        <v>8.5809999999999997E-2</v>
      </c>
      <c r="J1575" s="243"/>
      <c r="K1575" s="243"/>
      <c r="L1575" s="245" t="str">
        <f t="shared" si="1"/>
        <v>1 шт</v>
      </c>
      <c r="M1575" s="246" t="str">
        <f t="shared" si="2"/>
        <v>1 шт</v>
      </c>
      <c r="N1575" s="245"/>
      <c r="O1575" s="245"/>
      <c r="P1575" s="245">
        <f t="shared" si="3"/>
        <v>8.5809999999999997E-2</v>
      </c>
      <c r="Q1575" s="247">
        <v>8.5809999999999997E-2</v>
      </c>
    </row>
    <row r="1576" spans="1:17" s="244" customFormat="1" ht="47.25" x14ac:dyDescent="0.25">
      <c r="A1576" s="19" t="s">
        <v>1856</v>
      </c>
      <c r="B1576" s="111" t="s">
        <v>425</v>
      </c>
      <c r="C1576" s="248" t="s">
        <v>1376</v>
      </c>
      <c r="D1576" s="50" t="s">
        <v>30</v>
      </c>
      <c r="E1576" s="249">
        <v>2014</v>
      </c>
      <c r="F1576" s="249">
        <v>2014</v>
      </c>
      <c r="G1576" s="245">
        <v>0.10300000000000001</v>
      </c>
      <c r="H1576" s="245">
        <v>0.10300000000000001</v>
      </c>
      <c r="I1576" s="245">
        <v>0.10300000000000001</v>
      </c>
      <c r="J1576" s="243"/>
      <c r="K1576" s="243"/>
      <c r="L1576" s="245" t="str">
        <f t="shared" si="1"/>
        <v>1 шт</v>
      </c>
      <c r="M1576" s="246" t="str">
        <f t="shared" si="2"/>
        <v>1 шт</v>
      </c>
      <c r="N1576" s="245"/>
      <c r="O1576" s="245"/>
      <c r="P1576" s="245">
        <f t="shared" si="3"/>
        <v>0.10300000000000001</v>
      </c>
      <c r="Q1576" s="247">
        <v>0.10300000000000001</v>
      </c>
    </row>
    <row r="1577" spans="1:17" s="244" customFormat="1" ht="47.25" x14ac:dyDescent="0.25">
      <c r="A1577" s="19" t="s">
        <v>1858</v>
      </c>
      <c r="B1577" s="111" t="s">
        <v>427</v>
      </c>
      <c r="C1577" s="248" t="s">
        <v>1376</v>
      </c>
      <c r="D1577" s="50" t="s">
        <v>30</v>
      </c>
      <c r="E1577" s="249">
        <v>2014</v>
      </c>
      <c r="F1577" s="249">
        <v>2014</v>
      </c>
      <c r="G1577" s="245">
        <v>0.100034</v>
      </c>
      <c r="H1577" s="245">
        <v>0.100034</v>
      </c>
      <c r="I1577" s="245">
        <v>0.100034</v>
      </c>
      <c r="J1577" s="243"/>
      <c r="K1577" s="243"/>
      <c r="L1577" s="245" t="str">
        <f t="shared" si="1"/>
        <v>1 шт</v>
      </c>
      <c r="M1577" s="246" t="str">
        <f t="shared" si="2"/>
        <v>1 шт</v>
      </c>
      <c r="N1577" s="245"/>
      <c r="O1577" s="245"/>
      <c r="P1577" s="245">
        <f t="shared" si="3"/>
        <v>0.100034</v>
      </c>
      <c r="Q1577" s="247">
        <v>0.100034</v>
      </c>
    </row>
    <row r="1578" spans="1:17" s="244" customFormat="1" ht="47.25" x14ac:dyDescent="0.25">
      <c r="A1578" s="19" t="s">
        <v>1860</v>
      </c>
      <c r="B1578" s="112" t="s">
        <v>429</v>
      </c>
      <c r="C1578" s="248" t="s">
        <v>1376</v>
      </c>
      <c r="D1578" s="50" t="s">
        <v>30</v>
      </c>
      <c r="E1578" s="249">
        <v>2014</v>
      </c>
      <c r="F1578" s="249">
        <v>2014</v>
      </c>
      <c r="G1578" s="245">
        <v>0.25603399999999998</v>
      </c>
      <c r="H1578" s="245">
        <v>0.25603399999999998</v>
      </c>
      <c r="I1578" s="245">
        <v>0.25603399999999998</v>
      </c>
      <c r="J1578" s="243"/>
      <c r="K1578" s="243"/>
      <c r="L1578" s="245" t="str">
        <f t="shared" si="1"/>
        <v>1 шт</v>
      </c>
      <c r="M1578" s="246" t="str">
        <f t="shared" si="2"/>
        <v>1 шт</v>
      </c>
      <c r="N1578" s="245"/>
      <c r="O1578" s="245"/>
      <c r="P1578" s="245">
        <f t="shared" si="3"/>
        <v>0.25603399999999998</v>
      </c>
      <c r="Q1578" s="247">
        <v>0.25603399999999998</v>
      </c>
    </row>
    <row r="1579" spans="1:17" s="244" customFormat="1" ht="47.25" x14ac:dyDescent="0.25">
      <c r="A1579" s="19" t="s">
        <v>1862</v>
      </c>
      <c r="B1579" s="113" t="s">
        <v>4166</v>
      </c>
      <c r="C1579" s="248" t="s">
        <v>1376</v>
      </c>
      <c r="D1579" s="50" t="s">
        <v>30</v>
      </c>
      <c r="E1579" s="249">
        <v>2014</v>
      </c>
      <c r="F1579" s="249">
        <v>2014</v>
      </c>
      <c r="G1579" s="245">
        <v>0.30599999999999999</v>
      </c>
      <c r="H1579" s="245">
        <v>0.30599999999999999</v>
      </c>
      <c r="I1579" s="245">
        <v>0.30599999999999999</v>
      </c>
      <c r="J1579" s="243"/>
      <c r="K1579" s="243"/>
      <c r="L1579" s="245" t="str">
        <f t="shared" si="1"/>
        <v>1 шт</v>
      </c>
      <c r="M1579" s="246" t="str">
        <f t="shared" si="2"/>
        <v>1 шт</v>
      </c>
      <c r="N1579" s="245"/>
      <c r="O1579" s="245"/>
      <c r="P1579" s="245">
        <f t="shared" si="3"/>
        <v>0.30599999999999999</v>
      </c>
      <c r="Q1579" s="247">
        <v>0.30599999999999999</v>
      </c>
    </row>
    <row r="1580" spans="1:17" s="244" customFormat="1" x14ac:dyDescent="0.25">
      <c r="A1580" s="54" t="s">
        <v>27</v>
      </c>
      <c r="B1580" s="46" t="s">
        <v>70</v>
      </c>
      <c r="C1580" s="246"/>
      <c r="D1580" s="61"/>
      <c r="E1580" s="249"/>
      <c r="F1580" s="249"/>
      <c r="G1580" s="245"/>
      <c r="H1580" s="245"/>
      <c r="I1580" s="245"/>
      <c r="J1580" s="243"/>
      <c r="K1580" s="243"/>
      <c r="L1580" s="245"/>
      <c r="M1580" s="246"/>
      <c r="N1580" s="245"/>
      <c r="O1580" s="245"/>
      <c r="P1580" s="245"/>
      <c r="Q1580" s="247"/>
    </row>
    <row r="1581" spans="1:17" s="244" customFormat="1" x14ac:dyDescent="0.25">
      <c r="A1581" s="19" t="s">
        <v>416</v>
      </c>
      <c r="B1581" s="21" t="s">
        <v>406</v>
      </c>
      <c r="C1581" s="248" t="s">
        <v>1409</v>
      </c>
      <c r="D1581" s="12" t="s">
        <v>407</v>
      </c>
      <c r="E1581" s="249">
        <v>2014</v>
      </c>
      <c r="F1581" s="249">
        <v>2014</v>
      </c>
      <c r="G1581" s="245">
        <v>0.53181239000000002</v>
      </c>
      <c r="H1581" s="245">
        <v>0.53181239000000002</v>
      </c>
      <c r="I1581" s="245">
        <v>0.53181239000000002</v>
      </c>
      <c r="J1581" s="243"/>
      <c r="K1581" s="243"/>
      <c r="L1581" s="245" t="str">
        <f t="shared" si="1"/>
        <v>1 КСО</v>
      </c>
      <c r="M1581" s="246" t="str">
        <f t="shared" si="2"/>
        <v>1 КСО</v>
      </c>
      <c r="N1581" s="245"/>
      <c r="O1581" s="245"/>
      <c r="P1581" s="245">
        <f t="shared" si="3"/>
        <v>0.53181239000000002</v>
      </c>
      <c r="Q1581" s="247">
        <v>0.53181239000000002</v>
      </c>
    </row>
    <row r="1582" spans="1:17" s="244" customFormat="1" x14ac:dyDescent="0.25">
      <c r="A1582" s="19" t="s">
        <v>418</v>
      </c>
      <c r="B1582" s="21" t="s">
        <v>408</v>
      </c>
      <c r="C1582" s="248" t="s">
        <v>1409</v>
      </c>
      <c r="D1582" s="49" t="s">
        <v>409</v>
      </c>
      <c r="E1582" s="249">
        <v>2014</v>
      </c>
      <c r="F1582" s="249">
        <v>2014</v>
      </c>
      <c r="G1582" s="245">
        <v>7.6189999999999998</v>
      </c>
      <c r="H1582" s="245">
        <v>7.6189999999999998</v>
      </c>
      <c r="I1582" s="245">
        <v>7.6189999999999998</v>
      </c>
      <c r="J1582" s="243"/>
      <c r="K1582" s="243"/>
      <c r="L1582" s="245" t="str">
        <f t="shared" si="1"/>
        <v>16 КСО</v>
      </c>
      <c r="M1582" s="246" t="str">
        <f t="shared" si="2"/>
        <v>16 КСО</v>
      </c>
      <c r="N1582" s="245"/>
      <c r="O1582" s="245"/>
      <c r="P1582" s="245">
        <f t="shared" si="3"/>
        <v>7.6189999999999998</v>
      </c>
      <c r="Q1582" s="247">
        <v>7.6189999999999998</v>
      </c>
    </row>
    <row r="1583" spans="1:17" s="244" customFormat="1" x14ac:dyDescent="0.25">
      <c r="A1583" s="19" t="s">
        <v>420</v>
      </c>
      <c r="B1583" s="21" t="s">
        <v>410</v>
      </c>
      <c r="C1583" s="248" t="s">
        <v>1409</v>
      </c>
      <c r="D1583" s="74" t="s">
        <v>411</v>
      </c>
      <c r="E1583" s="249">
        <v>2014</v>
      </c>
      <c r="F1583" s="249">
        <v>2014</v>
      </c>
      <c r="G1583" s="245">
        <v>0.91576600000000008</v>
      </c>
      <c r="H1583" s="245">
        <v>0.91576600000000008</v>
      </c>
      <c r="I1583" s="245">
        <v>0.91576600000000008</v>
      </c>
      <c r="J1583" s="243"/>
      <c r="K1583" s="243"/>
      <c r="L1583" s="245" t="str">
        <f t="shared" si="1"/>
        <v>0,53 км</v>
      </c>
      <c r="M1583" s="246" t="str">
        <f t="shared" si="2"/>
        <v>0,53 км</v>
      </c>
      <c r="N1583" s="245"/>
      <c r="O1583" s="245"/>
      <c r="P1583" s="245">
        <f t="shared" si="3"/>
        <v>0.91576600000000008</v>
      </c>
      <c r="Q1583" s="247">
        <v>0.91576600000000008</v>
      </c>
    </row>
    <row r="1584" spans="1:17" s="244" customFormat="1" x14ac:dyDescent="0.25">
      <c r="A1584" s="19" t="s">
        <v>421</v>
      </c>
      <c r="B1584" s="21" t="s">
        <v>412</v>
      </c>
      <c r="C1584" s="248" t="s">
        <v>1409</v>
      </c>
      <c r="D1584" s="74" t="s">
        <v>411</v>
      </c>
      <c r="E1584" s="249">
        <v>2014</v>
      </c>
      <c r="F1584" s="249">
        <v>2014</v>
      </c>
      <c r="G1584" s="245">
        <v>0.91576600000000008</v>
      </c>
      <c r="H1584" s="245">
        <v>0.91576600000000008</v>
      </c>
      <c r="I1584" s="245">
        <v>0.91576600000000008</v>
      </c>
      <c r="J1584" s="243"/>
      <c r="K1584" s="243"/>
      <c r="L1584" s="245" t="str">
        <f t="shared" si="1"/>
        <v>0,53 км</v>
      </c>
      <c r="M1584" s="246" t="str">
        <f t="shared" si="2"/>
        <v>0,53 км</v>
      </c>
      <c r="N1584" s="245"/>
      <c r="O1584" s="245"/>
      <c r="P1584" s="245">
        <f t="shared" si="3"/>
        <v>0.91576600000000008</v>
      </c>
      <c r="Q1584" s="247">
        <v>0.91576600000000008</v>
      </c>
    </row>
    <row r="1585" spans="1:17" s="244" customFormat="1" ht="31.5" x14ac:dyDescent="0.25">
      <c r="A1585" s="19" t="s">
        <v>422</v>
      </c>
      <c r="B1585" s="21" t="s">
        <v>414</v>
      </c>
      <c r="C1585" s="248" t="s">
        <v>1409</v>
      </c>
      <c r="D1585" s="33" t="s">
        <v>415</v>
      </c>
      <c r="E1585" s="249">
        <v>2014</v>
      </c>
      <c r="F1585" s="249">
        <v>2014</v>
      </c>
      <c r="G1585" s="245">
        <v>1.342519</v>
      </c>
      <c r="H1585" s="245">
        <v>1.342519</v>
      </c>
      <c r="I1585" s="245">
        <v>1.342519</v>
      </c>
      <c r="J1585" s="243"/>
      <c r="K1585" s="243"/>
      <c r="L1585" s="245" t="str">
        <f t="shared" si="1"/>
        <v>0,32 МВА</v>
      </c>
      <c r="M1585" s="246" t="str">
        <f t="shared" si="2"/>
        <v>0,32 МВА</v>
      </c>
      <c r="N1585" s="245"/>
      <c r="O1585" s="245"/>
      <c r="P1585" s="245">
        <f t="shared" si="3"/>
        <v>1.342519</v>
      </c>
      <c r="Q1585" s="247">
        <v>1.342519</v>
      </c>
    </row>
    <row r="1586" spans="1:17" s="244" customFormat="1" x14ac:dyDescent="0.25">
      <c r="A1586" s="19" t="s">
        <v>424</v>
      </c>
      <c r="B1586" s="45" t="s">
        <v>477</v>
      </c>
      <c r="C1586" s="248" t="s">
        <v>1409</v>
      </c>
      <c r="D1586" s="12" t="s">
        <v>19</v>
      </c>
      <c r="E1586" s="249">
        <v>2014</v>
      </c>
      <c r="F1586" s="249">
        <v>2014</v>
      </c>
      <c r="G1586" s="245">
        <v>0.18096300000000001</v>
      </c>
      <c r="H1586" s="245">
        <v>0.18096300000000001</v>
      </c>
      <c r="I1586" s="245">
        <v>0.18096300000000001</v>
      </c>
      <c r="J1586" s="243"/>
      <c r="K1586" s="243"/>
      <c r="L1586" s="245" t="str">
        <f t="shared" si="1"/>
        <v>0,4 МВА</v>
      </c>
      <c r="M1586" s="246" t="str">
        <f t="shared" si="2"/>
        <v>0,4 МВА</v>
      </c>
      <c r="N1586" s="245"/>
      <c r="O1586" s="245"/>
      <c r="P1586" s="245">
        <f t="shared" si="3"/>
        <v>0.18096300000000001</v>
      </c>
      <c r="Q1586" s="247">
        <v>0.18096300000000001</v>
      </c>
    </row>
    <row r="1587" spans="1:17" s="244" customFormat="1" x14ac:dyDescent="0.25">
      <c r="A1587" s="19" t="s">
        <v>426</v>
      </c>
      <c r="B1587" s="45" t="s">
        <v>478</v>
      </c>
      <c r="C1587" s="248" t="s">
        <v>1409</v>
      </c>
      <c r="D1587" s="12" t="s">
        <v>351</v>
      </c>
      <c r="E1587" s="249">
        <v>2014</v>
      </c>
      <c r="F1587" s="249">
        <v>2014</v>
      </c>
      <c r="G1587" s="245">
        <v>0.30399999999999999</v>
      </c>
      <c r="H1587" s="245">
        <v>0.30399999999999999</v>
      </c>
      <c r="I1587" s="245">
        <v>0.30399999999999999</v>
      </c>
      <c r="J1587" s="243"/>
      <c r="K1587" s="243"/>
      <c r="L1587" s="245" t="str">
        <f t="shared" si="1"/>
        <v>0,5 МВА</v>
      </c>
      <c r="M1587" s="246" t="str">
        <f t="shared" si="2"/>
        <v>0,5 МВА</v>
      </c>
      <c r="N1587" s="245"/>
      <c r="O1587" s="245"/>
      <c r="P1587" s="245">
        <f t="shared" si="3"/>
        <v>0.30399999999999999</v>
      </c>
      <c r="Q1587" s="247">
        <v>0.30399999999999999</v>
      </c>
    </row>
    <row r="1588" spans="1:17" s="244" customFormat="1" ht="31.5" x14ac:dyDescent="0.25">
      <c r="A1588" s="19" t="s">
        <v>428</v>
      </c>
      <c r="B1588" s="45" t="s">
        <v>479</v>
      </c>
      <c r="C1588" s="248" t="s">
        <v>1409</v>
      </c>
      <c r="D1588" s="12" t="s">
        <v>352</v>
      </c>
      <c r="E1588" s="249">
        <v>2014</v>
      </c>
      <c r="F1588" s="249">
        <v>2014</v>
      </c>
      <c r="G1588" s="245">
        <v>0.151</v>
      </c>
      <c r="H1588" s="245">
        <v>0.151</v>
      </c>
      <c r="I1588" s="245">
        <v>0.151</v>
      </c>
      <c r="J1588" s="243"/>
      <c r="K1588" s="243"/>
      <c r="L1588" s="245" t="str">
        <f t="shared" si="1"/>
        <v>0,25 МВА</v>
      </c>
      <c r="M1588" s="246" t="str">
        <f t="shared" si="2"/>
        <v>0,25 МВА</v>
      </c>
      <c r="N1588" s="245"/>
      <c r="O1588" s="245"/>
      <c r="P1588" s="245">
        <f t="shared" si="3"/>
        <v>0.151</v>
      </c>
      <c r="Q1588" s="247">
        <v>0.151</v>
      </c>
    </row>
    <row r="1589" spans="1:17" s="244" customFormat="1" x14ac:dyDescent="0.25">
      <c r="A1589" s="19" t="s">
        <v>430</v>
      </c>
      <c r="B1589" s="45" t="s">
        <v>480</v>
      </c>
      <c r="C1589" s="248" t="s">
        <v>1409</v>
      </c>
      <c r="D1589" s="50" t="s">
        <v>1757</v>
      </c>
      <c r="E1589" s="249">
        <v>2014</v>
      </c>
      <c r="F1589" s="249">
        <v>2014</v>
      </c>
      <c r="G1589" s="245">
        <v>5.6000000000000001E-2</v>
      </c>
      <c r="H1589" s="245">
        <v>5.6000000000000001E-2</v>
      </c>
      <c r="I1589" s="245">
        <v>5.6000000000000001E-2</v>
      </c>
      <c r="J1589" s="243"/>
      <c r="K1589" s="243"/>
      <c r="L1589" s="245" t="str">
        <f t="shared" si="1"/>
        <v>1 пан</v>
      </c>
      <c r="M1589" s="246" t="str">
        <f t="shared" si="2"/>
        <v>1 пан</v>
      </c>
      <c r="N1589" s="245"/>
      <c r="O1589" s="245"/>
      <c r="P1589" s="245">
        <f t="shared" si="3"/>
        <v>5.6000000000000001E-2</v>
      </c>
      <c r="Q1589" s="247">
        <v>5.6000000000000001E-2</v>
      </c>
    </row>
    <row r="1590" spans="1:17" s="244" customFormat="1" ht="31.5" x14ac:dyDescent="0.25">
      <c r="A1590" s="19" t="s">
        <v>431</v>
      </c>
      <c r="B1590" s="45" t="s">
        <v>481</v>
      </c>
      <c r="C1590" s="248" t="s">
        <v>1409</v>
      </c>
      <c r="D1590" s="12" t="s">
        <v>19</v>
      </c>
      <c r="E1590" s="249">
        <v>2014</v>
      </c>
      <c r="F1590" s="249">
        <v>2014</v>
      </c>
      <c r="G1590" s="245">
        <v>0.19</v>
      </c>
      <c r="H1590" s="245">
        <v>0.19</v>
      </c>
      <c r="I1590" s="245">
        <v>0.19</v>
      </c>
      <c r="J1590" s="243"/>
      <c r="K1590" s="243"/>
      <c r="L1590" s="245" t="str">
        <f t="shared" si="1"/>
        <v>0,4 МВА</v>
      </c>
      <c r="M1590" s="246" t="str">
        <f t="shared" si="2"/>
        <v>0,4 МВА</v>
      </c>
      <c r="N1590" s="245"/>
      <c r="O1590" s="245"/>
      <c r="P1590" s="245">
        <f t="shared" si="3"/>
        <v>0.19</v>
      </c>
      <c r="Q1590" s="247">
        <v>0.19</v>
      </c>
    </row>
    <row r="1591" spans="1:17" s="244" customFormat="1" ht="31.5" x14ac:dyDescent="0.25">
      <c r="A1591" s="19" t="s">
        <v>433</v>
      </c>
      <c r="B1591" s="112" t="s">
        <v>432</v>
      </c>
      <c r="C1591" s="248" t="s">
        <v>1376</v>
      </c>
      <c r="D1591" s="50" t="s">
        <v>30</v>
      </c>
      <c r="E1591" s="249">
        <v>2014</v>
      </c>
      <c r="F1591" s="249">
        <v>2014</v>
      </c>
      <c r="G1591" s="245">
        <v>0.47300000000000003</v>
      </c>
      <c r="H1591" s="245">
        <v>0.47300000000000003</v>
      </c>
      <c r="I1591" s="245">
        <v>0.47300000000000003</v>
      </c>
      <c r="J1591" s="243"/>
      <c r="K1591" s="243"/>
      <c r="L1591" s="245" t="str">
        <f t="shared" si="1"/>
        <v>1 шт</v>
      </c>
      <c r="M1591" s="246" t="str">
        <f t="shared" si="2"/>
        <v>1 шт</v>
      </c>
      <c r="N1591" s="245"/>
      <c r="O1591" s="245"/>
      <c r="P1591" s="245">
        <f t="shared" si="3"/>
        <v>0.47300000000000003</v>
      </c>
      <c r="Q1591" s="247">
        <v>0.47300000000000003</v>
      </c>
    </row>
    <row r="1592" spans="1:17" s="244" customFormat="1" ht="31.5" x14ac:dyDescent="0.25">
      <c r="A1592" s="19" t="s">
        <v>434</v>
      </c>
      <c r="B1592" s="114" t="s">
        <v>1260</v>
      </c>
      <c r="C1592" s="248" t="s">
        <v>1376</v>
      </c>
      <c r="D1592" s="50" t="s">
        <v>30</v>
      </c>
      <c r="E1592" s="249">
        <v>2014</v>
      </c>
      <c r="F1592" s="249">
        <v>2014</v>
      </c>
      <c r="G1592" s="245">
        <v>6.9000000000000006E-2</v>
      </c>
      <c r="H1592" s="245">
        <v>6.9000000000000006E-2</v>
      </c>
      <c r="I1592" s="245">
        <v>6.9000000000000006E-2</v>
      </c>
      <c r="J1592" s="243"/>
      <c r="K1592" s="243"/>
      <c r="L1592" s="245" t="str">
        <f t="shared" si="1"/>
        <v>1 шт</v>
      </c>
      <c r="M1592" s="246" t="str">
        <f t="shared" si="2"/>
        <v>1 шт</v>
      </c>
      <c r="N1592" s="245"/>
      <c r="O1592" s="245"/>
      <c r="P1592" s="245">
        <f t="shared" si="3"/>
        <v>6.9000000000000006E-2</v>
      </c>
      <c r="Q1592" s="247">
        <v>6.9000000000000006E-2</v>
      </c>
    </row>
    <row r="1593" spans="1:17" s="244" customFormat="1" ht="19.5" customHeight="1" x14ac:dyDescent="0.25">
      <c r="A1593" s="19" t="s">
        <v>436</v>
      </c>
      <c r="B1593" s="114" t="s">
        <v>435</v>
      </c>
      <c r="C1593" s="248" t="s">
        <v>1376</v>
      </c>
      <c r="D1593" s="50" t="s">
        <v>30</v>
      </c>
      <c r="E1593" s="249">
        <v>2014</v>
      </c>
      <c r="F1593" s="249">
        <v>2014</v>
      </c>
      <c r="G1593" s="245">
        <v>0.03</v>
      </c>
      <c r="H1593" s="245">
        <v>0.03</v>
      </c>
      <c r="I1593" s="245">
        <v>0.03</v>
      </c>
      <c r="J1593" s="243"/>
      <c r="K1593" s="243"/>
      <c r="L1593" s="245" t="str">
        <f t="shared" si="1"/>
        <v>1 шт</v>
      </c>
      <c r="M1593" s="246" t="str">
        <f t="shared" si="2"/>
        <v>1 шт</v>
      </c>
      <c r="N1593" s="245"/>
      <c r="O1593" s="245"/>
      <c r="P1593" s="245">
        <f t="shared" si="3"/>
        <v>0.03</v>
      </c>
      <c r="Q1593" s="247">
        <v>0.03</v>
      </c>
    </row>
    <row r="1594" spans="1:17" s="244" customFormat="1" ht="19.5" customHeight="1" x14ac:dyDescent="0.25">
      <c r="A1594" s="19" t="s">
        <v>438</v>
      </c>
      <c r="B1594" s="114" t="s">
        <v>437</v>
      </c>
      <c r="C1594" s="248" t="s">
        <v>1376</v>
      </c>
      <c r="D1594" s="50" t="s">
        <v>30</v>
      </c>
      <c r="E1594" s="249">
        <v>2014</v>
      </c>
      <c r="F1594" s="249">
        <v>2014</v>
      </c>
      <c r="G1594" s="245">
        <v>6.7000000000000004E-2</v>
      </c>
      <c r="H1594" s="245">
        <v>6.7000000000000004E-2</v>
      </c>
      <c r="I1594" s="245">
        <v>6.7000000000000004E-2</v>
      </c>
      <c r="J1594" s="243"/>
      <c r="K1594" s="243"/>
      <c r="L1594" s="245" t="str">
        <f t="shared" si="1"/>
        <v>1 шт</v>
      </c>
      <c r="M1594" s="246" t="str">
        <f t="shared" si="2"/>
        <v>1 шт</v>
      </c>
      <c r="N1594" s="245"/>
      <c r="O1594" s="245"/>
      <c r="P1594" s="245">
        <f t="shared" si="3"/>
        <v>6.7000000000000004E-2</v>
      </c>
      <c r="Q1594" s="247">
        <v>6.7000000000000004E-2</v>
      </c>
    </row>
    <row r="1595" spans="1:17" s="244" customFormat="1" ht="18.75" customHeight="1" x14ac:dyDescent="0.25">
      <c r="A1595" s="19" t="s">
        <v>440</v>
      </c>
      <c r="B1595" s="114" t="s">
        <v>439</v>
      </c>
      <c r="C1595" s="248" t="s">
        <v>1376</v>
      </c>
      <c r="D1595" s="50" t="s">
        <v>30</v>
      </c>
      <c r="E1595" s="249">
        <v>2014</v>
      </c>
      <c r="F1595" s="249">
        <v>2014</v>
      </c>
      <c r="G1595" s="245">
        <v>3.7999999999999999E-2</v>
      </c>
      <c r="H1595" s="245">
        <v>3.7999999999999999E-2</v>
      </c>
      <c r="I1595" s="245">
        <v>3.7999999999999999E-2</v>
      </c>
      <c r="J1595" s="243"/>
      <c r="K1595" s="243"/>
      <c r="L1595" s="245" t="str">
        <f t="shared" si="1"/>
        <v>1 шт</v>
      </c>
      <c r="M1595" s="246" t="str">
        <f t="shared" si="2"/>
        <v>1 шт</v>
      </c>
      <c r="N1595" s="245"/>
      <c r="O1595" s="245"/>
      <c r="P1595" s="245">
        <f t="shared" si="3"/>
        <v>3.7999999999999999E-2</v>
      </c>
      <c r="Q1595" s="247">
        <v>3.7999999999999999E-2</v>
      </c>
    </row>
    <row r="1596" spans="1:17" s="244" customFormat="1" ht="19.5" customHeight="1" x14ac:dyDescent="0.25">
      <c r="A1596" s="19" t="s">
        <v>442</v>
      </c>
      <c r="B1596" s="114" t="s">
        <v>441</v>
      </c>
      <c r="C1596" s="248" t="s">
        <v>1376</v>
      </c>
      <c r="D1596" s="50" t="s">
        <v>30</v>
      </c>
      <c r="E1596" s="249">
        <v>2014</v>
      </c>
      <c r="F1596" s="249">
        <v>2014</v>
      </c>
      <c r="G1596" s="245">
        <v>6.4000000000000001E-2</v>
      </c>
      <c r="H1596" s="245">
        <v>6.4000000000000001E-2</v>
      </c>
      <c r="I1596" s="245">
        <v>6.4000000000000001E-2</v>
      </c>
      <c r="J1596" s="243"/>
      <c r="K1596" s="243"/>
      <c r="L1596" s="245" t="str">
        <f t="shared" si="1"/>
        <v>1 шт</v>
      </c>
      <c r="M1596" s="246" t="str">
        <f t="shared" si="2"/>
        <v>1 шт</v>
      </c>
      <c r="N1596" s="245"/>
      <c r="O1596" s="245"/>
      <c r="P1596" s="245">
        <f t="shared" si="3"/>
        <v>6.4000000000000001E-2</v>
      </c>
      <c r="Q1596" s="247">
        <v>6.4000000000000001E-2</v>
      </c>
    </row>
    <row r="1597" spans="1:17" s="244" customFormat="1" ht="19.5" customHeight="1" x14ac:dyDescent="0.25">
      <c r="A1597" s="19" t="s">
        <v>444</v>
      </c>
      <c r="B1597" s="114" t="s">
        <v>443</v>
      </c>
      <c r="C1597" s="248" t="s">
        <v>1376</v>
      </c>
      <c r="D1597" s="50" t="s">
        <v>30</v>
      </c>
      <c r="E1597" s="249">
        <v>2014</v>
      </c>
      <c r="F1597" s="249">
        <v>2014</v>
      </c>
      <c r="G1597" s="245">
        <v>3.7999999999999999E-2</v>
      </c>
      <c r="H1597" s="245">
        <v>3.7999999999999999E-2</v>
      </c>
      <c r="I1597" s="245">
        <v>3.7999999999999999E-2</v>
      </c>
      <c r="J1597" s="243"/>
      <c r="K1597" s="243"/>
      <c r="L1597" s="245" t="str">
        <f t="shared" si="1"/>
        <v>1 шт</v>
      </c>
      <c r="M1597" s="246" t="str">
        <f t="shared" si="2"/>
        <v>1 шт</v>
      </c>
      <c r="N1597" s="245"/>
      <c r="O1597" s="245"/>
      <c r="P1597" s="245">
        <f t="shared" si="3"/>
        <v>3.7999999999999999E-2</v>
      </c>
      <c r="Q1597" s="247">
        <v>3.7999999999999999E-2</v>
      </c>
    </row>
    <row r="1598" spans="1:17" s="244" customFormat="1" ht="19.5" customHeight="1" x14ac:dyDescent="0.25">
      <c r="A1598" s="19" t="s">
        <v>446</v>
      </c>
      <c r="B1598" s="114" t="s">
        <v>445</v>
      </c>
      <c r="C1598" s="248" t="s">
        <v>1376</v>
      </c>
      <c r="D1598" s="50" t="s">
        <v>30</v>
      </c>
      <c r="E1598" s="249">
        <v>2014</v>
      </c>
      <c r="F1598" s="249">
        <v>2014</v>
      </c>
      <c r="G1598" s="245">
        <v>7.6999999999999999E-2</v>
      </c>
      <c r="H1598" s="245">
        <v>7.6999999999999999E-2</v>
      </c>
      <c r="I1598" s="245">
        <v>7.6999999999999999E-2</v>
      </c>
      <c r="J1598" s="243"/>
      <c r="K1598" s="243"/>
      <c r="L1598" s="245" t="str">
        <f t="shared" si="1"/>
        <v>1 шт</v>
      </c>
      <c r="M1598" s="246" t="str">
        <f t="shared" si="2"/>
        <v>1 шт</v>
      </c>
      <c r="N1598" s="245"/>
      <c r="O1598" s="245"/>
      <c r="P1598" s="245">
        <f t="shared" si="3"/>
        <v>7.6999999999999999E-2</v>
      </c>
      <c r="Q1598" s="247">
        <v>7.6999999999999999E-2</v>
      </c>
    </row>
    <row r="1599" spans="1:17" s="244" customFormat="1" ht="31.5" x14ac:dyDescent="0.25">
      <c r="A1599" s="19" t="s">
        <v>3916</v>
      </c>
      <c r="B1599" s="114" t="s">
        <v>447</v>
      </c>
      <c r="C1599" s="248" t="s">
        <v>1376</v>
      </c>
      <c r="D1599" s="50" t="s">
        <v>30</v>
      </c>
      <c r="E1599" s="249">
        <v>2014</v>
      </c>
      <c r="F1599" s="249">
        <v>2014</v>
      </c>
      <c r="G1599" s="245">
        <v>9.7146999999999997E-2</v>
      </c>
      <c r="H1599" s="245">
        <v>9.7146999999999997E-2</v>
      </c>
      <c r="I1599" s="245">
        <v>9.7146999999999997E-2</v>
      </c>
      <c r="J1599" s="243"/>
      <c r="K1599" s="243"/>
      <c r="L1599" s="245" t="str">
        <f t="shared" si="1"/>
        <v>1 шт</v>
      </c>
      <c r="M1599" s="246" t="str">
        <f t="shared" si="2"/>
        <v>1 шт</v>
      </c>
      <c r="N1599" s="245"/>
      <c r="O1599" s="245"/>
      <c r="P1599" s="245">
        <f t="shared" si="3"/>
        <v>9.7146999999999997E-2</v>
      </c>
      <c r="Q1599" s="247">
        <v>9.7146999999999997E-2</v>
      </c>
    </row>
    <row r="1600" spans="1:17" s="244" customFormat="1" ht="31.5" x14ac:dyDescent="0.25">
      <c r="A1600" s="19" t="s">
        <v>3917</v>
      </c>
      <c r="B1600" s="114" t="s">
        <v>448</v>
      </c>
      <c r="C1600" s="248" t="s">
        <v>1376</v>
      </c>
      <c r="D1600" s="50" t="s">
        <v>30</v>
      </c>
      <c r="E1600" s="249">
        <v>2014</v>
      </c>
      <c r="F1600" s="249">
        <v>2014</v>
      </c>
      <c r="G1600" s="245">
        <v>7.8459000000000001E-2</v>
      </c>
      <c r="H1600" s="245">
        <v>7.8459000000000001E-2</v>
      </c>
      <c r="I1600" s="245">
        <v>7.8459000000000001E-2</v>
      </c>
      <c r="J1600" s="243"/>
      <c r="K1600" s="243"/>
      <c r="L1600" s="245" t="str">
        <f t="shared" si="1"/>
        <v>1 шт</v>
      </c>
      <c r="M1600" s="246" t="str">
        <f t="shared" si="2"/>
        <v>1 шт</v>
      </c>
      <c r="N1600" s="245"/>
      <c r="O1600" s="245"/>
      <c r="P1600" s="245">
        <f t="shared" si="3"/>
        <v>7.8459000000000001E-2</v>
      </c>
      <c r="Q1600" s="247">
        <v>7.8459000000000001E-2</v>
      </c>
    </row>
    <row r="1601" spans="1:17" s="244" customFormat="1" ht="31.5" x14ac:dyDescent="0.25">
      <c r="A1601" s="19" t="s">
        <v>3918</v>
      </c>
      <c r="B1601" s="114" t="s">
        <v>449</v>
      </c>
      <c r="C1601" s="248" t="s">
        <v>1376</v>
      </c>
      <c r="D1601" s="50" t="s">
        <v>30</v>
      </c>
      <c r="E1601" s="249">
        <v>2014</v>
      </c>
      <c r="F1601" s="249">
        <v>2014</v>
      </c>
      <c r="G1601" s="245">
        <v>0.16500699999999999</v>
      </c>
      <c r="H1601" s="245">
        <v>0.16500699999999999</v>
      </c>
      <c r="I1601" s="245">
        <v>0.16500699999999999</v>
      </c>
      <c r="J1601" s="243"/>
      <c r="K1601" s="243"/>
      <c r="L1601" s="245" t="str">
        <f t="shared" si="1"/>
        <v>1 шт</v>
      </c>
      <c r="M1601" s="246" t="str">
        <f t="shared" si="2"/>
        <v>1 шт</v>
      </c>
      <c r="N1601" s="245"/>
      <c r="O1601" s="245"/>
      <c r="P1601" s="245">
        <f t="shared" si="3"/>
        <v>0.16500699999999999</v>
      </c>
      <c r="Q1601" s="247">
        <v>0.16500699999999999</v>
      </c>
    </row>
    <row r="1602" spans="1:17" s="244" customFormat="1" x14ac:dyDescent="0.25">
      <c r="A1602" s="19" t="s">
        <v>3919</v>
      </c>
      <c r="B1602" s="114" t="s">
        <v>450</v>
      </c>
      <c r="C1602" s="248" t="s">
        <v>1376</v>
      </c>
      <c r="D1602" s="50" t="s">
        <v>30</v>
      </c>
      <c r="E1602" s="249">
        <v>2014</v>
      </c>
      <c r="F1602" s="249">
        <v>2014</v>
      </c>
      <c r="G1602" s="245">
        <v>0.04</v>
      </c>
      <c r="H1602" s="245">
        <v>0.04</v>
      </c>
      <c r="I1602" s="245">
        <v>0.04</v>
      </c>
      <c r="J1602" s="243"/>
      <c r="K1602" s="243"/>
      <c r="L1602" s="245" t="str">
        <f t="shared" si="1"/>
        <v>1 шт</v>
      </c>
      <c r="M1602" s="246" t="str">
        <f t="shared" si="2"/>
        <v>1 шт</v>
      </c>
      <c r="N1602" s="245"/>
      <c r="O1602" s="245"/>
      <c r="P1602" s="245">
        <f t="shared" si="3"/>
        <v>0.04</v>
      </c>
      <c r="Q1602" s="247">
        <v>0.04</v>
      </c>
    </row>
    <row r="1603" spans="1:17" s="244" customFormat="1" x14ac:dyDescent="0.25">
      <c r="A1603" s="19" t="s">
        <v>3920</v>
      </c>
      <c r="B1603" s="114" t="s">
        <v>451</v>
      </c>
      <c r="C1603" s="248" t="s">
        <v>1376</v>
      </c>
      <c r="D1603" s="50" t="s">
        <v>30</v>
      </c>
      <c r="E1603" s="249">
        <v>2014</v>
      </c>
      <c r="F1603" s="249">
        <v>2014</v>
      </c>
      <c r="G1603" s="245">
        <v>8.0000000000000002E-3</v>
      </c>
      <c r="H1603" s="245">
        <v>8.0000000000000002E-3</v>
      </c>
      <c r="I1603" s="245">
        <v>8.0000000000000002E-3</v>
      </c>
      <c r="J1603" s="243"/>
      <c r="K1603" s="243"/>
      <c r="L1603" s="245" t="str">
        <f t="shared" si="1"/>
        <v>1 шт</v>
      </c>
      <c r="M1603" s="246" t="str">
        <f t="shared" si="2"/>
        <v>1 шт</v>
      </c>
      <c r="N1603" s="245"/>
      <c r="O1603" s="245"/>
      <c r="P1603" s="245">
        <f t="shared" si="3"/>
        <v>8.0000000000000002E-3</v>
      </c>
      <c r="Q1603" s="247">
        <v>8.0000000000000002E-3</v>
      </c>
    </row>
    <row r="1604" spans="1:17" s="244" customFormat="1" x14ac:dyDescent="0.25">
      <c r="A1604" s="19" t="s">
        <v>3921</v>
      </c>
      <c r="B1604" s="114" t="s">
        <v>452</v>
      </c>
      <c r="C1604" s="248" t="s">
        <v>1376</v>
      </c>
      <c r="D1604" s="50" t="s">
        <v>30</v>
      </c>
      <c r="E1604" s="249">
        <v>2014</v>
      </c>
      <c r="F1604" s="249">
        <v>2014</v>
      </c>
      <c r="G1604" s="245">
        <v>2.3779999999999999E-2</v>
      </c>
      <c r="H1604" s="245">
        <v>2.3779999999999999E-2</v>
      </c>
      <c r="I1604" s="245">
        <v>2.3779999999999999E-2</v>
      </c>
      <c r="J1604" s="243"/>
      <c r="K1604" s="243"/>
      <c r="L1604" s="245" t="str">
        <f t="shared" si="1"/>
        <v>1 шт</v>
      </c>
      <c r="M1604" s="246" t="str">
        <f t="shared" si="2"/>
        <v>1 шт</v>
      </c>
      <c r="N1604" s="245"/>
      <c r="O1604" s="245"/>
      <c r="P1604" s="245">
        <f t="shared" si="3"/>
        <v>2.3779999999999999E-2</v>
      </c>
      <c r="Q1604" s="247">
        <v>2.3779999999999999E-2</v>
      </c>
    </row>
    <row r="1605" spans="1:17" s="244" customFormat="1" x14ac:dyDescent="0.25">
      <c r="A1605" s="19" t="s">
        <v>3922</v>
      </c>
      <c r="B1605" s="114" t="s">
        <v>453</v>
      </c>
      <c r="C1605" s="248" t="s">
        <v>1376</v>
      </c>
      <c r="D1605" s="50" t="s">
        <v>30</v>
      </c>
      <c r="E1605" s="249">
        <v>2014</v>
      </c>
      <c r="F1605" s="249">
        <v>2014</v>
      </c>
      <c r="G1605" s="245">
        <v>7.1799999999999998E-3</v>
      </c>
      <c r="H1605" s="245">
        <v>7.1799999999999998E-3</v>
      </c>
      <c r="I1605" s="245">
        <v>7.1799999999999998E-3</v>
      </c>
      <c r="J1605" s="243"/>
      <c r="K1605" s="243"/>
      <c r="L1605" s="245" t="str">
        <f t="shared" si="1"/>
        <v>1 шт</v>
      </c>
      <c r="M1605" s="246" t="str">
        <f t="shared" si="2"/>
        <v>1 шт</v>
      </c>
      <c r="N1605" s="245"/>
      <c r="O1605" s="245"/>
      <c r="P1605" s="245">
        <f t="shared" si="3"/>
        <v>7.1799999999999998E-3</v>
      </c>
      <c r="Q1605" s="247">
        <v>7.1799999999999998E-3</v>
      </c>
    </row>
    <row r="1606" spans="1:17" s="244" customFormat="1" ht="31.5" x14ac:dyDescent="0.25">
      <c r="A1606" s="19" t="s">
        <v>3923</v>
      </c>
      <c r="B1606" s="114" t="s">
        <v>454</v>
      </c>
      <c r="C1606" s="248" t="s">
        <v>1376</v>
      </c>
      <c r="D1606" s="50" t="s">
        <v>30</v>
      </c>
      <c r="E1606" s="249">
        <v>2014</v>
      </c>
      <c r="F1606" s="249">
        <v>2014</v>
      </c>
      <c r="G1606" s="245">
        <v>3.6450000000000003E-2</v>
      </c>
      <c r="H1606" s="245">
        <v>3.6450000000000003E-2</v>
      </c>
      <c r="I1606" s="245">
        <v>3.6450000000000003E-2</v>
      </c>
      <c r="J1606" s="243"/>
      <c r="K1606" s="243"/>
      <c r="L1606" s="245" t="str">
        <f t="shared" si="1"/>
        <v>1 шт</v>
      </c>
      <c r="M1606" s="246" t="str">
        <f t="shared" si="2"/>
        <v>1 шт</v>
      </c>
      <c r="N1606" s="245"/>
      <c r="O1606" s="245"/>
      <c r="P1606" s="245">
        <f t="shared" si="3"/>
        <v>3.6450000000000003E-2</v>
      </c>
      <c r="Q1606" s="247">
        <v>3.6450000000000003E-2</v>
      </c>
    </row>
    <row r="1607" spans="1:17" s="244" customFormat="1" x14ac:dyDescent="0.25">
      <c r="A1607" s="19" t="s">
        <v>3924</v>
      </c>
      <c r="B1607" s="114" t="s">
        <v>455</v>
      </c>
      <c r="C1607" s="248" t="s">
        <v>1376</v>
      </c>
      <c r="D1607" s="50" t="s">
        <v>30</v>
      </c>
      <c r="E1607" s="249">
        <v>2014</v>
      </c>
      <c r="F1607" s="249">
        <v>2014</v>
      </c>
      <c r="G1607" s="245">
        <v>7.1799999999999998E-3</v>
      </c>
      <c r="H1607" s="245">
        <v>7.1799999999999998E-3</v>
      </c>
      <c r="I1607" s="245">
        <v>7.1799999999999998E-3</v>
      </c>
      <c r="J1607" s="243"/>
      <c r="K1607" s="243"/>
      <c r="L1607" s="245" t="str">
        <f t="shared" si="1"/>
        <v>1 шт</v>
      </c>
      <c r="M1607" s="246" t="str">
        <f t="shared" si="2"/>
        <v>1 шт</v>
      </c>
      <c r="N1607" s="245"/>
      <c r="O1607" s="245"/>
      <c r="P1607" s="245">
        <f t="shared" si="3"/>
        <v>7.1799999999999998E-3</v>
      </c>
      <c r="Q1607" s="247">
        <v>7.1799999999999998E-3</v>
      </c>
    </row>
    <row r="1608" spans="1:17" s="244" customFormat="1" ht="31.5" x14ac:dyDescent="0.25">
      <c r="A1608" s="19" t="s">
        <v>3925</v>
      </c>
      <c r="B1608" s="114" t="s">
        <v>456</v>
      </c>
      <c r="C1608" s="248" t="s">
        <v>1376</v>
      </c>
      <c r="D1608" s="50" t="s">
        <v>30</v>
      </c>
      <c r="E1608" s="249">
        <v>2014</v>
      </c>
      <c r="F1608" s="249">
        <v>2014</v>
      </c>
      <c r="G1608" s="245">
        <v>3.6450000000000003E-2</v>
      </c>
      <c r="H1608" s="245">
        <v>3.6450000000000003E-2</v>
      </c>
      <c r="I1608" s="245">
        <v>3.6450000000000003E-2</v>
      </c>
      <c r="J1608" s="243"/>
      <c r="K1608" s="243"/>
      <c r="L1608" s="245" t="str">
        <f t="shared" si="1"/>
        <v>1 шт</v>
      </c>
      <c r="M1608" s="246" t="str">
        <f t="shared" si="2"/>
        <v>1 шт</v>
      </c>
      <c r="N1608" s="245"/>
      <c r="O1608" s="245"/>
      <c r="P1608" s="245">
        <f t="shared" si="3"/>
        <v>3.6450000000000003E-2</v>
      </c>
      <c r="Q1608" s="247">
        <v>3.6450000000000003E-2</v>
      </c>
    </row>
    <row r="1609" spans="1:17" s="244" customFormat="1" x14ac:dyDescent="0.25">
      <c r="A1609" s="19" t="s">
        <v>3926</v>
      </c>
      <c r="B1609" s="114" t="s">
        <v>457</v>
      </c>
      <c r="C1609" s="248" t="s">
        <v>1376</v>
      </c>
      <c r="D1609" s="50" t="s">
        <v>30</v>
      </c>
      <c r="E1609" s="249">
        <v>2014</v>
      </c>
      <c r="F1609" s="249">
        <v>2014</v>
      </c>
      <c r="G1609" s="245">
        <v>2.3779999999999999E-2</v>
      </c>
      <c r="H1609" s="245">
        <v>2.3779999999999999E-2</v>
      </c>
      <c r="I1609" s="245">
        <v>2.3779999999999999E-2</v>
      </c>
      <c r="J1609" s="243"/>
      <c r="K1609" s="243"/>
      <c r="L1609" s="245" t="str">
        <f t="shared" si="1"/>
        <v>1 шт</v>
      </c>
      <c r="M1609" s="246" t="str">
        <f t="shared" si="2"/>
        <v>1 шт</v>
      </c>
      <c r="N1609" s="245"/>
      <c r="O1609" s="245"/>
      <c r="P1609" s="245">
        <f t="shared" si="3"/>
        <v>2.3779999999999999E-2</v>
      </c>
      <c r="Q1609" s="247">
        <v>2.3779999999999999E-2</v>
      </c>
    </row>
    <row r="1610" spans="1:17" s="244" customFormat="1" x14ac:dyDescent="0.25">
      <c r="A1610" s="19" t="s">
        <v>3927</v>
      </c>
      <c r="B1610" s="117" t="s">
        <v>458</v>
      </c>
      <c r="C1610" s="248" t="s">
        <v>1376</v>
      </c>
      <c r="D1610" s="50" t="s">
        <v>30</v>
      </c>
      <c r="E1610" s="249">
        <v>2014</v>
      </c>
      <c r="F1610" s="249">
        <v>2014</v>
      </c>
      <c r="G1610" s="245">
        <v>2.3779999999999999E-2</v>
      </c>
      <c r="H1610" s="245">
        <v>2.3779999999999999E-2</v>
      </c>
      <c r="I1610" s="245">
        <v>2.3779999999999999E-2</v>
      </c>
      <c r="J1610" s="243"/>
      <c r="K1610" s="243"/>
      <c r="L1610" s="245" t="str">
        <f t="shared" si="1"/>
        <v>1 шт</v>
      </c>
      <c r="M1610" s="246" t="str">
        <f t="shared" si="2"/>
        <v>1 шт</v>
      </c>
      <c r="N1610" s="245"/>
      <c r="O1610" s="245"/>
      <c r="P1610" s="245">
        <f t="shared" si="3"/>
        <v>2.3779999999999999E-2</v>
      </c>
      <c r="Q1610" s="247">
        <v>2.3779999999999999E-2</v>
      </c>
    </row>
    <row r="1611" spans="1:17" s="244" customFormat="1" x14ac:dyDescent="0.25">
      <c r="A1611" s="19" t="s">
        <v>3928</v>
      </c>
      <c r="B1611" s="117" t="s">
        <v>459</v>
      </c>
      <c r="C1611" s="248" t="s">
        <v>1376</v>
      </c>
      <c r="D1611" s="50" t="s">
        <v>30</v>
      </c>
      <c r="E1611" s="249">
        <v>2014</v>
      </c>
      <c r="F1611" s="249">
        <v>2014</v>
      </c>
      <c r="G1611" s="245">
        <v>1.9970000000000002E-2</v>
      </c>
      <c r="H1611" s="245">
        <v>1.9970000000000002E-2</v>
      </c>
      <c r="I1611" s="245">
        <v>1.9970000000000002E-2</v>
      </c>
      <c r="J1611" s="243"/>
      <c r="K1611" s="243"/>
      <c r="L1611" s="245" t="str">
        <f t="shared" si="1"/>
        <v>1 шт</v>
      </c>
      <c r="M1611" s="246" t="str">
        <f t="shared" si="2"/>
        <v>1 шт</v>
      </c>
      <c r="N1611" s="245"/>
      <c r="O1611" s="245"/>
      <c r="P1611" s="245">
        <f t="shared" si="3"/>
        <v>1.9970000000000002E-2</v>
      </c>
      <c r="Q1611" s="247">
        <v>1.9970000000000002E-2</v>
      </c>
    </row>
    <row r="1612" spans="1:17" s="244" customFormat="1" x14ac:dyDescent="0.25">
      <c r="A1612" s="19" t="s">
        <v>3929</v>
      </c>
      <c r="B1612" s="117" t="s">
        <v>460</v>
      </c>
      <c r="C1612" s="248" t="s">
        <v>1376</v>
      </c>
      <c r="D1612" s="50" t="s">
        <v>30</v>
      </c>
      <c r="E1612" s="249">
        <v>2014</v>
      </c>
      <c r="F1612" s="249">
        <v>2014</v>
      </c>
      <c r="G1612" s="245">
        <v>1.1379999999999999E-2</v>
      </c>
      <c r="H1612" s="245">
        <v>1.1379999999999999E-2</v>
      </c>
      <c r="I1612" s="245">
        <v>1.1379999999999999E-2</v>
      </c>
      <c r="J1612" s="243"/>
      <c r="K1612" s="243"/>
      <c r="L1612" s="245" t="str">
        <f t="shared" si="1"/>
        <v>1 шт</v>
      </c>
      <c r="M1612" s="246" t="str">
        <f t="shared" si="2"/>
        <v>1 шт</v>
      </c>
      <c r="N1612" s="245"/>
      <c r="O1612" s="245"/>
      <c r="P1612" s="245">
        <f t="shared" si="3"/>
        <v>1.1379999999999999E-2</v>
      </c>
      <c r="Q1612" s="247">
        <v>1.1379999999999999E-2</v>
      </c>
    </row>
    <row r="1613" spans="1:17" s="244" customFormat="1" x14ac:dyDescent="0.25">
      <c r="A1613" s="19" t="s">
        <v>3930</v>
      </c>
      <c r="B1613" s="117" t="s">
        <v>461</v>
      </c>
      <c r="C1613" s="248" t="s">
        <v>1376</v>
      </c>
      <c r="D1613" s="50" t="s">
        <v>30</v>
      </c>
      <c r="E1613" s="249">
        <v>2014</v>
      </c>
      <c r="F1613" s="249">
        <v>2014</v>
      </c>
      <c r="G1613" s="245">
        <v>1.9970000000000002E-2</v>
      </c>
      <c r="H1613" s="245">
        <v>1.9970000000000002E-2</v>
      </c>
      <c r="I1613" s="245">
        <v>1.9970000000000002E-2</v>
      </c>
      <c r="J1613" s="243"/>
      <c r="K1613" s="243"/>
      <c r="L1613" s="245" t="str">
        <f t="shared" si="1"/>
        <v>1 шт</v>
      </c>
      <c r="M1613" s="246" t="str">
        <f t="shared" si="2"/>
        <v>1 шт</v>
      </c>
      <c r="N1613" s="245"/>
      <c r="O1613" s="245"/>
      <c r="P1613" s="245">
        <f t="shared" si="3"/>
        <v>1.9970000000000002E-2</v>
      </c>
      <c r="Q1613" s="247">
        <v>1.9970000000000002E-2</v>
      </c>
    </row>
    <row r="1614" spans="1:17" s="244" customFormat="1" x14ac:dyDescent="0.25">
      <c r="A1614" s="19" t="s">
        <v>3931</v>
      </c>
      <c r="B1614" s="117" t="s">
        <v>462</v>
      </c>
      <c r="C1614" s="248" t="s">
        <v>1376</v>
      </c>
      <c r="D1614" s="50" t="s">
        <v>30</v>
      </c>
      <c r="E1614" s="249">
        <v>2014</v>
      </c>
      <c r="F1614" s="249">
        <v>2014</v>
      </c>
      <c r="G1614" s="245">
        <v>7.1799999999999998E-3</v>
      </c>
      <c r="H1614" s="245">
        <v>7.1799999999999998E-3</v>
      </c>
      <c r="I1614" s="245">
        <v>7.1799999999999998E-3</v>
      </c>
      <c r="J1614" s="243"/>
      <c r="K1614" s="243"/>
      <c r="L1614" s="245" t="str">
        <f t="shared" si="1"/>
        <v>1 шт</v>
      </c>
      <c r="M1614" s="246" t="str">
        <f t="shared" si="2"/>
        <v>1 шт</v>
      </c>
      <c r="N1614" s="245"/>
      <c r="O1614" s="245"/>
      <c r="P1614" s="245">
        <f t="shared" si="3"/>
        <v>7.1799999999999998E-3</v>
      </c>
      <c r="Q1614" s="247">
        <v>7.1799999999999998E-3</v>
      </c>
    </row>
    <row r="1615" spans="1:17" s="244" customFormat="1" x14ac:dyDescent="0.25">
      <c r="A1615" s="19" t="s">
        <v>3932</v>
      </c>
      <c r="B1615" s="117" t="s">
        <v>463</v>
      </c>
      <c r="C1615" s="248" t="s">
        <v>1376</v>
      </c>
      <c r="D1615" s="50" t="s">
        <v>30</v>
      </c>
      <c r="E1615" s="249">
        <v>2014</v>
      </c>
      <c r="F1615" s="249">
        <v>2014</v>
      </c>
      <c r="G1615" s="245">
        <v>8.26E-3</v>
      </c>
      <c r="H1615" s="245">
        <v>8.26E-3</v>
      </c>
      <c r="I1615" s="245">
        <v>8.26E-3</v>
      </c>
      <c r="J1615" s="243"/>
      <c r="K1615" s="243"/>
      <c r="L1615" s="245" t="str">
        <f t="shared" si="1"/>
        <v>1 шт</v>
      </c>
      <c r="M1615" s="246" t="str">
        <f t="shared" si="2"/>
        <v>1 шт</v>
      </c>
      <c r="N1615" s="245"/>
      <c r="O1615" s="245"/>
      <c r="P1615" s="245">
        <f t="shared" si="3"/>
        <v>8.26E-3</v>
      </c>
      <c r="Q1615" s="247">
        <v>8.26E-3</v>
      </c>
    </row>
    <row r="1616" spans="1:17" s="244" customFormat="1" x14ac:dyDescent="0.25">
      <c r="A1616" s="19" t="s">
        <v>3933</v>
      </c>
      <c r="B1616" s="117" t="s">
        <v>464</v>
      </c>
      <c r="C1616" s="248" t="s">
        <v>1376</v>
      </c>
      <c r="D1616" s="50" t="s">
        <v>30</v>
      </c>
      <c r="E1616" s="249">
        <v>2014</v>
      </c>
      <c r="F1616" s="249">
        <v>2014</v>
      </c>
      <c r="G1616" s="245">
        <v>1.9970000000000002E-2</v>
      </c>
      <c r="H1616" s="245">
        <v>1.9970000000000002E-2</v>
      </c>
      <c r="I1616" s="245">
        <v>1.9970000000000002E-2</v>
      </c>
      <c r="J1616" s="243"/>
      <c r="K1616" s="243"/>
      <c r="L1616" s="245" t="str">
        <f t="shared" si="1"/>
        <v>1 шт</v>
      </c>
      <c r="M1616" s="246" t="str">
        <f t="shared" si="2"/>
        <v>1 шт</v>
      </c>
      <c r="N1616" s="245"/>
      <c r="O1616" s="245"/>
      <c r="P1616" s="245">
        <f t="shared" si="3"/>
        <v>1.9970000000000002E-2</v>
      </c>
      <c r="Q1616" s="247">
        <v>1.9970000000000002E-2</v>
      </c>
    </row>
    <row r="1617" spans="1:17" s="244" customFormat="1" x14ac:dyDescent="0.25">
      <c r="A1617" s="19" t="s">
        <v>3934</v>
      </c>
      <c r="B1617" s="114" t="s">
        <v>465</v>
      </c>
      <c r="C1617" s="248" t="s">
        <v>1376</v>
      </c>
      <c r="D1617" s="50" t="s">
        <v>30</v>
      </c>
      <c r="E1617" s="249">
        <v>2014</v>
      </c>
      <c r="F1617" s="249">
        <v>2014</v>
      </c>
      <c r="G1617" s="245">
        <v>3.7839999999999999E-2</v>
      </c>
      <c r="H1617" s="245">
        <v>3.7839999999999999E-2</v>
      </c>
      <c r="I1617" s="245">
        <v>3.7839999999999999E-2</v>
      </c>
      <c r="J1617" s="243"/>
      <c r="K1617" s="243"/>
      <c r="L1617" s="245" t="str">
        <f t="shared" si="1"/>
        <v>1 шт</v>
      </c>
      <c r="M1617" s="246" t="str">
        <f t="shared" si="2"/>
        <v>1 шт</v>
      </c>
      <c r="N1617" s="245"/>
      <c r="O1617" s="245"/>
      <c r="P1617" s="245">
        <f t="shared" si="3"/>
        <v>3.7839999999999999E-2</v>
      </c>
      <c r="Q1617" s="247">
        <v>3.7839999999999999E-2</v>
      </c>
    </row>
    <row r="1618" spans="1:17" s="244" customFormat="1" x14ac:dyDescent="0.25">
      <c r="A1618" s="19" t="s">
        <v>3935</v>
      </c>
      <c r="B1618" s="114" t="s">
        <v>466</v>
      </c>
      <c r="C1618" s="248" t="s">
        <v>1376</v>
      </c>
      <c r="D1618" s="50" t="s">
        <v>30</v>
      </c>
      <c r="E1618" s="249">
        <v>2014</v>
      </c>
      <c r="F1618" s="249">
        <v>2014</v>
      </c>
      <c r="G1618" s="245">
        <v>0.33615</v>
      </c>
      <c r="H1618" s="245">
        <v>0.33615</v>
      </c>
      <c r="I1618" s="245">
        <v>0.33615</v>
      </c>
      <c r="J1618" s="243"/>
      <c r="K1618" s="243"/>
      <c r="L1618" s="245" t="str">
        <f t="shared" si="1"/>
        <v>1 шт</v>
      </c>
      <c r="M1618" s="246" t="str">
        <f t="shared" si="2"/>
        <v>1 шт</v>
      </c>
      <c r="N1618" s="245"/>
      <c r="O1618" s="245"/>
      <c r="P1618" s="245">
        <f t="shared" si="3"/>
        <v>0.33615</v>
      </c>
      <c r="Q1618" s="247">
        <v>0.33615</v>
      </c>
    </row>
    <row r="1619" spans="1:17" s="244" customFormat="1" x14ac:dyDescent="0.25">
      <c r="A1619" s="19" t="s">
        <v>3936</v>
      </c>
      <c r="B1619" s="114" t="s">
        <v>467</v>
      </c>
      <c r="C1619" s="248" t="s">
        <v>1376</v>
      </c>
      <c r="D1619" s="50" t="s">
        <v>30</v>
      </c>
      <c r="E1619" s="249">
        <v>2014</v>
      </c>
      <c r="F1619" s="249">
        <v>2014</v>
      </c>
      <c r="G1619" s="245">
        <v>0.32196999999999998</v>
      </c>
      <c r="H1619" s="245">
        <v>0.32196999999999998</v>
      </c>
      <c r="I1619" s="245">
        <v>0.32196999999999998</v>
      </c>
      <c r="J1619" s="243"/>
      <c r="K1619" s="243"/>
      <c r="L1619" s="245" t="str">
        <f t="shared" si="1"/>
        <v>1 шт</v>
      </c>
      <c r="M1619" s="246" t="str">
        <f t="shared" si="2"/>
        <v>1 шт</v>
      </c>
      <c r="N1619" s="245"/>
      <c r="O1619" s="245"/>
      <c r="P1619" s="245">
        <f t="shared" si="3"/>
        <v>0.32196999999999998</v>
      </c>
      <c r="Q1619" s="247">
        <v>0.32196999999999998</v>
      </c>
    </row>
    <row r="1620" spans="1:17" s="244" customFormat="1" x14ac:dyDescent="0.25">
      <c r="A1620" s="54" t="s">
        <v>44</v>
      </c>
      <c r="B1620" s="46" t="s">
        <v>20</v>
      </c>
      <c r="C1620" s="246"/>
      <c r="D1620" s="31"/>
      <c r="E1620" s="249"/>
      <c r="F1620" s="249"/>
      <c r="G1620" s="245"/>
      <c r="H1620" s="245"/>
      <c r="I1620" s="245"/>
      <c r="J1620" s="243"/>
      <c r="K1620" s="243"/>
      <c r="L1620" s="245"/>
      <c r="M1620" s="246"/>
      <c r="N1620" s="245"/>
      <c r="O1620" s="245"/>
      <c r="P1620" s="245"/>
      <c r="Q1620" s="247"/>
    </row>
    <row r="1621" spans="1:17" s="244" customFormat="1" x14ac:dyDescent="0.25">
      <c r="A1621" s="5" t="s">
        <v>1375</v>
      </c>
      <c r="B1621" s="21" t="s">
        <v>470</v>
      </c>
      <c r="C1621" s="248" t="s">
        <v>1742</v>
      </c>
      <c r="D1621" s="50" t="s">
        <v>30</v>
      </c>
      <c r="E1621" s="249">
        <v>2014</v>
      </c>
      <c r="F1621" s="249">
        <v>2014</v>
      </c>
      <c r="G1621" s="245">
        <v>1.45</v>
      </c>
      <c r="H1621" s="245">
        <v>1.45</v>
      </c>
      <c r="I1621" s="245">
        <v>1.45</v>
      </c>
      <c r="J1621" s="243"/>
      <c r="K1621" s="243"/>
      <c r="L1621" s="245" t="str">
        <f t="shared" si="1"/>
        <v>1 шт</v>
      </c>
      <c r="M1621" s="246" t="str">
        <f t="shared" si="2"/>
        <v>1 шт</v>
      </c>
      <c r="N1621" s="245"/>
      <c r="O1621" s="245"/>
      <c r="P1621" s="245">
        <f t="shared" si="3"/>
        <v>1.45</v>
      </c>
      <c r="Q1621" s="247">
        <v>1.45</v>
      </c>
    </row>
    <row r="1622" spans="1:17" s="244" customFormat="1" x14ac:dyDescent="0.25">
      <c r="A1622" s="5" t="s">
        <v>1377</v>
      </c>
      <c r="B1622" s="21" t="s">
        <v>473</v>
      </c>
      <c r="C1622" s="248" t="s">
        <v>1742</v>
      </c>
      <c r="D1622" s="50" t="s">
        <v>30</v>
      </c>
      <c r="E1622" s="249">
        <v>2014</v>
      </c>
      <c r="F1622" s="249">
        <v>2014</v>
      </c>
      <c r="G1622" s="245">
        <v>1</v>
      </c>
      <c r="H1622" s="245">
        <v>1</v>
      </c>
      <c r="I1622" s="245">
        <v>1</v>
      </c>
      <c r="J1622" s="243"/>
      <c r="K1622" s="243"/>
      <c r="L1622" s="245" t="str">
        <f t="shared" si="1"/>
        <v>1 шт</v>
      </c>
      <c r="M1622" s="246" t="str">
        <f t="shared" si="2"/>
        <v>1 шт</v>
      </c>
      <c r="N1622" s="245"/>
      <c r="O1622" s="245"/>
      <c r="P1622" s="245">
        <f t="shared" si="3"/>
        <v>1</v>
      </c>
      <c r="Q1622" s="247">
        <v>1</v>
      </c>
    </row>
    <row r="1623" spans="1:17" s="244" customFormat="1" x14ac:dyDescent="0.25">
      <c r="A1623" s="5" t="s">
        <v>1378</v>
      </c>
      <c r="B1623" s="21" t="s">
        <v>475</v>
      </c>
      <c r="C1623" s="248" t="s">
        <v>1742</v>
      </c>
      <c r="D1623" s="50" t="s">
        <v>30</v>
      </c>
      <c r="E1623" s="249">
        <v>2014</v>
      </c>
      <c r="F1623" s="249">
        <v>2014</v>
      </c>
      <c r="G1623" s="245">
        <v>1.2729999999999999</v>
      </c>
      <c r="H1623" s="245">
        <v>1.2729999999999999</v>
      </c>
      <c r="I1623" s="245">
        <v>1.2729999999999999</v>
      </c>
      <c r="J1623" s="243"/>
      <c r="K1623" s="243"/>
      <c r="L1623" s="245" t="str">
        <f t="shared" si="1"/>
        <v>1 шт</v>
      </c>
      <c r="M1623" s="246" t="str">
        <f t="shared" si="2"/>
        <v>1 шт</v>
      </c>
      <c r="N1623" s="245"/>
      <c r="O1623" s="245"/>
      <c r="P1623" s="245">
        <f t="shared" si="3"/>
        <v>1.2729999999999999</v>
      </c>
      <c r="Q1623" s="247">
        <v>1.2729999999999999</v>
      </c>
    </row>
    <row r="1624" spans="1:17" s="244" customFormat="1" x14ac:dyDescent="0.25">
      <c r="A1624" s="5" t="s">
        <v>1380</v>
      </c>
      <c r="B1624" s="21" t="s">
        <v>1246</v>
      </c>
      <c r="C1624" s="248" t="s">
        <v>1742</v>
      </c>
      <c r="D1624" s="50" t="s">
        <v>30</v>
      </c>
      <c r="E1624" s="249">
        <v>2014</v>
      </c>
      <c r="F1624" s="249">
        <v>2014</v>
      </c>
      <c r="G1624" s="245">
        <v>7.3801599999999995E-2</v>
      </c>
      <c r="H1624" s="245">
        <v>7.3801599999999995E-2</v>
      </c>
      <c r="I1624" s="245">
        <v>7.3801599999999995E-2</v>
      </c>
      <c r="J1624" s="243"/>
      <c r="K1624" s="243"/>
      <c r="L1624" s="245" t="str">
        <f t="shared" si="1"/>
        <v>1 шт</v>
      </c>
      <c r="M1624" s="246" t="str">
        <f t="shared" si="2"/>
        <v>1 шт</v>
      </c>
      <c r="N1624" s="245"/>
      <c r="O1624" s="245"/>
      <c r="P1624" s="245">
        <f t="shared" si="3"/>
        <v>7.3801599999999995E-2</v>
      </c>
      <c r="Q1624" s="247">
        <v>7.3801599999999995E-2</v>
      </c>
    </row>
    <row r="1625" spans="1:17" s="244" customFormat="1" x14ac:dyDescent="0.25">
      <c r="A1625" s="54" t="s">
        <v>476</v>
      </c>
      <c r="B1625" s="57" t="s">
        <v>25</v>
      </c>
      <c r="C1625" s="246"/>
      <c r="D1625" s="12"/>
      <c r="E1625" s="249"/>
      <c r="F1625" s="249"/>
      <c r="G1625" s="245">
        <v>0</v>
      </c>
      <c r="H1625" s="245">
        <v>0</v>
      </c>
      <c r="I1625" s="245">
        <v>0</v>
      </c>
      <c r="J1625" s="243"/>
      <c r="K1625" s="243"/>
      <c r="L1625" s="245">
        <f t="shared" si="1"/>
        <v>0</v>
      </c>
      <c r="M1625" s="246">
        <f t="shared" si="2"/>
        <v>0</v>
      </c>
      <c r="N1625" s="245"/>
      <c r="O1625" s="245"/>
      <c r="P1625" s="245">
        <f t="shared" si="3"/>
        <v>0</v>
      </c>
      <c r="Q1625" s="247">
        <v>0</v>
      </c>
    </row>
    <row r="1626" spans="1:17" s="244" customFormat="1" x14ac:dyDescent="0.25">
      <c r="A1626" s="58" t="s">
        <v>2684</v>
      </c>
      <c r="B1626" s="169" t="s">
        <v>1254</v>
      </c>
      <c r="C1626" s="248" t="s">
        <v>1742</v>
      </c>
      <c r="D1626" s="50" t="s">
        <v>30</v>
      </c>
      <c r="E1626" s="249">
        <v>2014</v>
      </c>
      <c r="F1626" s="249">
        <v>2014</v>
      </c>
      <c r="G1626" s="245">
        <v>5.5E-2</v>
      </c>
      <c r="H1626" s="245">
        <v>5.5E-2</v>
      </c>
      <c r="I1626" s="245">
        <v>5.5E-2</v>
      </c>
      <c r="J1626" s="243"/>
      <c r="K1626" s="243"/>
      <c r="L1626" s="245" t="str">
        <f t="shared" si="1"/>
        <v>1 шт</v>
      </c>
      <c r="M1626" s="246" t="str">
        <f t="shared" si="2"/>
        <v>1 шт</v>
      </c>
      <c r="N1626" s="245"/>
      <c r="O1626" s="245"/>
      <c r="P1626" s="245">
        <f t="shared" si="3"/>
        <v>5.5E-2</v>
      </c>
      <c r="Q1626" s="247">
        <v>5.5E-2</v>
      </c>
    </row>
    <row r="1627" spans="1:17" s="244" customFormat="1" x14ac:dyDescent="0.25">
      <c r="A1627" s="54" t="s">
        <v>52</v>
      </c>
      <c r="B1627" s="57" t="s">
        <v>26</v>
      </c>
      <c r="C1627" s="246"/>
      <c r="D1627" s="12"/>
      <c r="E1627" s="249"/>
      <c r="F1627" s="249"/>
      <c r="G1627" s="245">
        <v>0</v>
      </c>
      <c r="H1627" s="245">
        <v>0</v>
      </c>
      <c r="I1627" s="245">
        <v>0</v>
      </c>
      <c r="J1627" s="243"/>
      <c r="K1627" s="243"/>
      <c r="L1627" s="245">
        <f t="shared" si="1"/>
        <v>0</v>
      </c>
      <c r="M1627" s="246">
        <f t="shared" si="2"/>
        <v>0</v>
      </c>
      <c r="N1627" s="245"/>
      <c r="O1627" s="245"/>
      <c r="P1627" s="245">
        <f t="shared" si="3"/>
        <v>0</v>
      </c>
      <c r="Q1627" s="247">
        <v>0</v>
      </c>
    </row>
    <row r="1628" spans="1:17" s="244" customFormat="1" ht="31.5" x14ac:dyDescent="0.25">
      <c r="A1628" s="58" t="s">
        <v>1475</v>
      </c>
      <c r="B1628" s="169" t="s">
        <v>483</v>
      </c>
      <c r="C1628" s="248" t="s">
        <v>1742</v>
      </c>
      <c r="D1628" s="50" t="s">
        <v>30</v>
      </c>
      <c r="E1628" s="249">
        <v>2014</v>
      </c>
      <c r="F1628" s="249">
        <v>2014</v>
      </c>
      <c r="G1628" s="245">
        <v>0.1198</v>
      </c>
      <c r="H1628" s="245">
        <v>0.1198</v>
      </c>
      <c r="I1628" s="245">
        <v>0.1198</v>
      </c>
      <c r="J1628" s="243"/>
      <c r="K1628" s="243"/>
      <c r="L1628" s="245" t="str">
        <f t="shared" si="1"/>
        <v>1 шт</v>
      </c>
      <c r="M1628" s="246" t="str">
        <f t="shared" si="2"/>
        <v>1 шт</v>
      </c>
      <c r="N1628" s="245"/>
      <c r="O1628" s="245"/>
      <c r="P1628" s="245">
        <f t="shared" si="3"/>
        <v>0.1198</v>
      </c>
      <c r="Q1628" s="247">
        <v>0.1198</v>
      </c>
    </row>
    <row r="1629" spans="1:17" s="290" customFormat="1" x14ac:dyDescent="0.25">
      <c r="A1629" s="291" t="s">
        <v>137</v>
      </c>
      <c r="B1629" s="284" t="s">
        <v>138</v>
      </c>
      <c r="C1629" s="292"/>
      <c r="D1629" s="284"/>
      <c r="E1629" s="293"/>
      <c r="F1629" s="293"/>
      <c r="G1629" s="287"/>
      <c r="H1629" s="287"/>
      <c r="I1629" s="287"/>
      <c r="J1629" s="286"/>
      <c r="K1629" s="286"/>
      <c r="L1629" s="287"/>
      <c r="M1629" s="294"/>
      <c r="N1629" s="287"/>
      <c r="O1629" s="287"/>
      <c r="P1629" s="287"/>
      <c r="Q1629" s="289"/>
    </row>
    <row r="1630" spans="1:17" s="244" customFormat="1" x14ac:dyDescent="0.25">
      <c r="A1630" s="54" t="s">
        <v>593</v>
      </c>
      <c r="B1630" s="46" t="s">
        <v>29</v>
      </c>
      <c r="C1630" s="243"/>
      <c r="D1630" s="61"/>
      <c r="E1630" s="243"/>
      <c r="F1630" s="243"/>
      <c r="G1630" s="245"/>
      <c r="H1630" s="245"/>
      <c r="I1630" s="245"/>
      <c r="J1630" s="243"/>
      <c r="K1630" s="243"/>
      <c r="L1630" s="245"/>
      <c r="M1630" s="246"/>
      <c r="N1630" s="245"/>
      <c r="O1630" s="245"/>
      <c r="P1630" s="245"/>
      <c r="Q1630" s="247"/>
    </row>
    <row r="1631" spans="1:17" s="244" customFormat="1" ht="47.25" x14ac:dyDescent="0.25">
      <c r="A1631" s="5" t="s">
        <v>1532</v>
      </c>
      <c r="B1631" s="121" t="s">
        <v>1261</v>
      </c>
      <c r="C1631" s="248" t="s">
        <v>1376</v>
      </c>
      <c r="D1631" s="80" t="s">
        <v>30</v>
      </c>
      <c r="E1631" s="249">
        <v>2014</v>
      </c>
      <c r="F1631" s="249">
        <v>2014</v>
      </c>
      <c r="G1631" s="245">
        <v>8.4000000000000005E-2</v>
      </c>
      <c r="H1631" s="245">
        <v>8.4000000000000005E-2</v>
      </c>
      <c r="I1631" s="245">
        <v>8.4000000000000005E-2</v>
      </c>
      <c r="J1631" s="243"/>
      <c r="K1631" s="243"/>
      <c r="L1631" s="245" t="str">
        <f>D1631</f>
        <v>1 шт</v>
      </c>
      <c r="M1631" s="246" t="str">
        <f>L1631</f>
        <v>1 шт</v>
      </c>
      <c r="N1631" s="245"/>
      <c r="O1631" s="245"/>
      <c r="P1631" s="245">
        <f>I1631</f>
        <v>8.4000000000000005E-2</v>
      </c>
      <c r="Q1631" s="247">
        <v>8.4000000000000005E-2</v>
      </c>
    </row>
    <row r="1632" spans="1:17" s="244" customFormat="1" ht="31.5" x14ac:dyDescent="0.25">
      <c r="A1632" s="5" t="s">
        <v>1533</v>
      </c>
      <c r="B1632" s="121" t="s">
        <v>1262</v>
      </c>
      <c r="C1632" s="248" t="s">
        <v>1376</v>
      </c>
      <c r="D1632" s="80" t="s">
        <v>30</v>
      </c>
      <c r="E1632" s="249">
        <v>2014</v>
      </c>
      <c r="F1632" s="249">
        <v>2014</v>
      </c>
      <c r="G1632" s="245">
        <v>3.1E-2</v>
      </c>
      <c r="H1632" s="245">
        <v>3.1E-2</v>
      </c>
      <c r="I1632" s="245">
        <v>3.1E-2</v>
      </c>
      <c r="J1632" s="243"/>
      <c r="K1632" s="243"/>
      <c r="L1632" s="245" t="str">
        <f>D1632</f>
        <v>1 шт</v>
      </c>
      <c r="M1632" s="246" t="str">
        <f>L1632</f>
        <v>1 шт</v>
      </c>
      <c r="N1632" s="245"/>
      <c r="O1632" s="245"/>
      <c r="P1632" s="245">
        <f>I1632</f>
        <v>3.1E-2</v>
      </c>
      <c r="Q1632" s="247">
        <v>3.1E-2</v>
      </c>
    </row>
    <row r="1633" spans="1:17" s="244" customFormat="1" ht="31.5" x14ac:dyDescent="0.25">
      <c r="A1633" s="5" t="s">
        <v>1534</v>
      </c>
      <c r="B1633" s="121" t="s">
        <v>1263</v>
      </c>
      <c r="C1633" s="248" t="s">
        <v>1376</v>
      </c>
      <c r="D1633" s="80" t="s">
        <v>30</v>
      </c>
      <c r="E1633" s="249">
        <v>2014</v>
      </c>
      <c r="F1633" s="249">
        <v>2014</v>
      </c>
      <c r="G1633" s="245">
        <v>3.1E-2</v>
      </c>
      <c r="H1633" s="245">
        <v>3.1E-2</v>
      </c>
      <c r="I1633" s="245">
        <v>3.1E-2</v>
      </c>
      <c r="J1633" s="243"/>
      <c r="K1633" s="243"/>
      <c r="L1633" s="245" t="str">
        <f>D1633</f>
        <v>1 шт</v>
      </c>
      <c r="M1633" s="246" t="str">
        <f>L1633</f>
        <v>1 шт</v>
      </c>
      <c r="N1633" s="245"/>
      <c r="O1633" s="245"/>
      <c r="P1633" s="245">
        <f>I1633</f>
        <v>3.1E-2</v>
      </c>
      <c r="Q1633" s="247">
        <v>3.1E-2</v>
      </c>
    </row>
    <row r="1634" spans="1:17" s="244" customFormat="1" ht="47.25" x14ac:dyDescent="0.25">
      <c r="A1634" s="5" t="s">
        <v>1535</v>
      </c>
      <c r="B1634" s="121" t="s">
        <v>1276</v>
      </c>
      <c r="C1634" s="248" t="s">
        <v>1376</v>
      </c>
      <c r="D1634" s="80" t="s">
        <v>30</v>
      </c>
      <c r="E1634" s="249">
        <v>2014</v>
      </c>
      <c r="F1634" s="249">
        <v>2014</v>
      </c>
      <c r="G1634" s="245">
        <v>0.12575</v>
      </c>
      <c r="H1634" s="245">
        <v>0.12575</v>
      </c>
      <c r="I1634" s="245">
        <v>0.12575</v>
      </c>
      <c r="J1634" s="243"/>
      <c r="K1634" s="243"/>
      <c r="L1634" s="245" t="str">
        <f>D1634</f>
        <v>1 шт</v>
      </c>
      <c r="M1634" s="246" t="str">
        <f>L1634</f>
        <v>1 шт</v>
      </c>
      <c r="N1634" s="245"/>
      <c r="O1634" s="245"/>
      <c r="P1634" s="245">
        <f>I1634</f>
        <v>0.12575</v>
      </c>
      <c r="Q1634" s="247">
        <v>0.12575</v>
      </c>
    </row>
    <row r="1635" spans="1:17" s="244" customFormat="1" x14ac:dyDescent="0.25">
      <c r="A1635" s="5" t="s">
        <v>1536</v>
      </c>
      <c r="B1635" s="122" t="s">
        <v>1384</v>
      </c>
      <c r="C1635" s="248" t="s">
        <v>1376</v>
      </c>
      <c r="D1635" s="80" t="s">
        <v>30</v>
      </c>
      <c r="E1635" s="249">
        <v>2014</v>
      </c>
      <c r="F1635" s="249">
        <v>2014</v>
      </c>
      <c r="G1635" s="245">
        <v>0.29000000000000004</v>
      </c>
      <c r="H1635" s="245">
        <v>0.29000000000000004</v>
      </c>
      <c r="I1635" s="245">
        <v>0.29000000000000004</v>
      </c>
      <c r="J1635" s="243"/>
      <c r="K1635" s="243"/>
      <c r="L1635" s="245" t="str">
        <f>D1635</f>
        <v>1 шт</v>
      </c>
      <c r="M1635" s="246" t="str">
        <f>L1635</f>
        <v>1 шт</v>
      </c>
      <c r="N1635" s="245"/>
      <c r="O1635" s="245"/>
      <c r="P1635" s="245">
        <f>I1635</f>
        <v>0.29000000000000004</v>
      </c>
      <c r="Q1635" s="247">
        <v>0.29000000000000004</v>
      </c>
    </row>
    <row r="1636" spans="1:17" s="244" customFormat="1" x14ac:dyDescent="0.25">
      <c r="A1636" s="137">
        <v>2</v>
      </c>
      <c r="B1636" s="136" t="s">
        <v>70</v>
      </c>
      <c r="C1636" s="246"/>
      <c r="D1636" s="12"/>
      <c r="E1636" s="249"/>
      <c r="F1636" s="249"/>
      <c r="G1636" s="245"/>
      <c r="H1636" s="245"/>
      <c r="I1636" s="245"/>
      <c r="J1636" s="243"/>
      <c r="K1636" s="243"/>
      <c r="L1636" s="245"/>
      <c r="M1636" s="246"/>
      <c r="N1636" s="245"/>
      <c r="O1636" s="245"/>
      <c r="P1636" s="245"/>
      <c r="Q1636" s="247"/>
    </row>
    <row r="1637" spans="1:17" s="244" customFormat="1" ht="31.5" x14ac:dyDescent="0.25">
      <c r="A1637" s="58" t="s">
        <v>574</v>
      </c>
      <c r="B1637" s="45" t="s">
        <v>542</v>
      </c>
      <c r="C1637" s="248" t="s">
        <v>1409</v>
      </c>
      <c r="D1637" s="12" t="s">
        <v>352</v>
      </c>
      <c r="E1637" s="249">
        <v>2014</v>
      </c>
      <c r="F1637" s="249">
        <v>2014</v>
      </c>
      <c r="G1637" s="245">
        <v>0.628</v>
      </c>
      <c r="H1637" s="245">
        <v>0.628</v>
      </c>
      <c r="I1637" s="245">
        <v>0.628</v>
      </c>
      <c r="J1637" s="243"/>
      <c r="K1637" s="243"/>
      <c r="L1637" s="245" t="str">
        <f t="shared" si="1"/>
        <v>0,25 МВА</v>
      </c>
      <c r="M1637" s="246" t="str">
        <f t="shared" si="2"/>
        <v>0,25 МВА</v>
      </c>
      <c r="N1637" s="245"/>
      <c r="O1637" s="245"/>
      <c r="P1637" s="245">
        <v>0.628</v>
      </c>
      <c r="Q1637" s="247">
        <v>0.628</v>
      </c>
    </row>
    <row r="1638" spans="1:17" s="244" customFormat="1" ht="31.5" x14ac:dyDescent="0.25">
      <c r="A1638" s="58" t="s">
        <v>575</v>
      </c>
      <c r="B1638" s="45" t="s">
        <v>543</v>
      </c>
      <c r="C1638" s="248" t="s">
        <v>1409</v>
      </c>
      <c r="D1638" s="12" t="s">
        <v>72</v>
      </c>
      <c r="E1638" s="249">
        <v>2014</v>
      </c>
      <c r="F1638" s="249">
        <v>2014</v>
      </c>
      <c r="G1638" s="245">
        <v>0.468418</v>
      </c>
      <c r="H1638" s="245">
        <v>0.468418</v>
      </c>
      <c r="I1638" s="245">
        <v>0.468418</v>
      </c>
      <c r="J1638" s="243"/>
      <c r="K1638" s="243"/>
      <c r="L1638" s="245" t="str">
        <f t="shared" si="1"/>
        <v>0,63МВА</v>
      </c>
      <c r="M1638" s="246" t="str">
        <f t="shared" si="2"/>
        <v>0,63МВА</v>
      </c>
      <c r="N1638" s="245"/>
      <c r="O1638" s="245"/>
      <c r="P1638" s="245">
        <v>0.468418</v>
      </c>
      <c r="Q1638" s="247">
        <v>0.468418</v>
      </c>
    </row>
    <row r="1639" spans="1:17" s="244" customFormat="1" ht="47.25" x14ac:dyDescent="0.25">
      <c r="A1639" s="58" t="s">
        <v>576</v>
      </c>
      <c r="B1639" s="45" t="s">
        <v>544</v>
      </c>
      <c r="C1639" s="248" t="s">
        <v>1409</v>
      </c>
      <c r="D1639" s="12" t="s">
        <v>109</v>
      </c>
      <c r="E1639" s="249">
        <v>2014</v>
      </c>
      <c r="F1639" s="249">
        <v>2014</v>
      </c>
      <c r="G1639" s="245">
        <v>0.19094237999999999</v>
      </c>
      <c r="H1639" s="245">
        <v>0.19094237999999999</v>
      </c>
      <c r="I1639" s="245">
        <v>0.19094237999999999</v>
      </c>
      <c r="J1639" s="243"/>
      <c r="K1639" s="243"/>
      <c r="L1639" s="245" t="str">
        <f t="shared" ref="L1639:L1702" si="4">D1639</f>
        <v>0,25МВА</v>
      </c>
      <c r="M1639" s="246" t="str">
        <f t="shared" ref="M1639:M1702" si="5">L1639</f>
        <v>0,25МВА</v>
      </c>
      <c r="N1639" s="245"/>
      <c r="O1639" s="245"/>
      <c r="P1639" s="245">
        <v>0.19094237999999999</v>
      </c>
      <c r="Q1639" s="247">
        <v>0.19094237999999999</v>
      </c>
    </row>
    <row r="1640" spans="1:17" s="244" customFormat="1" ht="31.5" x14ac:dyDescent="0.25">
      <c r="A1640" s="58" t="s">
        <v>577</v>
      </c>
      <c r="B1640" s="35" t="s">
        <v>545</v>
      </c>
      <c r="C1640" s="248" t="s">
        <v>1409</v>
      </c>
      <c r="D1640" s="12" t="s">
        <v>74</v>
      </c>
      <c r="E1640" s="249">
        <v>2014</v>
      </c>
      <c r="F1640" s="249">
        <v>2014</v>
      </c>
      <c r="G1640" s="245">
        <v>0.25637645000000003</v>
      </c>
      <c r="H1640" s="245">
        <v>0.25637645000000003</v>
      </c>
      <c r="I1640" s="245">
        <v>0.25637645000000003</v>
      </c>
      <c r="J1640" s="243"/>
      <c r="K1640" s="243"/>
      <c r="L1640" s="245" t="str">
        <f t="shared" si="4"/>
        <v>0,4МВА</v>
      </c>
      <c r="M1640" s="246" t="str">
        <f t="shared" si="5"/>
        <v>0,4МВА</v>
      </c>
      <c r="N1640" s="245"/>
      <c r="O1640" s="245"/>
      <c r="P1640" s="245">
        <v>0.25637645000000003</v>
      </c>
      <c r="Q1640" s="247">
        <v>0.25637645000000003</v>
      </c>
    </row>
    <row r="1641" spans="1:17" s="244" customFormat="1" x14ac:dyDescent="0.25">
      <c r="A1641" s="58" t="s">
        <v>578</v>
      </c>
      <c r="B1641" s="35" t="s">
        <v>546</v>
      </c>
      <c r="C1641" s="248" t="s">
        <v>1409</v>
      </c>
      <c r="D1641" s="12" t="s">
        <v>409</v>
      </c>
      <c r="E1641" s="249">
        <v>2014</v>
      </c>
      <c r="F1641" s="249">
        <v>2014</v>
      </c>
      <c r="G1641" s="245">
        <v>5.5432699999999997</v>
      </c>
      <c r="H1641" s="245">
        <v>5.5432699999999997</v>
      </c>
      <c r="I1641" s="245">
        <v>5.5432699999999997</v>
      </c>
      <c r="J1641" s="243"/>
      <c r="K1641" s="243"/>
      <c r="L1641" s="245" t="str">
        <f t="shared" si="4"/>
        <v>16 КСО</v>
      </c>
      <c r="M1641" s="246" t="str">
        <f t="shared" si="5"/>
        <v>16 КСО</v>
      </c>
      <c r="N1641" s="245"/>
      <c r="O1641" s="245"/>
      <c r="P1641" s="245">
        <v>5.5432699999999997</v>
      </c>
      <c r="Q1641" s="247">
        <v>5.5432699999999997</v>
      </c>
    </row>
    <row r="1642" spans="1:17" s="244" customFormat="1" x14ac:dyDescent="0.25">
      <c r="A1642" s="58" t="s">
        <v>579</v>
      </c>
      <c r="B1642" s="35" t="s">
        <v>547</v>
      </c>
      <c r="C1642" s="248" t="s">
        <v>1409</v>
      </c>
      <c r="D1642" s="12" t="s">
        <v>548</v>
      </c>
      <c r="E1642" s="249">
        <v>2014</v>
      </c>
      <c r="F1642" s="249">
        <v>2014</v>
      </c>
      <c r="G1642" s="245">
        <v>7.6040000000000001</v>
      </c>
      <c r="H1642" s="245">
        <v>7.6040000000000001</v>
      </c>
      <c r="I1642" s="245">
        <v>7.6040000000000001</v>
      </c>
      <c r="J1642" s="243"/>
      <c r="K1642" s="243"/>
      <c r="L1642" s="245" t="str">
        <f t="shared" si="4"/>
        <v>18 КСО</v>
      </c>
      <c r="M1642" s="246" t="str">
        <f t="shared" si="5"/>
        <v>18 КСО</v>
      </c>
      <c r="N1642" s="245"/>
      <c r="O1642" s="245"/>
      <c r="P1642" s="245">
        <v>7.6040000000000001</v>
      </c>
      <c r="Q1642" s="247">
        <v>7.6040000000000001</v>
      </c>
    </row>
    <row r="1643" spans="1:17" s="244" customFormat="1" x14ac:dyDescent="0.25">
      <c r="A1643" s="58" t="s">
        <v>580</v>
      </c>
      <c r="B1643" s="35" t="s">
        <v>549</v>
      </c>
      <c r="C1643" s="248" t="s">
        <v>1409</v>
      </c>
      <c r="D1643" s="12" t="s">
        <v>550</v>
      </c>
      <c r="E1643" s="249">
        <v>2014</v>
      </c>
      <c r="F1643" s="249">
        <v>2014</v>
      </c>
      <c r="G1643" s="245">
        <v>7.6174025299999997</v>
      </c>
      <c r="H1643" s="245">
        <v>7.6174025299999997</v>
      </c>
      <c r="I1643" s="245">
        <v>7.6174025299999997</v>
      </c>
      <c r="J1643" s="243"/>
      <c r="K1643" s="243"/>
      <c r="L1643" s="245" t="str">
        <f t="shared" si="4"/>
        <v>18КСО</v>
      </c>
      <c r="M1643" s="246" t="str">
        <f t="shared" si="5"/>
        <v>18КСО</v>
      </c>
      <c r="N1643" s="245"/>
      <c r="O1643" s="245"/>
      <c r="P1643" s="245">
        <f t="shared" ref="P1643:P1702" si="6">I1643</f>
        <v>7.6174025299999997</v>
      </c>
      <c r="Q1643" s="247">
        <v>7.6174025299999997</v>
      </c>
    </row>
    <row r="1644" spans="1:17" s="244" customFormat="1" ht="47.25" x14ac:dyDescent="0.25">
      <c r="A1644" s="58" t="s">
        <v>581</v>
      </c>
      <c r="B1644" s="35" t="s">
        <v>551</v>
      </c>
      <c r="C1644" s="248" t="s">
        <v>1409</v>
      </c>
      <c r="D1644" s="12" t="s">
        <v>552</v>
      </c>
      <c r="E1644" s="249">
        <v>2014</v>
      </c>
      <c r="F1644" s="249">
        <v>2014</v>
      </c>
      <c r="G1644" s="245">
        <v>0.58512907000000003</v>
      </c>
      <c r="H1644" s="245">
        <v>0.58512907000000003</v>
      </c>
      <c r="I1644" s="245">
        <v>0.58512907000000003</v>
      </c>
      <c r="J1644" s="243"/>
      <c r="K1644" s="243"/>
      <c r="L1644" s="245" t="str">
        <f t="shared" si="4"/>
        <v>0,388 км</v>
      </c>
      <c r="M1644" s="246" t="str">
        <f t="shared" si="5"/>
        <v>0,388 км</v>
      </c>
      <c r="N1644" s="245"/>
      <c r="O1644" s="245"/>
      <c r="P1644" s="245">
        <f t="shared" si="6"/>
        <v>0.58512907000000003</v>
      </c>
      <c r="Q1644" s="247">
        <v>0.58512907000000003</v>
      </c>
    </row>
    <row r="1645" spans="1:17" s="244" customFormat="1" ht="31.5" x14ac:dyDescent="0.25">
      <c r="A1645" s="58" t="s">
        <v>582</v>
      </c>
      <c r="B1645" s="36" t="s">
        <v>553</v>
      </c>
      <c r="C1645" s="248" t="s">
        <v>1409</v>
      </c>
      <c r="D1645" s="12" t="s">
        <v>407</v>
      </c>
      <c r="E1645" s="249">
        <v>2014</v>
      </c>
      <c r="F1645" s="249">
        <v>2014</v>
      </c>
      <c r="G1645" s="245">
        <v>0.12225061999999999</v>
      </c>
      <c r="H1645" s="245">
        <v>0.12225061999999999</v>
      </c>
      <c r="I1645" s="245">
        <v>0.12225061999999999</v>
      </c>
      <c r="J1645" s="243"/>
      <c r="K1645" s="243"/>
      <c r="L1645" s="245" t="str">
        <f t="shared" si="4"/>
        <v>1 КСО</v>
      </c>
      <c r="M1645" s="246" t="str">
        <f t="shared" si="5"/>
        <v>1 КСО</v>
      </c>
      <c r="N1645" s="245"/>
      <c r="O1645" s="245"/>
      <c r="P1645" s="245">
        <f t="shared" si="6"/>
        <v>0.12225061999999999</v>
      </c>
      <c r="Q1645" s="247">
        <v>0.12225061999999999</v>
      </c>
    </row>
    <row r="1646" spans="1:17" s="244" customFormat="1" ht="31.5" x14ac:dyDescent="0.25">
      <c r="A1646" s="58" t="s">
        <v>583</v>
      </c>
      <c r="B1646" s="36" t="s">
        <v>554</v>
      </c>
      <c r="C1646" s="248" t="s">
        <v>1409</v>
      </c>
      <c r="D1646" s="12" t="s">
        <v>74</v>
      </c>
      <c r="E1646" s="249">
        <v>2014</v>
      </c>
      <c r="F1646" s="249">
        <v>2014</v>
      </c>
      <c r="G1646" s="245">
        <v>0.61456739999999999</v>
      </c>
      <c r="H1646" s="245">
        <v>0.61456739999999999</v>
      </c>
      <c r="I1646" s="245">
        <v>0.61456739999999999</v>
      </c>
      <c r="J1646" s="243"/>
      <c r="K1646" s="243"/>
      <c r="L1646" s="245" t="str">
        <f t="shared" si="4"/>
        <v>0,4МВА</v>
      </c>
      <c r="M1646" s="246" t="str">
        <f t="shared" si="5"/>
        <v>0,4МВА</v>
      </c>
      <c r="N1646" s="245"/>
      <c r="O1646" s="245"/>
      <c r="P1646" s="245">
        <f t="shared" si="6"/>
        <v>0.61456739999999999</v>
      </c>
      <c r="Q1646" s="247">
        <v>0.61456739999999999</v>
      </c>
    </row>
    <row r="1647" spans="1:17" s="244" customFormat="1" ht="31.5" x14ac:dyDescent="0.25">
      <c r="A1647" s="58" t="s">
        <v>584</v>
      </c>
      <c r="B1647" s="35" t="s">
        <v>555</v>
      </c>
      <c r="C1647" s="248" t="s">
        <v>1409</v>
      </c>
      <c r="D1647" s="12"/>
      <c r="E1647" s="249">
        <v>2014</v>
      </c>
      <c r="F1647" s="249">
        <v>2014</v>
      </c>
      <c r="G1647" s="245">
        <v>0.56349163999999996</v>
      </c>
      <c r="H1647" s="245">
        <v>0.56349163999999996</v>
      </c>
      <c r="I1647" s="245">
        <v>0.56349163999999996</v>
      </c>
      <c r="J1647" s="243"/>
      <c r="K1647" s="243"/>
      <c r="L1647" s="245">
        <f t="shared" si="4"/>
        <v>0</v>
      </c>
      <c r="M1647" s="246">
        <f t="shared" si="5"/>
        <v>0</v>
      </c>
      <c r="N1647" s="245"/>
      <c r="O1647" s="245"/>
      <c r="P1647" s="245">
        <f t="shared" si="6"/>
        <v>0.56349163999999996</v>
      </c>
      <c r="Q1647" s="247">
        <v>0.56349163999999996</v>
      </c>
    </row>
    <row r="1648" spans="1:17" s="244" customFormat="1" ht="47.25" x14ac:dyDescent="0.25">
      <c r="A1648" s="58" t="s">
        <v>585</v>
      </c>
      <c r="B1648" s="35" t="s">
        <v>1476</v>
      </c>
      <c r="C1648" s="248" t="s">
        <v>1409</v>
      </c>
      <c r="D1648" s="12" t="s">
        <v>556</v>
      </c>
      <c r="E1648" s="249">
        <v>2014</v>
      </c>
      <c r="F1648" s="249">
        <v>2014</v>
      </c>
      <c r="G1648" s="245">
        <v>4.3437795599999998</v>
      </c>
      <c r="H1648" s="245">
        <v>4.3437795599999998</v>
      </c>
      <c r="I1648" s="245">
        <v>4.3437795599999998</v>
      </c>
      <c r="J1648" s="243"/>
      <c r="K1648" s="243"/>
      <c r="L1648" s="245" t="str">
        <f t="shared" si="4"/>
        <v>3,8 км</v>
      </c>
      <c r="M1648" s="246" t="str">
        <f t="shared" si="5"/>
        <v>3,8 км</v>
      </c>
      <c r="N1648" s="245"/>
      <c r="O1648" s="245"/>
      <c r="P1648" s="245">
        <f t="shared" si="6"/>
        <v>4.3437795599999998</v>
      </c>
      <c r="Q1648" s="247">
        <v>4.3437795599999998</v>
      </c>
    </row>
    <row r="1649" spans="1:17" s="244" customFormat="1" ht="47.25" x14ac:dyDescent="0.25">
      <c r="A1649" s="58" t="s">
        <v>586</v>
      </c>
      <c r="B1649" s="35" t="s">
        <v>1477</v>
      </c>
      <c r="C1649" s="248" t="s">
        <v>1409</v>
      </c>
      <c r="D1649" s="12" t="s">
        <v>557</v>
      </c>
      <c r="E1649" s="249">
        <v>2014</v>
      </c>
      <c r="F1649" s="249">
        <v>2014</v>
      </c>
      <c r="G1649" s="245">
        <v>0.61608521999999999</v>
      </c>
      <c r="H1649" s="245">
        <v>0.61608521999999999</v>
      </c>
      <c r="I1649" s="245">
        <v>0.61608521999999999</v>
      </c>
      <c r="J1649" s="243"/>
      <c r="K1649" s="243"/>
      <c r="L1649" s="245" t="str">
        <f t="shared" si="4"/>
        <v>0,38км</v>
      </c>
      <c r="M1649" s="246" t="str">
        <f t="shared" si="5"/>
        <v>0,38км</v>
      </c>
      <c r="N1649" s="245"/>
      <c r="O1649" s="245"/>
      <c r="P1649" s="245">
        <f t="shared" si="6"/>
        <v>0.61608521999999999</v>
      </c>
      <c r="Q1649" s="247">
        <v>0.61608521999999999</v>
      </c>
    </row>
    <row r="1650" spans="1:17" s="244" customFormat="1" ht="47.25" x14ac:dyDescent="0.25">
      <c r="A1650" s="58" t="s">
        <v>587</v>
      </c>
      <c r="B1650" s="35" t="s">
        <v>1478</v>
      </c>
      <c r="C1650" s="248" t="s">
        <v>1409</v>
      </c>
      <c r="D1650" s="12" t="s">
        <v>557</v>
      </c>
      <c r="E1650" s="249">
        <v>2014</v>
      </c>
      <c r="F1650" s="249">
        <v>2014</v>
      </c>
      <c r="G1650" s="245">
        <v>0.50592382000000002</v>
      </c>
      <c r="H1650" s="245">
        <v>0.50592382000000002</v>
      </c>
      <c r="I1650" s="245">
        <v>0.50592382000000002</v>
      </c>
      <c r="J1650" s="243"/>
      <c r="K1650" s="243"/>
      <c r="L1650" s="245" t="str">
        <f t="shared" si="4"/>
        <v>0,38км</v>
      </c>
      <c r="M1650" s="246" t="str">
        <f t="shared" si="5"/>
        <v>0,38км</v>
      </c>
      <c r="N1650" s="245"/>
      <c r="O1650" s="245"/>
      <c r="P1650" s="245">
        <f t="shared" si="6"/>
        <v>0.50592382000000002</v>
      </c>
      <c r="Q1650" s="247">
        <v>0.50592382000000002</v>
      </c>
    </row>
    <row r="1651" spans="1:17" s="244" customFormat="1" ht="47.25" x14ac:dyDescent="0.25">
      <c r="A1651" s="58" t="s">
        <v>588</v>
      </c>
      <c r="B1651" s="35" t="s">
        <v>1479</v>
      </c>
      <c r="C1651" s="248" t="s">
        <v>1409</v>
      </c>
      <c r="D1651" s="12" t="s">
        <v>558</v>
      </c>
      <c r="E1651" s="249">
        <v>2014</v>
      </c>
      <c r="F1651" s="249">
        <v>2014</v>
      </c>
      <c r="G1651" s="245">
        <v>0.47655217599999999</v>
      </c>
      <c r="H1651" s="245">
        <v>0.47655217599999999</v>
      </c>
      <c r="I1651" s="245">
        <v>0.47655217599999999</v>
      </c>
      <c r="J1651" s="243"/>
      <c r="K1651" s="243"/>
      <c r="L1651" s="245" t="str">
        <f t="shared" si="4"/>
        <v>0,35км</v>
      </c>
      <c r="M1651" s="246" t="str">
        <f t="shared" si="5"/>
        <v>0,35км</v>
      </c>
      <c r="N1651" s="245"/>
      <c r="O1651" s="245"/>
      <c r="P1651" s="245">
        <f t="shared" si="6"/>
        <v>0.47655217599999999</v>
      </c>
      <c r="Q1651" s="247">
        <v>0.47655217599999999</v>
      </c>
    </row>
    <row r="1652" spans="1:17" s="244" customFormat="1" ht="31.5" x14ac:dyDescent="0.25">
      <c r="A1652" s="58" t="s">
        <v>589</v>
      </c>
      <c r="B1652" s="35" t="s">
        <v>1480</v>
      </c>
      <c r="C1652" s="248" t="s">
        <v>1409</v>
      </c>
      <c r="D1652" s="12">
        <v>0.94</v>
      </c>
      <c r="E1652" s="249">
        <v>2014</v>
      </c>
      <c r="F1652" s="249">
        <v>2014</v>
      </c>
      <c r="G1652" s="245">
        <v>1.2384258099999998</v>
      </c>
      <c r="H1652" s="245">
        <v>1.2384258099999998</v>
      </c>
      <c r="I1652" s="245">
        <v>1.2384258099999998</v>
      </c>
      <c r="J1652" s="243"/>
      <c r="K1652" s="243"/>
      <c r="L1652" s="245">
        <f t="shared" si="4"/>
        <v>0.94</v>
      </c>
      <c r="M1652" s="246">
        <f t="shared" si="5"/>
        <v>0.94</v>
      </c>
      <c r="N1652" s="245"/>
      <c r="O1652" s="245"/>
      <c r="P1652" s="245">
        <f t="shared" si="6"/>
        <v>1.2384258099999998</v>
      </c>
      <c r="Q1652" s="247">
        <v>1.2384258099999998</v>
      </c>
    </row>
    <row r="1653" spans="1:17" s="244" customFormat="1" ht="31.5" x14ac:dyDescent="0.25">
      <c r="A1653" s="58" t="s">
        <v>1282</v>
      </c>
      <c r="B1653" s="119" t="s">
        <v>559</v>
      </c>
      <c r="C1653" s="248" t="s">
        <v>1409</v>
      </c>
      <c r="D1653" s="12">
        <v>0.5</v>
      </c>
      <c r="E1653" s="249">
        <v>2014</v>
      </c>
      <c r="F1653" s="249">
        <v>2014</v>
      </c>
      <c r="G1653" s="245">
        <v>1.1650214000000001</v>
      </c>
      <c r="H1653" s="245">
        <v>1.1650214000000001</v>
      </c>
      <c r="I1653" s="245">
        <v>1.1650214000000001</v>
      </c>
      <c r="J1653" s="243"/>
      <c r="K1653" s="243"/>
      <c r="L1653" s="245">
        <f t="shared" si="4"/>
        <v>0.5</v>
      </c>
      <c r="M1653" s="246">
        <f t="shared" si="5"/>
        <v>0.5</v>
      </c>
      <c r="N1653" s="245"/>
      <c r="O1653" s="245"/>
      <c r="P1653" s="245">
        <f t="shared" si="6"/>
        <v>1.1650214000000001</v>
      </c>
      <c r="Q1653" s="247">
        <v>1.1650214000000001</v>
      </c>
    </row>
    <row r="1654" spans="1:17" s="244" customFormat="1" ht="31.5" x14ac:dyDescent="0.25">
      <c r="A1654" s="58" t="s">
        <v>1283</v>
      </c>
      <c r="B1654" s="120" t="s">
        <v>560</v>
      </c>
      <c r="C1654" s="248" t="s">
        <v>1409</v>
      </c>
      <c r="D1654" s="12" t="s">
        <v>561</v>
      </c>
      <c r="E1654" s="249">
        <v>2014</v>
      </c>
      <c r="F1654" s="249">
        <v>2014</v>
      </c>
      <c r="G1654" s="245">
        <v>2.7757219999999999E-2</v>
      </c>
      <c r="H1654" s="245">
        <v>2.7757219999999999E-2</v>
      </c>
      <c r="I1654" s="245">
        <v>2.7757219999999999E-2</v>
      </c>
      <c r="J1654" s="243"/>
      <c r="K1654" s="243"/>
      <c r="L1654" s="245" t="str">
        <f t="shared" si="4"/>
        <v>0,084км</v>
      </c>
      <c r="M1654" s="246" t="str">
        <f t="shared" si="5"/>
        <v>0,084км</v>
      </c>
      <c r="N1654" s="245"/>
      <c r="O1654" s="245"/>
      <c r="P1654" s="245">
        <f t="shared" si="6"/>
        <v>2.7757219999999999E-2</v>
      </c>
      <c r="Q1654" s="247">
        <v>2.7757219999999999E-2</v>
      </c>
    </row>
    <row r="1655" spans="1:17" s="244" customFormat="1" ht="31.5" x14ac:dyDescent="0.25">
      <c r="A1655" s="58" t="s">
        <v>1284</v>
      </c>
      <c r="B1655" s="120" t="s">
        <v>562</v>
      </c>
      <c r="C1655" s="248" t="s">
        <v>1409</v>
      </c>
      <c r="D1655" s="12" t="s">
        <v>563</v>
      </c>
      <c r="E1655" s="249">
        <v>2014</v>
      </c>
      <c r="F1655" s="249">
        <v>2014</v>
      </c>
      <c r="G1655" s="245">
        <v>6.1861520000000003E-2</v>
      </c>
      <c r="H1655" s="245">
        <v>6.1861520000000003E-2</v>
      </c>
      <c r="I1655" s="245">
        <v>6.1861520000000003E-2</v>
      </c>
      <c r="J1655" s="243"/>
      <c r="K1655" s="243"/>
      <c r="L1655" s="245" t="str">
        <f t="shared" si="4"/>
        <v>0,255км</v>
      </c>
      <c r="M1655" s="246" t="str">
        <f t="shared" si="5"/>
        <v>0,255км</v>
      </c>
      <c r="N1655" s="245"/>
      <c r="O1655" s="245"/>
      <c r="P1655" s="245">
        <f t="shared" si="6"/>
        <v>6.1861520000000003E-2</v>
      </c>
      <c r="Q1655" s="247">
        <v>6.1861520000000003E-2</v>
      </c>
    </row>
    <row r="1656" spans="1:17" s="244" customFormat="1" ht="31.5" x14ac:dyDescent="0.25">
      <c r="A1656" s="58" t="s">
        <v>1285</v>
      </c>
      <c r="B1656" s="35" t="s">
        <v>564</v>
      </c>
      <c r="C1656" s="248" t="s">
        <v>1409</v>
      </c>
      <c r="D1656" s="12" t="s">
        <v>565</v>
      </c>
      <c r="E1656" s="249">
        <v>2014</v>
      </c>
      <c r="F1656" s="249">
        <v>2014</v>
      </c>
      <c r="G1656" s="245">
        <v>0.29883314999999999</v>
      </c>
      <c r="H1656" s="245">
        <v>0.29883314999999999</v>
      </c>
      <c r="I1656" s="245">
        <v>0.29883314999999999</v>
      </c>
      <c r="J1656" s="243"/>
      <c r="K1656" s="243"/>
      <c r="L1656" s="245" t="str">
        <f t="shared" si="4"/>
        <v>0,47 км</v>
      </c>
      <c r="M1656" s="246" t="str">
        <f t="shared" si="5"/>
        <v>0,47 км</v>
      </c>
      <c r="N1656" s="245"/>
      <c r="O1656" s="245"/>
      <c r="P1656" s="245">
        <f t="shared" si="6"/>
        <v>0.29883314999999999</v>
      </c>
      <c r="Q1656" s="247">
        <v>0.29883314999999999</v>
      </c>
    </row>
    <row r="1657" spans="1:17" s="244" customFormat="1" x14ac:dyDescent="0.25">
      <c r="A1657" s="58" t="s">
        <v>1286</v>
      </c>
      <c r="B1657" s="35" t="s">
        <v>566</v>
      </c>
      <c r="C1657" s="248" t="s">
        <v>1409</v>
      </c>
      <c r="D1657" s="12"/>
      <c r="E1657" s="249">
        <v>2014</v>
      </c>
      <c r="F1657" s="249">
        <v>2014</v>
      </c>
      <c r="G1657" s="245">
        <v>0.20445429000000001</v>
      </c>
      <c r="H1657" s="245">
        <v>0.20445429000000001</v>
      </c>
      <c r="I1657" s="245">
        <v>0.20445429000000001</v>
      </c>
      <c r="J1657" s="243"/>
      <c r="K1657" s="243"/>
      <c r="L1657" s="245">
        <f t="shared" si="4"/>
        <v>0</v>
      </c>
      <c r="M1657" s="246">
        <f t="shared" si="5"/>
        <v>0</v>
      </c>
      <c r="N1657" s="245"/>
      <c r="O1657" s="245"/>
      <c r="P1657" s="245">
        <f t="shared" si="6"/>
        <v>0.20445429000000001</v>
      </c>
      <c r="Q1657" s="247">
        <v>0.20445429000000001</v>
      </c>
    </row>
    <row r="1658" spans="1:17" s="244" customFormat="1" ht="31.5" x14ac:dyDescent="0.25">
      <c r="A1658" s="58" t="s">
        <v>1383</v>
      </c>
      <c r="B1658" s="35" t="s">
        <v>567</v>
      </c>
      <c r="C1658" s="248" t="s">
        <v>1409</v>
      </c>
      <c r="D1658" s="12" t="s">
        <v>568</v>
      </c>
      <c r="E1658" s="249">
        <v>2014</v>
      </c>
      <c r="F1658" s="249">
        <v>2014</v>
      </c>
      <c r="G1658" s="245">
        <v>0.90100000000000002</v>
      </c>
      <c r="H1658" s="245">
        <v>0.90100000000000002</v>
      </c>
      <c r="I1658" s="245">
        <v>0.90100000000000002</v>
      </c>
      <c r="J1658" s="243"/>
      <c r="K1658" s="243"/>
      <c r="L1658" s="245" t="str">
        <f t="shared" si="4"/>
        <v>0,5МВА</v>
      </c>
      <c r="M1658" s="246" t="str">
        <f t="shared" si="5"/>
        <v>0,5МВА</v>
      </c>
      <c r="N1658" s="245"/>
      <c r="O1658" s="245"/>
      <c r="P1658" s="245">
        <f t="shared" si="6"/>
        <v>0.90100000000000002</v>
      </c>
      <c r="Q1658" s="247">
        <v>0.90100000000000002</v>
      </c>
    </row>
    <row r="1659" spans="1:17" s="244" customFormat="1" ht="33" customHeight="1" x14ac:dyDescent="0.25">
      <c r="A1659" s="58" t="s">
        <v>1481</v>
      </c>
      <c r="B1659" s="35" t="s">
        <v>569</v>
      </c>
      <c r="C1659" s="248" t="s">
        <v>1409</v>
      </c>
      <c r="D1659" s="50" t="s">
        <v>1381</v>
      </c>
      <c r="E1659" s="249">
        <v>2014</v>
      </c>
      <c r="F1659" s="249">
        <v>2014</v>
      </c>
      <c r="G1659" s="245">
        <v>1.0209999999999999</v>
      </c>
      <c r="H1659" s="245">
        <v>1.0209999999999999</v>
      </c>
      <c r="I1659" s="245">
        <v>1.0209999999999999</v>
      </c>
      <c r="J1659" s="243"/>
      <c r="K1659" s="243"/>
      <c r="L1659" s="245" t="str">
        <f t="shared" si="4"/>
        <v>0,38 км</v>
      </c>
      <c r="M1659" s="246" t="str">
        <f t="shared" si="5"/>
        <v>0,38 км</v>
      </c>
      <c r="N1659" s="245"/>
      <c r="O1659" s="245"/>
      <c r="P1659" s="245">
        <f t="shared" si="6"/>
        <v>1.0209999999999999</v>
      </c>
      <c r="Q1659" s="247">
        <v>1.0209999999999999</v>
      </c>
    </row>
    <row r="1660" spans="1:17" s="244" customFormat="1" ht="39" customHeight="1" x14ac:dyDescent="0.25">
      <c r="A1660" s="58" t="s">
        <v>1482</v>
      </c>
      <c r="B1660" s="36" t="s">
        <v>570</v>
      </c>
      <c r="C1660" s="248" t="s">
        <v>1409</v>
      </c>
      <c r="D1660" s="50" t="s">
        <v>1382</v>
      </c>
      <c r="E1660" s="249">
        <v>2014</v>
      </c>
      <c r="F1660" s="249">
        <v>2014</v>
      </c>
      <c r="G1660" s="245">
        <v>1.9944120000000001</v>
      </c>
      <c r="H1660" s="245">
        <v>1.9944120000000001</v>
      </c>
      <c r="I1660" s="245">
        <v>1.9944120000000001</v>
      </c>
      <c r="J1660" s="243"/>
      <c r="K1660" s="243"/>
      <c r="L1660" s="245" t="str">
        <f t="shared" si="4"/>
        <v>1,722 км</v>
      </c>
      <c r="M1660" s="246" t="str">
        <f t="shared" si="5"/>
        <v>1,722 км</v>
      </c>
      <c r="N1660" s="245"/>
      <c r="O1660" s="245"/>
      <c r="P1660" s="245">
        <f t="shared" si="6"/>
        <v>1.9944120000000001</v>
      </c>
      <c r="Q1660" s="247">
        <v>1.9944120000000001</v>
      </c>
    </row>
    <row r="1661" spans="1:17" s="244" customFormat="1" ht="31.5" x14ac:dyDescent="0.25">
      <c r="A1661" s="58" t="s">
        <v>1483</v>
      </c>
      <c r="B1661" s="35" t="s">
        <v>571</v>
      </c>
      <c r="C1661" s="248" t="s">
        <v>1409</v>
      </c>
      <c r="D1661" s="50" t="s">
        <v>378</v>
      </c>
      <c r="E1661" s="249">
        <v>2014</v>
      </c>
      <c r="F1661" s="249">
        <v>2014</v>
      </c>
      <c r="G1661" s="245">
        <v>0.48199999999999998</v>
      </c>
      <c r="H1661" s="245">
        <v>0.48199999999999998</v>
      </c>
      <c r="I1661" s="245">
        <v>0.48199999999999998</v>
      </c>
      <c r="J1661" s="243"/>
      <c r="K1661" s="243"/>
      <c r="L1661" s="245" t="str">
        <f t="shared" si="4"/>
        <v>0,8 МВА</v>
      </c>
      <c r="M1661" s="246" t="str">
        <f t="shared" si="5"/>
        <v>0,8 МВА</v>
      </c>
      <c r="N1661" s="245"/>
      <c r="O1661" s="245"/>
      <c r="P1661" s="245">
        <f t="shared" si="6"/>
        <v>0.48199999999999998</v>
      </c>
      <c r="Q1661" s="247">
        <v>0.48199999999999998</v>
      </c>
    </row>
    <row r="1662" spans="1:17" s="244" customFormat="1" x14ac:dyDescent="0.25">
      <c r="A1662" s="58" t="s">
        <v>1484</v>
      </c>
      <c r="B1662" s="35" t="s">
        <v>572</v>
      </c>
      <c r="C1662" s="248" t="s">
        <v>1409</v>
      </c>
      <c r="D1662" s="50" t="s">
        <v>378</v>
      </c>
      <c r="E1662" s="249">
        <v>2014</v>
      </c>
      <c r="F1662" s="249">
        <v>2014</v>
      </c>
      <c r="G1662" s="245">
        <v>0.45</v>
      </c>
      <c r="H1662" s="245">
        <v>0.45</v>
      </c>
      <c r="I1662" s="245">
        <v>0.45</v>
      </c>
      <c r="J1662" s="243"/>
      <c r="K1662" s="243"/>
      <c r="L1662" s="245" t="str">
        <f t="shared" si="4"/>
        <v>0,8 МВА</v>
      </c>
      <c r="M1662" s="246" t="str">
        <f t="shared" si="5"/>
        <v>0,8 МВА</v>
      </c>
      <c r="N1662" s="245"/>
      <c r="O1662" s="245"/>
      <c r="P1662" s="245">
        <f t="shared" si="6"/>
        <v>0.45</v>
      </c>
      <c r="Q1662" s="247">
        <v>0.45</v>
      </c>
    </row>
    <row r="1663" spans="1:17" s="244" customFormat="1" x14ac:dyDescent="0.25">
      <c r="A1663" s="58" t="s">
        <v>1485</v>
      </c>
      <c r="B1663" s="36" t="s">
        <v>573</v>
      </c>
      <c r="C1663" s="248" t="s">
        <v>1409</v>
      </c>
      <c r="D1663" s="134" t="s">
        <v>1743</v>
      </c>
      <c r="E1663" s="249">
        <v>2014</v>
      </c>
      <c r="F1663" s="249">
        <v>2014</v>
      </c>
      <c r="G1663" s="245">
        <v>2.5579999999999998</v>
      </c>
      <c r="H1663" s="245">
        <v>2.5579999999999998</v>
      </c>
      <c r="I1663" s="245">
        <v>2.5579999999999998</v>
      </c>
      <c r="J1663" s="243"/>
      <c r="K1663" s="243"/>
      <c r="L1663" s="245" t="str">
        <f t="shared" si="4"/>
        <v>1,26 МВА</v>
      </c>
      <c r="M1663" s="246" t="str">
        <f t="shared" si="5"/>
        <v>1,26 МВА</v>
      </c>
      <c r="N1663" s="245"/>
      <c r="O1663" s="245"/>
      <c r="P1663" s="245">
        <f t="shared" si="6"/>
        <v>2.5579999999999998</v>
      </c>
      <c r="Q1663" s="247">
        <v>2.5579999999999998</v>
      </c>
    </row>
    <row r="1664" spans="1:17" s="244" customFormat="1" ht="31.5" x14ac:dyDescent="0.25">
      <c r="A1664" s="58" t="s">
        <v>1486</v>
      </c>
      <c r="B1664" s="122" t="s">
        <v>1264</v>
      </c>
      <c r="C1664" s="248" t="s">
        <v>1376</v>
      </c>
      <c r="D1664" s="80" t="s">
        <v>30</v>
      </c>
      <c r="E1664" s="249">
        <v>2014</v>
      </c>
      <c r="F1664" s="249">
        <v>2014</v>
      </c>
      <c r="G1664" s="245">
        <v>8.5000000000000006E-2</v>
      </c>
      <c r="H1664" s="245">
        <v>8.5000000000000006E-2</v>
      </c>
      <c r="I1664" s="245">
        <v>8.5000000000000006E-2</v>
      </c>
      <c r="J1664" s="243"/>
      <c r="K1664" s="243"/>
      <c r="L1664" s="245" t="str">
        <f t="shared" si="4"/>
        <v>1 шт</v>
      </c>
      <c r="M1664" s="246" t="str">
        <f t="shared" si="5"/>
        <v>1 шт</v>
      </c>
      <c r="N1664" s="245"/>
      <c r="O1664" s="245"/>
      <c r="P1664" s="245">
        <f t="shared" si="6"/>
        <v>8.5000000000000006E-2</v>
      </c>
      <c r="Q1664" s="247">
        <v>8.5000000000000006E-2</v>
      </c>
    </row>
    <row r="1665" spans="1:17" s="244" customFormat="1" x14ac:dyDescent="0.25">
      <c r="A1665" s="58" t="s">
        <v>3937</v>
      </c>
      <c r="B1665" s="122" t="s">
        <v>1265</v>
      </c>
      <c r="C1665" s="248" t="s">
        <v>1376</v>
      </c>
      <c r="D1665" s="80" t="s">
        <v>30</v>
      </c>
      <c r="E1665" s="249">
        <v>2014</v>
      </c>
      <c r="F1665" s="249">
        <v>2014</v>
      </c>
      <c r="G1665" s="245">
        <v>0.04</v>
      </c>
      <c r="H1665" s="245">
        <v>0.04</v>
      </c>
      <c r="I1665" s="245">
        <v>0.04</v>
      </c>
      <c r="J1665" s="243"/>
      <c r="K1665" s="243"/>
      <c r="L1665" s="245" t="str">
        <f t="shared" si="4"/>
        <v>1 шт</v>
      </c>
      <c r="M1665" s="246" t="str">
        <f t="shared" si="5"/>
        <v>1 шт</v>
      </c>
      <c r="N1665" s="245"/>
      <c r="O1665" s="245"/>
      <c r="P1665" s="245">
        <f t="shared" si="6"/>
        <v>0.04</v>
      </c>
      <c r="Q1665" s="247">
        <v>0.04</v>
      </c>
    </row>
    <row r="1666" spans="1:17" s="244" customFormat="1" x14ac:dyDescent="0.25">
      <c r="A1666" s="58" t="s">
        <v>3938</v>
      </c>
      <c r="B1666" s="122" t="s">
        <v>1266</v>
      </c>
      <c r="C1666" s="248" t="s">
        <v>1376</v>
      </c>
      <c r="D1666" s="80" t="s">
        <v>30</v>
      </c>
      <c r="E1666" s="249">
        <v>2014</v>
      </c>
      <c r="F1666" s="249">
        <v>2014</v>
      </c>
      <c r="G1666" s="245">
        <v>6.7999999999999996E-3</v>
      </c>
      <c r="H1666" s="245">
        <v>6.7999999999999996E-3</v>
      </c>
      <c r="I1666" s="245">
        <v>6.7999999999999996E-3</v>
      </c>
      <c r="J1666" s="243"/>
      <c r="K1666" s="243"/>
      <c r="L1666" s="245" t="str">
        <f t="shared" si="4"/>
        <v>1 шт</v>
      </c>
      <c r="M1666" s="246" t="str">
        <f t="shared" si="5"/>
        <v>1 шт</v>
      </c>
      <c r="N1666" s="245"/>
      <c r="O1666" s="245"/>
      <c r="P1666" s="245">
        <f t="shared" si="6"/>
        <v>6.7999999999999996E-3</v>
      </c>
      <c r="Q1666" s="247">
        <v>6.7999999999999996E-3</v>
      </c>
    </row>
    <row r="1667" spans="1:17" s="244" customFormat="1" x14ac:dyDescent="0.25">
      <c r="A1667" s="58" t="s">
        <v>3939</v>
      </c>
      <c r="B1667" s="122" t="s">
        <v>1267</v>
      </c>
      <c r="C1667" s="248" t="s">
        <v>1376</v>
      </c>
      <c r="D1667" s="80" t="s">
        <v>30</v>
      </c>
      <c r="E1667" s="249">
        <v>2014</v>
      </c>
      <c r="F1667" s="249">
        <v>2014</v>
      </c>
      <c r="G1667" s="245">
        <v>6.7999999999999996E-3</v>
      </c>
      <c r="H1667" s="245">
        <v>6.7999999999999996E-3</v>
      </c>
      <c r="I1667" s="245">
        <v>6.7999999999999996E-3</v>
      </c>
      <c r="J1667" s="243"/>
      <c r="K1667" s="243"/>
      <c r="L1667" s="245" t="str">
        <f t="shared" si="4"/>
        <v>1 шт</v>
      </c>
      <c r="M1667" s="246" t="str">
        <f t="shared" si="5"/>
        <v>1 шт</v>
      </c>
      <c r="N1667" s="245"/>
      <c r="O1667" s="245"/>
      <c r="P1667" s="245">
        <f t="shared" si="6"/>
        <v>6.7999999999999996E-3</v>
      </c>
      <c r="Q1667" s="247">
        <v>6.7999999999999996E-3</v>
      </c>
    </row>
    <row r="1668" spans="1:17" s="244" customFormat="1" x14ac:dyDescent="0.25">
      <c r="A1668" s="58" t="s">
        <v>3940</v>
      </c>
      <c r="B1668" s="122" t="s">
        <v>1268</v>
      </c>
      <c r="C1668" s="248" t="s">
        <v>1376</v>
      </c>
      <c r="D1668" s="80" t="s">
        <v>30</v>
      </c>
      <c r="E1668" s="249">
        <v>2014</v>
      </c>
      <c r="F1668" s="249">
        <v>2014</v>
      </c>
      <c r="G1668" s="245">
        <v>6.7999999999999996E-3</v>
      </c>
      <c r="H1668" s="245">
        <v>6.7999999999999996E-3</v>
      </c>
      <c r="I1668" s="245">
        <v>6.7999999999999996E-3</v>
      </c>
      <c r="J1668" s="243"/>
      <c r="K1668" s="243"/>
      <c r="L1668" s="245" t="str">
        <f t="shared" si="4"/>
        <v>1 шт</v>
      </c>
      <c r="M1668" s="246" t="str">
        <f t="shared" si="5"/>
        <v>1 шт</v>
      </c>
      <c r="N1668" s="245"/>
      <c r="O1668" s="245"/>
      <c r="P1668" s="245">
        <f t="shared" si="6"/>
        <v>6.7999999999999996E-3</v>
      </c>
      <c r="Q1668" s="247">
        <v>6.7999999999999996E-3</v>
      </c>
    </row>
    <row r="1669" spans="1:17" s="244" customFormat="1" x14ac:dyDescent="0.25">
      <c r="A1669" s="58" t="s">
        <v>3941</v>
      </c>
      <c r="B1669" s="122" t="s">
        <v>1269</v>
      </c>
      <c r="C1669" s="248" t="s">
        <v>1376</v>
      </c>
      <c r="D1669" s="80" t="s">
        <v>30</v>
      </c>
      <c r="E1669" s="249">
        <v>2014</v>
      </c>
      <c r="F1669" s="249">
        <v>2014</v>
      </c>
      <c r="G1669" s="245">
        <v>6.7999999999999996E-3</v>
      </c>
      <c r="H1669" s="245">
        <v>6.7999999999999996E-3</v>
      </c>
      <c r="I1669" s="245">
        <v>6.7999999999999996E-3</v>
      </c>
      <c r="J1669" s="243"/>
      <c r="K1669" s="243"/>
      <c r="L1669" s="245" t="str">
        <f t="shared" si="4"/>
        <v>1 шт</v>
      </c>
      <c r="M1669" s="246" t="str">
        <f t="shared" si="5"/>
        <v>1 шт</v>
      </c>
      <c r="N1669" s="245"/>
      <c r="O1669" s="245"/>
      <c r="P1669" s="245">
        <f t="shared" si="6"/>
        <v>6.7999999999999996E-3</v>
      </c>
      <c r="Q1669" s="247">
        <v>6.7999999999999996E-3</v>
      </c>
    </row>
    <row r="1670" spans="1:17" s="244" customFormat="1" x14ac:dyDescent="0.25">
      <c r="A1670" s="58" t="s">
        <v>3942</v>
      </c>
      <c r="B1670" s="122" t="s">
        <v>1270</v>
      </c>
      <c r="C1670" s="248" t="s">
        <v>1376</v>
      </c>
      <c r="D1670" s="80" t="s">
        <v>30</v>
      </c>
      <c r="E1670" s="249">
        <v>2014</v>
      </c>
      <c r="F1670" s="249">
        <v>2014</v>
      </c>
      <c r="G1670" s="245">
        <v>6.7999999999999996E-3</v>
      </c>
      <c r="H1670" s="245">
        <v>6.7999999999999996E-3</v>
      </c>
      <c r="I1670" s="245">
        <v>6.7999999999999996E-3</v>
      </c>
      <c r="J1670" s="243"/>
      <c r="K1670" s="243"/>
      <c r="L1670" s="245" t="str">
        <f t="shared" si="4"/>
        <v>1 шт</v>
      </c>
      <c r="M1670" s="246" t="str">
        <f t="shared" si="5"/>
        <v>1 шт</v>
      </c>
      <c r="N1670" s="245"/>
      <c r="O1670" s="245"/>
      <c r="P1670" s="245">
        <f t="shared" si="6"/>
        <v>6.7999999999999996E-3</v>
      </c>
      <c r="Q1670" s="247">
        <v>6.7999999999999996E-3</v>
      </c>
    </row>
    <row r="1671" spans="1:17" s="244" customFormat="1" x14ac:dyDescent="0.25">
      <c r="A1671" s="58" t="s">
        <v>3943</v>
      </c>
      <c r="B1671" s="122" t="s">
        <v>1271</v>
      </c>
      <c r="C1671" s="248" t="s">
        <v>1376</v>
      </c>
      <c r="D1671" s="80" t="s">
        <v>30</v>
      </c>
      <c r="E1671" s="249">
        <v>2014</v>
      </c>
      <c r="F1671" s="249">
        <v>2014</v>
      </c>
      <c r="G1671" s="245">
        <v>6.7999999999999996E-3</v>
      </c>
      <c r="H1671" s="245">
        <v>6.7999999999999996E-3</v>
      </c>
      <c r="I1671" s="245">
        <v>6.7999999999999996E-3</v>
      </c>
      <c r="J1671" s="243"/>
      <c r="K1671" s="243"/>
      <c r="L1671" s="245" t="str">
        <f t="shared" si="4"/>
        <v>1 шт</v>
      </c>
      <c r="M1671" s="246" t="str">
        <f t="shared" si="5"/>
        <v>1 шт</v>
      </c>
      <c r="N1671" s="245"/>
      <c r="O1671" s="245"/>
      <c r="P1671" s="245">
        <f t="shared" si="6"/>
        <v>6.7999999999999996E-3</v>
      </c>
      <c r="Q1671" s="247">
        <v>6.7999999999999996E-3</v>
      </c>
    </row>
    <row r="1672" spans="1:17" s="244" customFormat="1" x14ac:dyDescent="0.25">
      <c r="A1672" s="58" t="s">
        <v>3944</v>
      </c>
      <c r="B1672" s="122" t="s">
        <v>1272</v>
      </c>
      <c r="C1672" s="248" t="s">
        <v>1376</v>
      </c>
      <c r="D1672" s="80" t="s">
        <v>30</v>
      </c>
      <c r="E1672" s="249">
        <v>2014</v>
      </c>
      <c r="F1672" s="249">
        <v>2014</v>
      </c>
      <c r="G1672" s="245">
        <v>6.7999999999999996E-3</v>
      </c>
      <c r="H1672" s="245">
        <v>6.7999999999999996E-3</v>
      </c>
      <c r="I1672" s="245">
        <v>6.7999999999999996E-3</v>
      </c>
      <c r="J1672" s="243"/>
      <c r="K1672" s="243"/>
      <c r="L1672" s="245" t="str">
        <f t="shared" si="4"/>
        <v>1 шт</v>
      </c>
      <c r="M1672" s="246" t="str">
        <f t="shared" si="5"/>
        <v>1 шт</v>
      </c>
      <c r="N1672" s="245"/>
      <c r="O1672" s="245"/>
      <c r="P1672" s="245">
        <f t="shared" si="6"/>
        <v>6.7999999999999996E-3</v>
      </c>
      <c r="Q1672" s="247">
        <v>6.7999999999999996E-3</v>
      </c>
    </row>
    <row r="1673" spans="1:17" s="244" customFormat="1" ht="31.5" x14ac:dyDescent="0.25">
      <c r="A1673" s="58" t="s">
        <v>3945</v>
      </c>
      <c r="B1673" s="121" t="s">
        <v>1273</v>
      </c>
      <c r="C1673" s="248" t="s">
        <v>1376</v>
      </c>
      <c r="D1673" s="80" t="s">
        <v>30</v>
      </c>
      <c r="E1673" s="249">
        <v>2014</v>
      </c>
      <c r="F1673" s="249">
        <v>2014</v>
      </c>
      <c r="G1673" s="245">
        <v>8.5000000000000006E-2</v>
      </c>
      <c r="H1673" s="245">
        <v>8.5000000000000006E-2</v>
      </c>
      <c r="I1673" s="245">
        <v>8.5000000000000006E-2</v>
      </c>
      <c r="J1673" s="243"/>
      <c r="K1673" s="243"/>
      <c r="L1673" s="245" t="str">
        <f t="shared" si="4"/>
        <v>1 шт</v>
      </c>
      <c r="M1673" s="246" t="str">
        <f t="shared" si="5"/>
        <v>1 шт</v>
      </c>
      <c r="N1673" s="245"/>
      <c r="O1673" s="245"/>
      <c r="P1673" s="245">
        <f t="shared" si="6"/>
        <v>8.5000000000000006E-2</v>
      </c>
      <c r="Q1673" s="247">
        <v>8.5000000000000006E-2</v>
      </c>
    </row>
    <row r="1674" spans="1:17" s="244" customFormat="1" ht="31.5" x14ac:dyDescent="0.25">
      <c r="A1674" s="58" t="s">
        <v>3946</v>
      </c>
      <c r="B1674" s="122" t="s">
        <v>1274</v>
      </c>
      <c r="C1674" s="248" t="s">
        <v>1376</v>
      </c>
      <c r="D1674" s="80" t="s">
        <v>30</v>
      </c>
      <c r="E1674" s="249">
        <v>2014</v>
      </c>
      <c r="F1674" s="249">
        <v>2014</v>
      </c>
      <c r="G1674" s="245">
        <v>0.21251917000000001</v>
      </c>
      <c r="H1674" s="245">
        <v>0.21251917000000001</v>
      </c>
      <c r="I1674" s="245">
        <v>0.21251917000000001</v>
      </c>
      <c r="J1674" s="243"/>
      <c r="K1674" s="243"/>
      <c r="L1674" s="245" t="str">
        <f t="shared" si="4"/>
        <v>1 шт</v>
      </c>
      <c r="M1674" s="246" t="str">
        <f t="shared" si="5"/>
        <v>1 шт</v>
      </c>
      <c r="N1674" s="245"/>
      <c r="O1674" s="245"/>
      <c r="P1674" s="245">
        <f t="shared" si="6"/>
        <v>0.21251917000000001</v>
      </c>
      <c r="Q1674" s="247">
        <v>0.21251917000000001</v>
      </c>
    </row>
    <row r="1675" spans="1:17" s="244" customFormat="1" ht="31.5" x14ac:dyDescent="0.25">
      <c r="A1675" s="58" t="s">
        <v>3947</v>
      </c>
      <c r="B1675" s="121" t="s">
        <v>1275</v>
      </c>
      <c r="C1675" s="248" t="s">
        <v>1376</v>
      </c>
      <c r="D1675" s="80" t="s">
        <v>30</v>
      </c>
      <c r="E1675" s="249">
        <v>2014</v>
      </c>
      <c r="F1675" s="249">
        <v>2014</v>
      </c>
      <c r="G1675" s="245">
        <v>0.37767413999999999</v>
      </c>
      <c r="H1675" s="245">
        <v>0.37767413999999999</v>
      </c>
      <c r="I1675" s="245">
        <v>0.37767413999999999</v>
      </c>
      <c r="J1675" s="243"/>
      <c r="K1675" s="243"/>
      <c r="L1675" s="245" t="str">
        <f t="shared" si="4"/>
        <v>1 шт</v>
      </c>
      <c r="M1675" s="246" t="str">
        <f t="shared" si="5"/>
        <v>1 шт</v>
      </c>
      <c r="N1675" s="245"/>
      <c r="O1675" s="245"/>
      <c r="P1675" s="245">
        <f t="shared" si="6"/>
        <v>0.37767413999999999</v>
      </c>
      <c r="Q1675" s="247">
        <v>0.37767413999999999</v>
      </c>
    </row>
    <row r="1676" spans="1:17" s="244" customFormat="1" x14ac:dyDescent="0.25">
      <c r="A1676" s="58" t="s">
        <v>3948</v>
      </c>
      <c r="B1676" s="122" t="s">
        <v>1277</v>
      </c>
      <c r="C1676" s="248" t="s">
        <v>1376</v>
      </c>
      <c r="D1676" s="80" t="s">
        <v>30</v>
      </c>
      <c r="E1676" s="249">
        <v>2014</v>
      </c>
      <c r="F1676" s="249">
        <v>2014</v>
      </c>
      <c r="G1676" s="245">
        <v>3.9919999999999997E-2</v>
      </c>
      <c r="H1676" s="245">
        <v>3.9919999999999997E-2</v>
      </c>
      <c r="I1676" s="245">
        <v>3.9919999999999997E-2</v>
      </c>
      <c r="J1676" s="243"/>
      <c r="K1676" s="243"/>
      <c r="L1676" s="245" t="str">
        <f t="shared" si="4"/>
        <v>1 шт</v>
      </c>
      <c r="M1676" s="246" t="str">
        <f t="shared" si="5"/>
        <v>1 шт</v>
      </c>
      <c r="N1676" s="245"/>
      <c r="O1676" s="245"/>
      <c r="P1676" s="245">
        <f t="shared" si="6"/>
        <v>3.9919999999999997E-2</v>
      </c>
      <c r="Q1676" s="247">
        <v>3.9919999999999997E-2</v>
      </c>
    </row>
    <row r="1677" spans="1:17" s="244" customFormat="1" x14ac:dyDescent="0.25">
      <c r="A1677" s="58" t="s">
        <v>3949</v>
      </c>
      <c r="B1677" s="121" t="s">
        <v>1278</v>
      </c>
      <c r="C1677" s="248" t="s">
        <v>1376</v>
      </c>
      <c r="D1677" s="80" t="s">
        <v>30</v>
      </c>
      <c r="E1677" s="249">
        <v>2014</v>
      </c>
      <c r="F1677" s="249">
        <v>2014</v>
      </c>
      <c r="G1677" s="245">
        <v>5.4919999999999997E-2</v>
      </c>
      <c r="H1677" s="245">
        <v>5.4919999999999997E-2</v>
      </c>
      <c r="I1677" s="245">
        <v>5.4919999999999997E-2</v>
      </c>
      <c r="J1677" s="243"/>
      <c r="K1677" s="243"/>
      <c r="L1677" s="245" t="str">
        <f t="shared" si="4"/>
        <v>1 шт</v>
      </c>
      <c r="M1677" s="246" t="str">
        <f t="shared" si="5"/>
        <v>1 шт</v>
      </c>
      <c r="N1677" s="245"/>
      <c r="O1677" s="245"/>
      <c r="P1677" s="245">
        <f t="shared" si="6"/>
        <v>5.4919999999999997E-2</v>
      </c>
      <c r="Q1677" s="247">
        <v>5.4919999999999997E-2</v>
      </c>
    </row>
    <row r="1678" spans="1:17" s="244" customFormat="1" x14ac:dyDescent="0.25">
      <c r="A1678" s="58" t="s">
        <v>3950</v>
      </c>
      <c r="B1678" s="122" t="s">
        <v>1279</v>
      </c>
      <c r="C1678" s="248" t="s">
        <v>1376</v>
      </c>
      <c r="D1678" s="80" t="s">
        <v>30</v>
      </c>
      <c r="E1678" s="249">
        <v>2014</v>
      </c>
      <c r="F1678" s="249">
        <v>2014</v>
      </c>
      <c r="G1678" s="245">
        <v>5.4949999999999999E-2</v>
      </c>
      <c r="H1678" s="245">
        <v>5.4949999999999999E-2</v>
      </c>
      <c r="I1678" s="245">
        <v>5.4949999999999999E-2</v>
      </c>
      <c r="J1678" s="243"/>
      <c r="K1678" s="243"/>
      <c r="L1678" s="245" t="str">
        <f t="shared" si="4"/>
        <v>1 шт</v>
      </c>
      <c r="M1678" s="246" t="str">
        <f t="shared" si="5"/>
        <v>1 шт</v>
      </c>
      <c r="N1678" s="245"/>
      <c r="O1678" s="245"/>
      <c r="P1678" s="245">
        <f t="shared" si="6"/>
        <v>5.4949999999999999E-2</v>
      </c>
      <c r="Q1678" s="247">
        <v>5.4949999999999999E-2</v>
      </c>
    </row>
    <row r="1679" spans="1:17" s="244" customFormat="1" x14ac:dyDescent="0.25">
      <c r="A1679" s="58" t="s">
        <v>3951</v>
      </c>
      <c r="B1679" s="122" t="s">
        <v>1280</v>
      </c>
      <c r="C1679" s="248" t="s">
        <v>1376</v>
      </c>
      <c r="D1679" s="80" t="s">
        <v>30</v>
      </c>
      <c r="E1679" s="249">
        <v>2014</v>
      </c>
      <c r="F1679" s="249">
        <v>2014</v>
      </c>
      <c r="G1679" s="245">
        <v>0.25686999999999999</v>
      </c>
      <c r="H1679" s="245">
        <v>0.25686999999999999</v>
      </c>
      <c r="I1679" s="245">
        <v>0.25686999999999999</v>
      </c>
      <c r="J1679" s="243"/>
      <c r="K1679" s="243"/>
      <c r="L1679" s="245" t="str">
        <f t="shared" si="4"/>
        <v>1 шт</v>
      </c>
      <c r="M1679" s="246" t="str">
        <f t="shared" si="5"/>
        <v>1 шт</v>
      </c>
      <c r="N1679" s="245"/>
      <c r="O1679" s="245"/>
      <c r="P1679" s="245">
        <f t="shared" si="6"/>
        <v>0.25686999999999999</v>
      </c>
      <c r="Q1679" s="247">
        <v>0.25686999999999999</v>
      </c>
    </row>
    <row r="1680" spans="1:17" s="244" customFormat="1" x14ac:dyDescent="0.25">
      <c r="A1680" s="58" t="s">
        <v>3952</v>
      </c>
      <c r="B1680" s="122" t="s">
        <v>1281</v>
      </c>
      <c r="C1680" s="248" t="s">
        <v>1376</v>
      </c>
      <c r="D1680" s="80" t="s">
        <v>30</v>
      </c>
      <c r="E1680" s="249">
        <v>2014</v>
      </c>
      <c r="F1680" s="249">
        <v>2014</v>
      </c>
      <c r="G1680" s="245">
        <v>0.26116</v>
      </c>
      <c r="H1680" s="245">
        <v>0.26116</v>
      </c>
      <c r="I1680" s="245">
        <v>0.26116</v>
      </c>
      <c r="J1680" s="243"/>
      <c r="K1680" s="243"/>
      <c r="L1680" s="245" t="str">
        <f t="shared" si="4"/>
        <v>1 шт</v>
      </c>
      <c r="M1680" s="246" t="str">
        <f t="shared" si="5"/>
        <v>1 шт</v>
      </c>
      <c r="N1680" s="245"/>
      <c r="O1680" s="245"/>
      <c r="P1680" s="245">
        <f t="shared" si="6"/>
        <v>0.26116</v>
      </c>
      <c r="Q1680" s="247">
        <v>0.26116</v>
      </c>
    </row>
    <row r="1681" spans="1:17" s="244" customFormat="1" x14ac:dyDescent="0.25">
      <c r="A1681" s="54" t="s">
        <v>50</v>
      </c>
      <c r="B1681" s="25" t="s">
        <v>17</v>
      </c>
      <c r="C1681" s="246"/>
      <c r="D1681" s="12"/>
      <c r="E1681" s="249"/>
      <c r="F1681" s="249"/>
      <c r="G1681" s="245">
        <v>0</v>
      </c>
      <c r="H1681" s="245">
        <v>0</v>
      </c>
      <c r="I1681" s="245">
        <v>0</v>
      </c>
      <c r="J1681" s="243"/>
      <c r="K1681" s="243"/>
      <c r="L1681" s="245">
        <f t="shared" si="4"/>
        <v>0</v>
      </c>
      <c r="M1681" s="246">
        <f t="shared" si="5"/>
        <v>0</v>
      </c>
      <c r="N1681" s="245"/>
      <c r="O1681" s="245"/>
      <c r="P1681" s="245">
        <f t="shared" si="6"/>
        <v>0</v>
      </c>
      <c r="Q1681" s="247">
        <v>0</v>
      </c>
    </row>
    <row r="1682" spans="1:17" s="244" customFormat="1" x14ac:dyDescent="0.25">
      <c r="A1682" s="58" t="s">
        <v>3953</v>
      </c>
      <c r="B1682" s="45" t="s">
        <v>17</v>
      </c>
      <c r="C1682" s="248" t="s">
        <v>1409</v>
      </c>
      <c r="D1682" s="59"/>
      <c r="E1682" s="249">
        <v>2014</v>
      </c>
      <c r="F1682" s="249">
        <v>2014</v>
      </c>
      <c r="G1682" s="245">
        <v>9.6281126399999994</v>
      </c>
      <c r="H1682" s="245">
        <v>9.6281126399999994</v>
      </c>
      <c r="I1682" s="245">
        <v>9.6281126399999994</v>
      </c>
      <c r="J1682" s="243"/>
      <c r="K1682" s="243"/>
      <c r="L1682" s="245">
        <f t="shared" si="4"/>
        <v>0</v>
      </c>
      <c r="M1682" s="246">
        <f t="shared" si="5"/>
        <v>0</v>
      </c>
      <c r="N1682" s="245"/>
      <c r="O1682" s="245"/>
      <c r="P1682" s="245">
        <f t="shared" si="6"/>
        <v>9.6281126399999994</v>
      </c>
      <c r="Q1682" s="247">
        <v>9.6281126399999994</v>
      </c>
    </row>
    <row r="1683" spans="1:17" s="244" customFormat="1" x14ac:dyDescent="0.25">
      <c r="A1683" s="27" t="s">
        <v>54</v>
      </c>
      <c r="B1683" s="25" t="s">
        <v>26</v>
      </c>
      <c r="C1683" s="246"/>
      <c r="D1683" s="10"/>
      <c r="E1683" s="249"/>
      <c r="F1683" s="249"/>
      <c r="G1683" s="245"/>
      <c r="H1683" s="245"/>
      <c r="I1683" s="245"/>
      <c r="J1683" s="243"/>
      <c r="K1683" s="243"/>
      <c r="L1683" s="245"/>
      <c r="M1683" s="246"/>
      <c r="N1683" s="245"/>
      <c r="O1683" s="245"/>
      <c r="P1683" s="245"/>
      <c r="Q1683" s="247"/>
    </row>
    <row r="1684" spans="1:17" s="244" customFormat="1" x14ac:dyDescent="0.25">
      <c r="A1684" s="5" t="s">
        <v>591</v>
      </c>
      <c r="B1684" s="21" t="s">
        <v>592</v>
      </c>
      <c r="C1684" s="248" t="s">
        <v>1742</v>
      </c>
      <c r="D1684" s="56" t="s">
        <v>30</v>
      </c>
      <c r="E1684" s="249">
        <v>2014</v>
      </c>
      <c r="F1684" s="249">
        <v>2014</v>
      </c>
      <c r="G1684" s="245">
        <v>0.106</v>
      </c>
      <c r="H1684" s="245">
        <v>0.106</v>
      </c>
      <c r="I1684" s="245">
        <v>0.106</v>
      </c>
      <c r="J1684" s="243"/>
      <c r="K1684" s="243"/>
      <c r="L1684" s="245" t="str">
        <f t="shared" si="4"/>
        <v>1 шт</v>
      </c>
      <c r="M1684" s="246" t="str">
        <f t="shared" si="5"/>
        <v>1 шт</v>
      </c>
      <c r="N1684" s="245"/>
      <c r="O1684" s="245"/>
      <c r="P1684" s="245">
        <f t="shared" si="6"/>
        <v>0.106</v>
      </c>
      <c r="Q1684" s="247">
        <v>0.106</v>
      </c>
    </row>
    <row r="1685" spans="1:17" s="290" customFormat="1" x14ac:dyDescent="0.25">
      <c r="A1685" s="291" t="s">
        <v>32</v>
      </c>
      <c r="B1685" s="284" t="s">
        <v>276</v>
      </c>
      <c r="C1685" s="294"/>
      <c r="D1685" s="284"/>
      <c r="E1685" s="295"/>
      <c r="F1685" s="295"/>
      <c r="G1685" s="287"/>
      <c r="H1685" s="287"/>
      <c r="I1685" s="287"/>
      <c r="J1685" s="288"/>
      <c r="K1685" s="288"/>
      <c r="L1685" s="287"/>
      <c r="M1685" s="294"/>
      <c r="N1685" s="287"/>
      <c r="O1685" s="287"/>
      <c r="P1685" s="287"/>
      <c r="Q1685" s="289"/>
    </row>
    <row r="1686" spans="1:17" s="244" customFormat="1" x14ac:dyDescent="0.25">
      <c r="A1686" s="137">
        <v>2</v>
      </c>
      <c r="B1686" s="136" t="s">
        <v>70</v>
      </c>
      <c r="C1686" s="246"/>
      <c r="D1686" s="12"/>
      <c r="E1686" s="249"/>
      <c r="F1686" s="249"/>
      <c r="G1686" s="245"/>
      <c r="H1686" s="245"/>
      <c r="I1686" s="245"/>
      <c r="J1686" s="243"/>
      <c r="K1686" s="243"/>
      <c r="L1686" s="245"/>
      <c r="M1686" s="246"/>
      <c r="N1686" s="245"/>
      <c r="O1686" s="245"/>
      <c r="P1686" s="245"/>
      <c r="Q1686" s="247"/>
    </row>
    <row r="1687" spans="1:17" s="244" customFormat="1" ht="31.5" x14ac:dyDescent="0.25">
      <c r="A1687" s="58" t="s">
        <v>1489</v>
      </c>
      <c r="B1687" s="45" t="s">
        <v>147</v>
      </c>
      <c r="C1687" s="248" t="s">
        <v>1409</v>
      </c>
      <c r="D1687" s="31" t="s">
        <v>134</v>
      </c>
      <c r="E1687" s="249">
        <v>2014</v>
      </c>
      <c r="F1687" s="249">
        <v>2014</v>
      </c>
      <c r="G1687" s="245">
        <v>6.4370570000000002E-2</v>
      </c>
      <c r="H1687" s="245">
        <v>6.4370570000000002E-2</v>
      </c>
      <c r="I1687" s="245">
        <v>6.4370570000000002E-2</v>
      </c>
      <c r="J1687" s="243"/>
      <c r="K1687" s="243"/>
      <c r="L1687" s="245" t="str">
        <f t="shared" si="4"/>
        <v>0,1 км</v>
      </c>
      <c r="M1687" s="246" t="str">
        <f t="shared" si="5"/>
        <v>0,1 км</v>
      </c>
      <c r="N1687" s="245"/>
      <c r="O1687" s="245"/>
      <c r="P1687" s="245">
        <f t="shared" si="6"/>
        <v>6.4370570000000002E-2</v>
      </c>
      <c r="Q1687" s="247">
        <v>6.4370570000000002E-2</v>
      </c>
    </row>
    <row r="1688" spans="1:17" s="244" customFormat="1" ht="63" x14ac:dyDescent="0.25">
      <c r="A1688" s="58" t="s">
        <v>1490</v>
      </c>
      <c r="B1688" s="45" t="s">
        <v>148</v>
      </c>
      <c r="C1688" s="248" t="s">
        <v>1409</v>
      </c>
      <c r="D1688" s="31" t="s">
        <v>149</v>
      </c>
      <c r="E1688" s="249">
        <v>2014</v>
      </c>
      <c r="F1688" s="249">
        <v>2014</v>
      </c>
      <c r="G1688" s="245">
        <v>0.32396721000000001</v>
      </c>
      <c r="H1688" s="245">
        <v>0.32396721000000001</v>
      </c>
      <c r="I1688" s="245">
        <v>0.32396721000000001</v>
      </c>
      <c r="J1688" s="243"/>
      <c r="K1688" s="243"/>
      <c r="L1688" s="245" t="str">
        <f t="shared" si="4"/>
        <v>0,46 км</v>
      </c>
      <c r="M1688" s="246" t="str">
        <f t="shared" si="5"/>
        <v>0,46 км</v>
      </c>
      <c r="N1688" s="245"/>
      <c r="O1688" s="245"/>
      <c r="P1688" s="245">
        <f t="shared" si="6"/>
        <v>0.32396721000000001</v>
      </c>
      <c r="Q1688" s="247">
        <v>0.32396721000000001</v>
      </c>
    </row>
    <row r="1689" spans="1:17" s="244" customFormat="1" ht="31.5" x14ac:dyDescent="0.25">
      <c r="A1689" s="58" t="s">
        <v>1491</v>
      </c>
      <c r="B1689" s="45" t="s">
        <v>150</v>
      </c>
      <c r="C1689" s="248" t="s">
        <v>1409</v>
      </c>
      <c r="D1689" s="31" t="s">
        <v>151</v>
      </c>
      <c r="E1689" s="249">
        <v>2014</v>
      </c>
      <c r="F1689" s="249">
        <v>2014</v>
      </c>
      <c r="G1689" s="245">
        <v>1.7154340000000001E-2</v>
      </c>
      <c r="H1689" s="245">
        <v>1.7154340000000001E-2</v>
      </c>
      <c r="I1689" s="245">
        <v>1.7154340000000001E-2</v>
      </c>
      <c r="J1689" s="243"/>
      <c r="K1689" s="243"/>
      <c r="L1689" s="245" t="str">
        <f t="shared" si="4"/>
        <v>0,315 МВА</v>
      </c>
      <c r="M1689" s="246" t="str">
        <f t="shared" si="5"/>
        <v>0,315 МВА</v>
      </c>
      <c r="N1689" s="245"/>
      <c r="O1689" s="245"/>
      <c r="P1689" s="245">
        <f t="shared" si="6"/>
        <v>1.7154340000000001E-2</v>
      </c>
      <c r="Q1689" s="247">
        <v>1.7154340000000001E-2</v>
      </c>
    </row>
    <row r="1690" spans="1:17" s="290" customFormat="1" x14ac:dyDescent="0.25">
      <c r="A1690" s="276" t="s">
        <v>33</v>
      </c>
      <c r="B1690" s="277" t="s">
        <v>34</v>
      </c>
      <c r="C1690" s="292"/>
      <c r="D1690" s="284"/>
      <c r="E1690" s="293"/>
      <c r="F1690" s="293"/>
      <c r="G1690" s="287"/>
      <c r="H1690" s="287"/>
      <c r="I1690" s="287"/>
      <c r="J1690" s="286"/>
      <c r="K1690" s="286"/>
      <c r="L1690" s="287"/>
      <c r="M1690" s="294"/>
      <c r="N1690" s="296"/>
      <c r="O1690" s="296"/>
      <c r="P1690" s="287"/>
      <c r="Q1690" s="289"/>
    </row>
    <row r="1691" spans="1:17" s="244" customFormat="1" x14ac:dyDescent="0.25">
      <c r="A1691" s="54" t="s">
        <v>593</v>
      </c>
      <c r="B1691" s="46" t="s">
        <v>29</v>
      </c>
      <c r="C1691" s="243"/>
      <c r="D1691" s="61"/>
      <c r="E1691" s="243"/>
      <c r="F1691" s="243"/>
      <c r="G1691" s="245">
        <v>0</v>
      </c>
      <c r="H1691" s="245">
        <v>0</v>
      </c>
      <c r="I1691" s="245">
        <v>0</v>
      </c>
      <c r="J1691" s="243"/>
      <c r="K1691" s="243"/>
      <c r="L1691" s="245"/>
      <c r="M1691" s="246"/>
      <c r="N1691" s="245"/>
      <c r="O1691" s="245"/>
      <c r="P1691" s="245">
        <f t="shared" ref="P1691:P1696" si="7">I1691</f>
        <v>0</v>
      </c>
      <c r="Q1691" s="247">
        <v>0</v>
      </c>
    </row>
    <row r="1692" spans="1:17" s="244" customFormat="1" ht="31.5" x14ac:dyDescent="0.25">
      <c r="A1692" s="66" t="s">
        <v>1544</v>
      </c>
      <c r="B1692" s="123" t="s">
        <v>1287</v>
      </c>
      <c r="C1692" s="248" t="s">
        <v>1376</v>
      </c>
      <c r="D1692" s="95" t="s">
        <v>30</v>
      </c>
      <c r="E1692" s="249">
        <v>2014</v>
      </c>
      <c r="F1692" s="249">
        <v>2014</v>
      </c>
      <c r="G1692" s="245">
        <v>2.8499999999999998E-2</v>
      </c>
      <c r="H1692" s="245">
        <v>2.8499999999999998E-2</v>
      </c>
      <c r="I1692" s="245">
        <v>2.8499999999999998E-2</v>
      </c>
      <c r="J1692" s="243"/>
      <c r="K1692" s="243"/>
      <c r="L1692" s="245" t="str">
        <f>D1692</f>
        <v>1 шт</v>
      </c>
      <c r="M1692" s="246" t="str">
        <f>L1692</f>
        <v>1 шт</v>
      </c>
      <c r="N1692" s="245"/>
      <c r="O1692" s="245"/>
      <c r="P1692" s="245">
        <f t="shared" si="7"/>
        <v>2.8499999999999998E-2</v>
      </c>
      <c r="Q1692" s="247">
        <v>2.8499999999999998E-2</v>
      </c>
    </row>
    <row r="1693" spans="1:17" s="244" customFormat="1" ht="31.5" x14ac:dyDescent="0.25">
      <c r="A1693" s="66" t="s">
        <v>1545</v>
      </c>
      <c r="B1693" s="21" t="s">
        <v>1288</v>
      </c>
      <c r="C1693" s="248" t="s">
        <v>1376</v>
      </c>
      <c r="D1693" s="95" t="s">
        <v>30</v>
      </c>
      <c r="E1693" s="249">
        <v>2014</v>
      </c>
      <c r="F1693" s="249">
        <v>2014</v>
      </c>
      <c r="G1693" s="245">
        <v>5.5999999999999994E-2</v>
      </c>
      <c r="H1693" s="245">
        <v>5.5999999999999994E-2</v>
      </c>
      <c r="I1693" s="245">
        <v>5.5999999999999994E-2</v>
      </c>
      <c r="J1693" s="243"/>
      <c r="K1693" s="243"/>
      <c r="L1693" s="245" t="str">
        <f>D1693</f>
        <v>1 шт</v>
      </c>
      <c r="M1693" s="246" t="str">
        <f>L1693</f>
        <v>1 шт</v>
      </c>
      <c r="N1693" s="245"/>
      <c r="O1693" s="245"/>
      <c r="P1693" s="245">
        <f t="shared" si="7"/>
        <v>5.5999999999999994E-2</v>
      </c>
      <c r="Q1693" s="247">
        <v>5.5999999999999994E-2</v>
      </c>
    </row>
    <row r="1694" spans="1:17" s="244" customFormat="1" x14ac:dyDescent="0.25">
      <c r="A1694" s="66" t="s">
        <v>1546</v>
      </c>
      <c r="B1694" s="21" t="s">
        <v>536</v>
      </c>
      <c r="C1694" s="248" t="s">
        <v>1376</v>
      </c>
      <c r="D1694" s="95" t="s">
        <v>30</v>
      </c>
      <c r="E1694" s="249">
        <v>2014</v>
      </c>
      <c r="F1694" s="249">
        <v>2014</v>
      </c>
      <c r="G1694" s="245">
        <v>7.0999999999999994E-2</v>
      </c>
      <c r="H1694" s="245">
        <v>7.0999999999999994E-2</v>
      </c>
      <c r="I1694" s="245">
        <v>7.0999999999999994E-2</v>
      </c>
      <c r="J1694" s="243"/>
      <c r="K1694" s="243"/>
      <c r="L1694" s="245" t="str">
        <f>D1694</f>
        <v>1 шт</v>
      </c>
      <c r="M1694" s="246" t="str">
        <f>L1694</f>
        <v>1 шт</v>
      </c>
      <c r="N1694" s="245"/>
      <c r="O1694" s="245"/>
      <c r="P1694" s="245">
        <f t="shared" si="7"/>
        <v>7.0999999999999994E-2</v>
      </c>
      <c r="Q1694" s="247">
        <v>7.0999999999999994E-2</v>
      </c>
    </row>
    <row r="1695" spans="1:17" s="244" customFormat="1" ht="31.5" x14ac:dyDescent="0.25">
      <c r="A1695" s="66" t="s">
        <v>1547</v>
      </c>
      <c r="B1695" s="21" t="s">
        <v>537</v>
      </c>
      <c r="C1695" s="248" t="s">
        <v>1376</v>
      </c>
      <c r="D1695" s="95" t="s">
        <v>30</v>
      </c>
      <c r="E1695" s="249">
        <v>2014</v>
      </c>
      <c r="F1695" s="249">
        <v>2014</v>
      </c>
      <c r="G1695" s="245">
        <v>7.0999999999999994E-2</v>
      </c>
      <c r="H1695" s="245">
        <v>7.0999999999999994E-2</v>
      </c>
      <c r="I1695" s="245">
        <v>7.0999999999999994E-2</v>
      </c>
      <c r="J1695" s="243"/>
      <c r="K1695" s="243"/>
      <c r="L1695" s="245" t="str">
        <f>D1695</f>
        <v>1 шт</v>
      </c>
      <c r="M1695" s="246" t="str">
        <f>L1695</f>
        <v>1 шт</v>
      </c>
      <c r="N1695" s="245"/>
      <c r="O1695" s="245"/>
      <c r="P1695" s="245">
        <f t="shared" si="7"/>
        <v>7.0999999999999994E-2</v>
      </c>
      <c r="Q1695" s="247">
        <v>7.0999999999999994E-2</v>
      </c>
    </row>
    <row r="1696" spans="1:17" s="244" customFormat="1" x14ac:dyDescent="0.25">
      <c r="A1696" s="66" t="s">
        <v>1891</v>
      </c>
      <c r="B1696" s="21" t="s">
        <v>538</v>
      </c>
      <c r="C1696" s="248" t="s">
        <v>1376</v>
      </c>
      <c r="D1696" s="95" t="s">
        <v>30</v>
      </c>
      <c r="E1696" s="249">
        <v>2014</v>
      </c>
      <c r="F1696" s="249">
        <v>2014</v>
      </c>
      <c r="G1696" s="245">
        <v>7.0999999999999994E-2</v>
      </c>
      <c r="H1696" s="245">
        <v>7.0999999999999994E-2</v>
      </c>
      <c r="I1696" s="245">
        <v>7.0999999999999994E-2</v>
      </c>
      <c r="J1696" s="243"/>
      <c r="K1696" s="243"/>
      <c r="L1696" s="245" t="str">
        <f>D1696</f>
        <v>1 шт</v>
      </c>
      <c r="M1696" s="246" t="str">
        <f>L1696</f>
        <v>1 шт</v>
      </c>
      <c r="N1696" s="245"/>
      <c r="O1696" s="245"/>
      <c r="P1696" s="245">
        <f t="shared" si="7"/>
        <v>7.0999999999999994E-2</v>
      </c>
      <c r="Q1696" s="247">
        <v>7.0999999999999994E-2</v>
      </c>
    </row>
    <row r="1697" spans="1:17" s="244" customFormat="1" x14ac:dyDescent="0.25">
      <c r="A1697" s="65" t="s">
        <v>137</v>
      </c>
      <c r="B1697" s="25" t="s">
        <v>43</v>
      </c>
      <c r="C1697" s="246"/>
      <c r="D1697" s="64"/>
      <c r="E1697" s="249"/>
      <c r="F1697" s="249"/>
      <c r="G1697" s="245">
        <v>0</v>
      </c>
      <c r="H1697" s="245">
        <v>0</v>
      </c>
      <c r="I1697" s="245">
        <v>0</v>
      </c>
      <c r="J1697" s="243"/>
      <c r="K1697" s="243"/>
      <c r="L1697" s="245">
        <f t="shared" si="4"/>
        <v>0</v>
      </c>
      <c r="M1697" s="246">
        <f t="shared" si="5"/>
        <v>0</v>
      </c>
      <c r="N1697" s="245"/>
      <c r="O1697" s="245"/>
      <c r="P1697" s="245">
        <f t="shared" si="6"/>
        <v>0</v>
      </c>
      <c r="Q1697" s="247">
        <v>0</v>
      </c>
    </row>
    <row r="1698" spans="1:17" s="244" customFormat="1" x14ac:dyDescent="0.25">
      <c r="A1698" s="66" t="s">
        <v>535</v>
      </c>
      <c r="B1698" s="45" t="s">
        <v>522</v>
      </c>
      <c r="C1698" s="248" t="s">
        <v>1409</v>
      </c>
      <c r="D1698" s="67" t="s">
        <v>524</v>
      </c>
      <c r="E1698" s="249">
        <v>2014</v>
      </c>
      <c r="F1698" s="249">
        <v>2014</v>
      </c>
      <c r="G1698" s="245">
        <v>2.4584153199999998</v>
      </c>
      <c r="H1698" s="245">
        <v>2.4584153199999998</v>
      </c>
      <c r="I1698" s="245">
        <v>2.4584153199999998</v>
      </c>
      <c r="J1698" s="243"/>
      <c r="K1698" s="243"/>
      <c r="L1698" s="245" t="str">
        <f t="shared" si="4"/>
        <v>2,545км</v>
      </c>
      <c r="M1698" s="246" t="str">
        <f t="shared" si="5"/>
        <v>2,545км</v>
      </c>
      <c r="N1698" s="245"/>
      <c r="O1698" s="245"/>
      <c r="P1698" s="245">
        <f t="shared" si="6"/>
        <v>2.4584153199999998</v>
      </c>
      <c r="Q1698" s="247">
        <v>2.4584153199999998</v>
      </c>
    </row>
    <row r="1699" spans="1:17" s="244" customFormat="1" x14ac:dyDescent="0.25">
      <c r="A1699" s="66" t="s">
        <v>1492</v>
      </c>
      <c r="B1699" s="45" t="s">
        <v>525</v>
      </c>
      <c r="C1699" s="248" t="s">
        <v>1409</v>
      </c>
      <c r="D1699" s="56" t="s">
        <v>923</v>
      </c>
      <c r="E1699" s="249">
        <v>2014</v>
      </c>
      <c r="F1699" s="249">
        <v>2014</v>
      </c>
      <c r="G1699" s="245">
        <v>1.548</v>
      </c>
      <c r="H1699" s="245">
        <v>1.548</v>
      </c>
      <c r="I1699" s="245">
        <v>1.548</v>
      </c>
      <c r="J1699" s="243"/>
      <c r="K1699" s="243"/>
      <c r="L1699" s="245" t="str">
        <f t="shared" si="4"/>
        <v>1,1 км</v>
      </c>
      <c r="M1699" s="246" t="str">
        <f t="shared" si="5"/>
        <v>1,1 км</v>
      </c>
      <c r="N1699" s="245"/>
      <c r="O1699" s="245"/>
      <c r="P1699" s="245">
        <f t="shared" si="6"/>
        <v>1.548</v>
      </c>
      <c r="Q1699" s="247">
        <v>1.548</v>
      </c>
    </row>
    <row r="1700" spans="1:17" s="244" customFormat="1" x14ac:dyDescent="0.25">
      <c r="A1700" s="66" t="s">
        <v>1493</v>
      </c>
      <c r="B1700" s="45" t="s">
        <v>527</v>
      </c>
      <c r="C1700" s="248" t="s">
        <v>1409</v>
      </c>
      <c r="D1700" s="67" t="s">
        <v>597</v>
      </c>
      <c r="E1700" s="249">
        <v>2014</v>
      </c>
      <c r="F1700" s="249">
        <v>2014</v>
      </c>
      <c r="G1700" s="245">
        <v>0.11</v>
      </c>
      <c r="H1700" s="245">
        <v>0.11</v>
      </c>
      <c r="I1700" s="245">
        <v>0.11</v>
      </c>
      <c r="J1700" s="243"/>
      <c r="K1700" s="243"/>
      <c r="L1700" s="245" t="str">
        <f t="shared" si="4"/>
        <v>0,05 км</v>
      </c>
      <c r="M1700" s="246" t="str">
        <f t="shared" si="5"/>
        <v>0,05 км</v>
      </c>
      <c r="N1700" s="245"/>
      <c r="O1700" s="245"/>
      <c r="P1700" s="245">
        <f t="shared" si="6"/>
        <v>0.11</v>
      </c>
      <c r="Q1700" s="247">
        <v>0.11</v>
      </c>
    </row>
    <row r="1701" spans="1:17" s="244" customFormat="1" ht="31.5" x14ac:dyDescent="0.25">
      <c r="A1701" s="66" t="s">
        <v>1494</v>
      </c>
      <c r="B1701" s="45" t="s">
        <v>528</v>
      </c>
      <c r="C1701" s="248" t="s">
        <v>1409</v>
      </c>
      <c r="D1701" s="67" t="s">
        <v>74</v>
      </c>
      <c r="E1701" s="249">
        <v>2014</v>
      </c>
      <c r="F1701" s="249">
        <v>2014</v>
      </c>
      <c r="G1701" s="245">
        <v>0.18565962</v>
      </c>
      <c r="H1701" s="245">
        <v>0.18565962</v>
      </c>
      <c r="I1701" s="245">
        <v>0.18565962</v>
      </c>
      <c r="J1701" s="243"/>
      <c r="K1701" s="243"/>
      <c r="L1701" s="245" t="str">
        <f t="shared" si="4"/>
        <v>0,4МВА</v>
      </c>
      <c r="M1701" s="246" t="str">
        <f t="shared" si="5"/>
        <v>0,4МВА</v>
      </c>
      <c r="N1701" s="245"/>
      <c r="O1701" s="245"/>
      <c r="P1701" s="245">
        <f t="shared" si="6"/>
        <v>0.18565962</v>
      </c>
      <c r="Q1701" s="247">
        <v>0.18565962</v>
      </c>
    </row>
    <row r="1702" spans="1:17" s="244" customFormat="1" ht="31.5" x14ac:dyDescent="0.25">
      <c r="A1702" s="66" t="s">
        <v>1495</v>
      </c>
      <c r="B1702" s="45" t="s">
        <v>1255</v>
      </c>
      <c r="C1702" s="248" t="s">
        <v>1409</v>
      </c>
      <c r="D1702" s="67" t="s">
        <v>72</v>
      </c>
      <c r="E1702" s="249">
        <v>2014</v>
      </c>
      <c r="F1702" s="249">
        <v>2014</v>
      </c>
      <c r="G1702" s="245">
        <v>0.26667900999999999</v>
      </c>
      <c r="H1702" s="245">
        <v>0.26667900999999999</v>
      </c>
      <c r="I1702" s="245">
        <v>0.26667900999999999</v>
      </c>
      <c r="J1702" s="243"/>
      <c r="K1702" s="243"/>
      <c r="L1702" s="245" t="str">
        <f t="shared" si="4"/>
        <v>0,63МВА</v>
      </c>
      <c r="M1702" s="246" t="str">
        <f t="shared" si="5"/>
        <v>0,63МВА</v>
      </c>
      <c r="N1702" s="245"/>
      <c r="O1702" s="245"/>
      <c r="P1702" s="245">
        <f t="shared" si="6"/>
        <v>0.26667900999999999</v>
      </c>
      <c r="Q1702" s="247">
        <v>0.26667900999999999</v>
      </c>
    </row>
    <row r="1703" spans="1:17" s="244" customFormat="1" ht="47.25" x14ac:dyDescent="0.25">
      <c r="A1703" s="66" t="s">
        <v>1496</v>
      </c>
      <c r="B1703" s="22" t="s">
        <v>529</v>
      </c>
      <c r="C1703" s="248" t="s">
        <v>1409</v>
      </c>
      <c r="D1703" s="67" t="s">
        <v>530</v>
      </c>
      <c r="E1703" s="249">
        <v>2014</v>
      </c>
      <c r="F1703" s="249">
        <v>2014</v>
      </c>
      <c r="G1703" s="245">
        <v>5.2999999999999999E-2</v>
      </c>
      <c r="H1703" s="245">
        <v>5.2999999999999999E-2</v>
      </c>
      <c r="I1703" s="245">
        <v>5.2999999999999999E-2</v>
      </c>
      <c r="J1703" s="243"/>
      <c r="K1703" s="243"/>
      <c r="L1703" s="245" t="str">
        <f t="shared" ref="L1703:L1766" si="8">D1703</f>
        <v>0,18км</v>
      </c>
      <c r="M1703" s="246" t="str">
        <f t="shared" ref="M1703:M1766" si="9">L1703</f>
        <v>0,18км</v>
      </c>
      <c r="N1703" s="245"/>
      <c r="O1703" s="245"/>
      <c r="P1703" s="245">
        <f t="shared" ref="P1703:P1766" si="10">I1703</f>
        <v>5.2999999999999999E-2</v>
      </c>
      <c r="Q1703" s="247">
        <v>5.2999999999999999E-2</v>
      </c>
    </row>
    <row r="1704" spans="1:17" s="244" customFormat="1" ht="63" x14ac:dyDescent="0.25">
      <c r="A1704" s="66" t="s">
        <v>1497</v>
      </c>
      <c r="B1704" s="109" t="s">
        <v>531</v>
      </c>
      <c r="C1704" s="248" t="s">
        <v>1409</v>
      </c>
      <c r="D1704" s="67" t="s">
        <v>532</v>
      </c>
      <c r="E1704" s="249">
        <v>2014</v>
      </c>
      <c r="F1704" s="249">
        <v>2014</v>
      </c>
      <c r="G1704" s="245">
        <v>7.9999999999999988E-2</v>
      </c>
      <c r="H1704" s="245">
        <v>7.9999999999999988E-2</v>
      </c>
      <c r="I1704" s="245">
        <v>7.9999999999999988E-2</v>
      </c>
      <c r="J1704" s="243"/>
      <c r="K1704" s="243"/>
      <c r="L1704" s="245" t="str">
        <f t="shared" si="8"/>
        <v>0,082км</v>
      </c>
      <c r="M1704" s="246" t="str">
        <f t="shared" si="9"/>
        <v>0,082км</v>
      </c>
      <c r="N1704" s="245"/>
      <c r="O1704" s="245"/>
      <c r="P1704" s="245">
        <f t="shared" si="10"/>
        <v>7.9999999999999988E-2</v>
      </c>
      <c r="Q1704" s="247">
        <v>7.9999999999999988E-2</v>
      </c>
    </row>
    <row r="1705" spans="1:17" s="244" customFormat="1" ht="31.5" x14ac:dyDescent="0.25">
      <c r="A1705" s="66" t="s">
        <v>1498</v>
      </c>
      <c r="B1705" s="110" t="s">
        <v>533</v>
      </c>
      <c r="C1705" s="248" t="s">
        <v>1409</v>
      </c>
      <c r="D1705" s="67" t="s">
        <v>534</v>
      </c>
      <c r="E1705" s="249">
        <v>2014</v>
      </c>
      <c r="F1705" s="249">
        <v>2014</v>
      </c>
      <c r="G1705" s="245">
        <v>8.6999999999999994E-2</v>
      </c>
      <c r="H1705" s="245">
        <v>8.6999999999999994E-2</v>
      </c>
      <c r="I1705" s="245">
        <v>8.6999999999999994E-2</v>
      </c>
      <c r="J1705" s="243"/>
      <c r="K1705" s="243"/>
      <c r="L1705" s="245" t="str">
        <f t="shared" si="8"/>
        <v>0,2км</v>
      </c>
      <c r="M1705" s="246" t="str">
        <f t="shared" si="9"/>
        <v>0,2км</v>
      </c>
      <c r="N1705" s="245"/>
      <c r="O1705" s="245"/>
      <c r="P1705" s="245">
        <f t="shared" si="10"/>
        <v>8.6999999999999994E-2</v>
      </c>
      <c r="Q1705" s="247">
        <v>8.6999999999999994E-2</v>
      </c>
    </row>
    <row r="1706" spans="1:17" s="244" customFormat="1" x14ac:dyDescent="0.25">
      <c r="A1706" s="68" t="s">
        <v>44</v>
      </c>
      <c r="B1706" s="25" t="s">
        <v>20</v>
      </c>
      <c r="C1706" s="246"/>
      <c r="D1706" s="67"/>
      <c r="E1706" s="249"/>
      <c r="F1706" s="249"/>
      <c r="G1706" s="245">
        <v>0</v>
      </c>
      <c r="H1706" s="245">
        <v>0</v>
      </c>
      <c r="I1706" s="245">
        <v>0</v>
      </c>
      <c r="J1706" s="243"/>
      <c r="K1706" s="243"/>
      <c r="L1706" s="245"/>
      <c r="M1706" s="246"/>
      <c r="N1706" s="245"/>
      <c r="O1706" s="245"/>
      <c r="P1706" s="245">
        <f t="shared" si="10"/>
        <v>0</v>
      </c>
      <c r="Q1706" s="247">
        <v>0</v>
      </c>
    </row>
    <row r="1707" spans="1:17" s="244" customFormat="1" x14ac:dyDescent="0.25">
      <c r="A1707" s="5" t="s">
        <v>1499</v>
      </c>
      <c r="B1707" s="21" t="s">
        <v>114</v>
      </c>
      <c r="C1707" s="248" t="s">
        <v>1376</v>
      </c>
      <c r="D1707" s="95" t="s">
        <v>30</v>
      </c>
      <c r="E1707" s="249">
        <v>2014</v>
      </c>
      <c r="F1707" s="249">
        <v>2014</v>
      </c>
      <c r="G1707" s="245">
        <v>0.5</v>
      </c>
      <c r="H1707" s="245">
        <v>0.5</v>
      </c>
      <c r="I1707" s="245">
        <v>0.5</v>
      </c>
      <c r="J1707" s="243"/>
      <c r="K1707" s="243"/>
      <c r="L1707" s="245" t="str">
        <f t="shared" si="8"/>
        <v>1 шт</v>
      </c>
      <c r="M1707" s="246" t="str">
        <f t="shared" si="9"/>
        <v>1 шт</v>
      </c>
      <c r="N1707" s="245"/>
      <c r="O1707" s="245"/>
      <c r="P1707" s="245">
        <f t="shared" si="10"/>
        <v>0.5</v>
      </c>
      <c r="Q1707" s="247">
        <v>0.5</v>
      </c>
    </row>
    <row r="1708" spans="1:17" s="244" customFormat="1" x14ac:dyDescent="0.25">
      <c r="A1708" s="68" t="s">
        <v>50</v>
      </c>
      <c r="B1708" s="25" t="s">
        <v>17</v>
      </c>
      <c r="C1708" s="246"/>
      <c r="D1708" s="10"/>
      <c r="E1708" s="249"/>
      <c r="F1708" s="249"/>
      <c r="G1708" s="245">
        <v>0</v>
      </c>
      <c r="H1708" s="245">
        <v>0</v>
      </c>
      <c r="I1708" s="245">
        <v>0</v>
      </c>
      <c r="J1708" s="243"/>
      <c r="K1708" s="243"/>
      <c r="L1708" s="245">
        <f t="shared" si="8"/>
        <v>0</v>
      </c>
      <c r="M1708" s="246">
        <f t="shared" si="9"/>
        <v>0</v>
      </c>
      <c r="N1708" s="245"/>
      <c r="O1708" s="245"/>
      <c r="P1708" s="245">
        <f t="shared" si="10"/>
        <v>0</v>
      </c>
      <c r="Q1708" s="247">
        <v>0</v>
      </c>
    </row>
    <row r="1709" spans="1:17" s="244" customFormat="1" ht="31.5" x14ac:dyDescent="0.25">
      <c r="A1709" s="66" t="s">
        <v>3954</v>
      </c>
      <c r="B1709" s="70" t="s">
        <v>540</v>
      </c>
      <c r="C1709" s="248" t="s">
        <v>1409</v>
      </c>
      <c r="D1709" s="10"/>
      <c r="E1709" s="249">
        <v>2014</v>
      </c>
      <c r="F1709" s="249">
        <v>2014</v>
      </c>
      <c r="G1709" s="245">
        <v>4.9000749500000005</v>
      </c>
      <c r="H1709" s="245">
        <v>4.9000749500000005</v>
      </c>
      <c r="I1709" s="245">
        <v>4.9000749500000005</v>
      </c>
      <c r="J1709" s="243"/>
      <c r="K1709" s="243"/>
      <c r="L1709" s="245">
        <f t="shared" si="8"/>
        <v>0</v>
      </c>
      <c r="M1709" s="246">
        <f t="shared" si="9"/>
        <v>0</v>
      </c>
      <c r="N1709" s="245"/>
      <c r="O1709" s="245"/>
      <c r="P1709" s="245">
        <f t="shared" si="10"/>
        <v>4.9000749500000005</v>
      </c>
      <c r="Q1709" s="247">
        <v>4.9000749500000005</v>
      </c>
    </row>
    <row r="1710" spans="1:17" s="244" customFormat="1" x14ac:dyDescent="0.25">
      <c r="A1710" s="68" t="s">
        <v>51</v>
      </c>
      <c r="B1710" s="25" t="s">
        <v>24</v>
      </c>
      <c r="C1710" s="246"/>
      <c r="D1710" s="10"/>
      <c r="E1710" s="249"/>
      <c r="F1710" s="249"/>
      <c r="G1710" s="245">
        <v>0</v>
      </c>
      <c r="H1710" s="245">
        <v>0</v>
      </c>
      <c r="I1710" s="245">
        <v>0</v>
      </c>
      <c r="J1710" s="243"/>
      <c r="K1710" s="243"/>
      <c r="L1710" s="245">
        <f t="shared" si="8"/>
        <v>0</v>
      </c>
      <c r="M1710" s="246">
        <f t="shared" si="9"/>
        <v>0</v>
      </c>
      <c r="N1710" s="245"/>
      <c r="O1710" s="245"/>
      <c r="P1710" s="245">
        <f t="shared" si="10"/>
        <v>0</v>
      </c>
      <c r="Q1710" s="247">
        <v>0</v>
      </c>
    </row>
    <row r="1711" spans="1:17" s="244" customFormat="1" x14ac:dyDescent="0.25">
      <c r="A1711" s="66" t="s">
        <v>539</v>
      </c>
      <c r="B1711" s="21" t="s">
        <v>24</v>
      </c>
      <c r="C1711" s="248" t="s">
        <v>1374</v>
      </c>
      <c r="D1711" s="95" t="s">
        <v>30</v>
      </c>
      <c r="E1711" s="249">
        <v>2014</v>
      </c>
      <c r="F1711" s="249">
        <v>2014</v>
      </c>
      <c r="G1711" s="245">
        <v>3.1890000000000001</v>
      </c>
      <c r="H1711" s="245">
        <v>3.1890000000000001</v>
      </c>
      <c r="I1711" s="245">
        <v>3.1890000000000001</v>
      </c>
      <c r="J1711" s="243"/>
      <c r="K1711" s="243"/>
      <c r="L1711" s="245" t="str">
        <f t="shared" si="8"/>
        <v>1 шт</v>
      </c>
      <c r="M1711" s="246" t="str">
        <f t="shared" si="9"/>
        <v>1 шт</v>
      </c>
      <c r="N1711" s="245"/>
      <c r="O1711" s="245"/>
      <c r="P1711" s="245">
        <f t="shared" si="10"/>
        <v>3.1890000000000001</v>
      </c>
      <c r="Q1711" s="247">
        <v>3.1890000000000001</v>
      </c>
    </row>
    <row r="1712" spans="1:17" s="290" customFormat="1" x14ac:dyDescent="0.25">
      <c r="A1712" s="276" t="s">
        <v>35</v>
      </c>
      <c r="B1712" s="277" t="s">
        <v>36</v>
      </c>
      <c r="C1712" s="294"/>
      <c r="D1712" s="284"/>
      <c r="E1712" s="295"/>
      <c r="F1712" s="295"/>
      <c r="G1712" s="287"/>
      <c r="H1712" s="287"/>
      <c r="I1712" s="287"/>
      <c r="J1712" s="288"/>
      <c r="K1712" s="288"/>
      <c r="L1712" s="297"/>
      <c r="M1712" s="298"/>
      <c r="N1712" s="287"/>
      <c r="O1712" s="287"/>
      <c r="P1712" s="287"/>
      <c r="Q1712" s="289"/>
    </row>
    <row r="1713" spans="1:17" s="244" customFormat="1" x14ac:dyDescent="0.25">
      <c r="A1713" s="72" t="s">
        <v>137</v>
      </c>
      <c r="B1713" s="25" t="s">
        <v>43</v>
      </c>
      <c r="C1713" s="246"/>
      <c r="D1713" s="96"/>
      <c r="E1713" s="249"/>
      <c r="F1713" s="249"/>
      <c r="G1713" s="245"/>
      <c r="H1713" s="245"/>
      <c r="I1713" s="245"/>
      <c r="J1713" s="243"/>
      <c r="K1713" s="243"/>
      <c r="L1713" s="245"/>
      <c r="M1713" s="246"/>
      <c r="N1713" s="245"/>
      <c r="O1713" s="245"/>
      <c r="P1713" s="245"/>
      <c r="Q1713" s="247"/>
    </row>
    <row r="1714" spans="1:17" s="244" customFormat="1" ht="31.5" x14ac:dyDescent="0.25">
      <c r="A1714" s="6" t="s">
        <v>1385</v>
      </c>
      <c r="B1714" s="97" t="s">
        <v>353</v>
      </c>
      <c r="C1714" s="248" t="s">
        <v>1409</v>
      </c>
      <c r="D1714" s="96" t="s">
        <v>327</v>
      </c>
      <c r="E1714" s="249">
        <v>2014</v>
      </c>
      <c r="F1714" s="249">
        <v>2014</v>
      </c>
      <c r="G1714" s="245">
        <v>0.29364636</v>
      </c>
      <c r="H1714" s="245">
        <v>0.29364636</v>
      </c>
      <c r="I1714" s="245">
        <v>0.29364636</v>
      </c>
      <c r="J1714" s="243"/>
      <c r="K1714" s="243"/>
      <c r="L1714" s="245" t="str">
        <f t="shared" si="8"/>
        <v>0,16 МВА</v>
      </c>
      <c r="M1714" s="246" t="str">
        <f t="shared" si="9"/>
        <v>0,16 МВА</v>
      </c>
      <c r="N1714" s="245"/>
      <c r="O1714" s="245"/>
      <c r="P1714" s="245">
        <f t="shared" si="10"/>
        <v>0.29364636</v>
      </c>
      <c r="Q1714" s="247">
        <v>0.29364636</v>
      </c>
    </row>
    <row r="1715" spans="1:17" s="244" customFormat="1" x14ac:dyDescent="0.25">
      <c r="A1715" s="6" t="s">
        <v>1386</v>
      </c>
      <c r="B1715" s="97" t="s">
        <v>4134</v>
      </c>
      <c r="C1715" s="248" t="s">
        <v>1409</v>
      </c>
      <c r="D1715" s="96" t="s">
        <v>352</v>
      </c>
      <c r="E1715" s="249">
        <v>2014</v>
      </c>
      <c r="F1715" s="249">
        <v>2014</v>
      </c>
      <c r="G1715" s="245">
        <v>9.7938449999999996E-2</v>
      </c>
      <c r="H1715" s="245">
        <v>9.7938449999999996E-2</v>
      </c>
      <c r="I1715" s="245">
        <v>9.7938449999999996E-2</v>
      </c>
      <c r="J1715" s="243"/>
      <c r="K1715" s="243"/>
      <c r="L1715" s="245" t="str">
        <f t="shared" si="8"/>
        <v>0,25 МВА</v>
      </c>
      <c r="M1715" s="246" t="str">
        <f t="shared" si="9"/>
        <v>0,25 МВА</v>
      </c>
      <c r="N1715" s="245"/>
      <c r="O1715" s="245"/>
      <c r="P1715" s="245">
        <f t="shared" si="10"/>
        <v>9.7938449999999996E-2</v>
      </c>
      <c r="Q1715" s="247">
        <v>9.7938449999999996E-2</v>
      </c>
    </row>
    <row r="1716" spans="1:17" s="244" customFormat="1" x14ac:dyDescent="0.25">
      <c r="A1716" s="6" t="s">
        <v>1387</v>
      </c>
      <c r="B1716" s="97" t="s">
        <v>4135</v>
      </c>
      <c r="C1716" s="248" t="s">
        <v>1409</v>
      </c>
      <c r="D1716" s="96" t="s">
        <v>352</v>
      </c>
      <c r="E1716" s="249">
        <v>2014</v>
      </c>
      <c r="F1716" s="249">
        <v>2014</v>
      </c>
      <c r="G1716" s="245">
        <v>0.23470081000000001</v>
      </c>
      <c r="H1716" s="245">
        <v>0.23470081000000001</v>
      </c>
      <c r="I1716" s="245">
        <v>0.23470081000000001</v>
      </c>
      <c r="J1716" s="243"/>
      <c r="K1716" s="243"/>
      <c r="L1716" s="245" t="str">
        <f t="shared" si="8"/>
        <v>0,25 МВА</v>
      </c>
      <c r="M1716" s="246" t="str">
        <f t="shared" si="9"/>
        <v>0,25 МВА</v>
      </c>
      <c r="N1716" s="245"/>
      <c r="O1716" s="245"/>
      <c r="P1716" s="245">
        <f t="shared" si="10"/>
        <v>0.23470081000000001</v>
      </c>
      <c r="Q1716" s="247">
        <v>0.23470081000000001</v>
      </c>
    </row>
    <row r="1717" spans="1:17" s="244" customFormat="1" x14ac:dyDescent="0.25">
      <c r="A1717" s="6" t="s">
        <v>1388</v>
      </c>
      <c r="B1717" s="97" t="s">
        <v>4136</v>
      </c>
      <c r="C1717" s="248" t="s">
        <v>1409</v>
      </c>
      <c r="D1717" s="96" t="s">
        <v>352</v>
      </c>
      <c r="E1717" s="249">
        <v>2014</v>
      </c>
      <c r="F1717" s="249">
        <v>2014</v>
      </c>
      <c r="G1717" s="245">
        <v>0.28985404999999997</v>
      </c>
      <c r="H1717" s="245">
        <v>0.28985404999999997</v>
      </c>
      <c r="I1717" s="245">
        <v>0.28985404999999997</v>
      </c>
      <c r="J1717" s="243"/>
      <c r="K1717" s="243"/>
      <c r="L1717" s="245" t="str">
        <f t="shared" si="8"/>
        <v>0,25 МВА</v>
      </c>
      <c r="M1717" s="246" t="str">
        <f t="shared" si="9"/>
        <v>0,25 МВА</v>
      </c>
      <c r="N1717" s="245"/>
      <c r="O1717" s="245"/>
      <c r="P1717" s="245">
        <f t="shared" si="10"/>
        <v>0.28985404999999997</v>
      </c>
      <c r="Q1717" s="247">
        <v>0.28985404999999997</v>
      </c>
    </row>
    <row r="1718" spans="1:17" s="244" customFormat="1" x14ac:dyDescent="0.25">
      <c r="A1718" s="6" t="s">
        <v>1389</v>
      </c>
      <c r="B1718" s="97" t="s">
        <v>4137</v>
      </c>
      <c r="C1718" s="248" t="s">
        <v>1409</v>
      </c>
      <c r="D1718" s="96" t="s">
        <v>327</v>
      </c>
      <c r="E1718" s="249">
        <v>2014</v>
      </c>
      <c r="F1718" s="249">
        <v>2014</v>
      </c>
      <c r="G1718" s="245">
        <v>0.35913473000000001</v>
      </c>
      <c r="H1718" s="245">
        <v>0.35913473000000001</v>
      </c>
      <c r="I1718" s="245">
        <v>0.35913473000000001</v>
      </c>
      <c r="J1718" s="243"/>
      <c r="K1718" s="243"/>
      <c r="L1718" s="245" t="str">
        <f t="shared" si="8"/>
        <v>0,16 МВА</v>
      </c>
      <c r="M1718" s="246" t="str">
        <f t="shared" si="9"/>
        <v>0,16 МВА</v>
      </c>
      <c r="N1718" s="245"/>
      <c r="O1718" s="245"/>
      <c r="P1718" s="245">
        <f t="shared" si="10"/>
        <v>0.35913473000000001</v>
      </c>
      <c r="Q1718" s="247">
        <v>0.35913473000000001</v>
      </c>
    </row>
    <row r="1719" spans="1:17" s="244" customFormat="1" ht="47.25" x14ac:dyDescent="0.25">
      <c r="A1719" s="6" t="s">
        <v>1390</v>
      </c>
      <c r="B1719" s="97" t="s">
        <v>354</v>
      </c>
      <c r="C1719" s="248" t="s">
        <v>1409</v>
      </c>
      <c r="D1719" s="10" t="s">
        <v>355</v>
      </c>
      <c r="E1719" s="249">
        <v>2014</v>
      </c>
      <c r="F1719" s="249">
        <v>2014</v>
      </c>
      <c r="G1719" s="245">
        <v>9.2499049999999999E-2</v>
      </c>
      <c r="H1719" s="245">
        <v>9.2499049999999999E-2</v>
      </c>
      <c r="I1719" s="245">
        <v>9.2499049999999999E-2</v>
      </c>
      <c r="J1719" s="243"/>
      <c r="K1719" s="243"/>
      <c r="L1719" s="245" t="str">
        <f t="shared" si="8"/>
        <v>0,12 км.</v>
      </c>
      <c r="M1719" s="246" t="str">
        <f t="shared" si="9"/>
        <v>0,12 км.</v>
      </c>
      <c r="N1719" s="245"/>
      <c r="O1719" s="245"/>
      <c r="P1719" s="245">
        <f t="shared" si="10"/>
        <v>9.2499049999999999E-2</v>
      </c>
      <c r="Q1719" s="247">
        <v>9.2499049999999999E-2</v>
      </c>
    </row>
    <row r="1720" spans="1:17" s="244" customFormat="1" ht="47.25" x14ac:dyDescent="0.25">
      <c r="A1720" s="6" t="s">
        <v>1391</v>
      </c>
      <c r="B1720" s="97" t="s">
        <v>356</v>
      </c>
      <c r="C1720" s="248" t="s">
        <v>1409</v>
      </c>
      <c r="D1720" s="96"/>
      <c r="E1720" s="249">
        <v>2014</v>
      </c>
      <c r="F1720" s="249">
        <v>2014</v>
      </c>
      <c r="G1720" s="245">
        <v>6.2810000000000005E-2</v>
      </c>
      <c r="H1720" s="245">
        <v>6.2810000000000005E-2</v>
      </c>
      <c r="I1720" s="245">
        <v>6.2810000000000005E-2</v>
      </c>
      <c r="J1720" s="243"/>
      <c r="K1720" s="243"/>
      <c r="L1720" s="245">
        <f t="shared" si="8"/>
        <v>0</v>
      </c>
      <c r="M1720" s="246">
        <f t="shared" si="9"/>
        <v>0</v>
      </c>
      <c r="N1720" s="245"/>
      <c r="O1720" s="245"/>
      <c r="P1720" s="245">
        <f t="shared" si="10"/>
        <v>6.2810000000000005E-2</v>
      </c>
      <c r="Q1720" s="247">
        <v>6.2810000000000005E-2</v>
      </c>
    </row>
    <row r="1721" spans="1:17" s="244" customFormat="1" ht="47.25" x14ac:dyDescent="0.25">
      <c r="A1721" s="6" t="s">
        <v>1392</v>
      </c>
      <c r="B1721" s="97" t="s">
        <v>357</v>
      </c>
      <c r="C1721" s="248" t="s">
        <v>1409</v>
      </c>
      <c r="D1721" s="96" t="s">
        <v>358</v>
      </c>
      <c r="E1721" s="249">
        <v>2014</v>
      </c>
      <c r="F1721" s="249">
        <v>2014</v>
      </c>
      <c r="G1721" s="245">
        <v>6.6304720000000011E-2</v>
      </c>
      <c r="H1721" s="245">
        <v>6.6304720000000011E-2</v>
      </c>
      <c r="I1721" s="245">
        <v>6.6304720000000011E-2</v>
      </c>
      <c r="J1721" s="243"/>
      <c r="K1721" s="243"/>
      <c r="L1721" s="245" t="str">
        <f t="shared" si="8"/>
        <v>0,063 км.</v>
      </c>
      <c r="M1721" s="246" t="str">
        <f t="shared" si="9"/>
        <v>0,063 км.</v>
      </c>
      <c r="N1721" s="245"/>
      <c r="O1721" s="245"/>
      <c r="P1721" s="245">
        <f t="shared" si="10"/>
        <v>6.6304720000000011E-2</v>
      </c>
      <c r="Q1721" s="247">
        <v>6.6304720000000011E-2</v>
      </c>
    </row>
    <row r="1722" spans="1:17" s="244" customFormat="1" ht="63" x14ac:dyDescent="0.25">
      <c r="A1722" s="6" t="s">
        <v>1393</v>
      </c>
      <c r="B1722" s="99" t="s">
        <v>359</v>
      </c>
      <c r="C1722" s="248" t="s">
        <v>1409</v>
      </c>
      <c r="D1722" s="98" t="s">
        <v>360</v>
      </c>
      <c r="E1722" s="249">
        <v>2014</v>
      </c>
      <c r="F1722" s="249">
        <v>2014</v>
      </c>
      <c r="G1722" s="245">
        <v>8.0826950000000009E-2</v>
      </c>
      <c r="H1722" s="245">
        <v>8.0826950000000009E-2</v>
      </c>
      <c r="I1722" s="245">
        <v>8.0826950000000009E-2</v>
      </c>
      <c r="J1722" s="243"/>
      <c r="K1722" s="243"/>
      <c r="L1722" s="245" t="str">
        <f t="shared" si="8"/>
        <v>0,119 км.</v>
      </c>
      <c r="M1722" s="246" t="str">
        <f t="shared" si="9"/>
        <v>0,119 км.</v>
      </c>
      <c r="N1722" s="245"/>
      <c r="O1722" s="245"/>
      <c r="P1722" s="245">
        <f t="shared" si="10"/>
        <v>8.0826950000000009E-2</v>
      </c>
      <c r="Q1722" s="247">
        <v>8.0826950000000009E-2</v>
      </c>
    </row>
    <row r="1723" spans="1:17" s="244" customFormat="1" ht="31.5" x14ac:dyDescent="0.25">
      <c r="A1723" s="6" t="s">
        <v>1501</v>
      </c>
      <c r="B1723" s="36" t="s">
        <v>1248</v>
      </c>
      <c r="C1723" s="248" t="s">
        <v>1376</v>
      </c>
      <c r="D1723" s="98" t="s">
        <v>30</v>
      </c>
      <c r="E1723" s="249">
        <v>2014</v>
      </c>
      <c r="F1723" s="249">
        <v>2014</v>
      </c>
      <c r="G1723" s="245">
        <v>7.3810000000000001E-2</v>
      </c>
      <c r="H1723" s="245">
        <v>7.3810000000000001E-2</v>
      </c>
      <c r="I1723" s="245">
        <v>7.3810000000000001E-2</v>
      </c>
      <c r="J1723" s="243"/>
      <c r="K1723" s="243"/>
      <c r="L1723" s="245" t="str">
        <f t="shared" si="8"/>
        <v>1 шт</v>
      </c>
      <c r="M1723" s="246" t="str">
        <f t="shared" si="9"/>
        <v>1 шт</v>
      </c>
      <c r="N1723" s="245"/>
      <c r="O1723" s="245"/>
      <c r="P1723" s="245">
        <f t="shared" si="10"/>
        <v>7.3810000000000001E-2</v>
      </c>
      <c r="Q1723" s="247">
        <v>7.3810000000000001E-2</v>
      </c>
    </row>
    <row r="1724" spans="1:17" s="244" customFormat="1" ht="47.25" x14ac:dyDescent="0.25">
      <c r="A1724" s="6" t="s">
        <v>1502</v>
      </c>
      <c r="B1724" s="36" t="s">
        <v>1249</v>
      </c>
      <c r="C1724" s="248" t="s">
        <v>1376</v>
      </c>
      <c r="D1724" s="98" t="s">
        <v>30</v>
      </c>
      <c r="E1724" s="249">
        <v>2014</v>
      </c>
      <c r="F1724" s="249">
        <v>2014</v>
      </c>
      <c r="G1724" s="245">
        <v>4.1799999999999997E-2</v>
      </c>
      <c r="H1724" s="245">
        <v>4.1799999999999997E-2</v>
      </c>
      <c r="I1724" s="245">
        <v>4.1799999999999997E-2</v>
      </c>
      <c r="J1724" s="243"/>
      <c r="K1724" s="243"/>
      <c r="L1724" s="245" t="str">
        <f t="shared" si="8"/>
        <v>1 шт</v>
      </c>
      <c r="M1724" s="246" t="str">
        <f t="shared" si="9"/>
        <v>1 шт</v>
      </c>
      <c r="N1724" s="245"/>
      <c r="O1724" s="245"/>
      <c r="P1724" s="245">
        <f t="shared" si="10"/>
        <v>4.1799999999999997E-2</v>
      </c>
      <c r="Q1724" s="247">
        <v>4.1799999999999997E-2</v>
      </c>
    </row>
    <row r="1725" spans="1:17" s="244" customFormat="1" ht="47.25" x14ac:dyDescent="0.25">
      <c r="A1725" s="6" t="s">
        <v>3955</v>
      </c>
      <c r="B1725" s="36" t="s">
        <v>1250</v>
      </c>
      <c r="C1725" s="248" t="s">
        <v>1376</v>
      </c>
      <c r="D1725" s="98" t="s">
        <v>30</v>
      </c>
      <c r="E1725" s="249">
        <v>2014</v>
      </c>
      <c r="F1725" s="249">
        <v>2014</v>
      </c>
      <c r="G1725" s="245">
        <v>4.1799999999999997E-2</v>
      </c>
      <c r="H1725" s="245">
        <v>4.1799999999999997E-2</v>
      </c>
      <c r="I1725" s="245">
        <v>4.1799999999999997E-2</v>
      </c>
      <c r="J1725" s="243"/>
      <c r="K1725" s="243"/>
      <c r="L1725" s="245" t="str">
        <f t="shared" si="8"/>
        <v>1 шт</v>
      </c>
      <c r="M1725" s="246" t="str">
        <f t="shared" si="9"/>
        <v>1 шт</v>
      </c>
      <c r="N1725" s="245"/>
      <c r="O1725" s="245"/>
      <c r="P1725" s="245">
        <f t="shared" si="10"/>
        <v>4.1799999999999997E-2</v>
      </c>
      <c r="Q1725" s="247">
        <v>4.1799999999999997E-2</v>
      </c>
    </row>
    <row r="1726" spans="1:17" s="244" customFormat="1" ht="47.25" x14ac:dyDescent="0.25">
      <c r="A1726" s="6" t="s">
        <v>3956</v>
      </c>
      <c r="B1726" s="36" t="s">
        <v>1251</v>
      </c>
      <c r="C1726" s="248" t="s">
        <v>1376</v>
      </c>
      <c r="D1726" s="98" t="s">
        <v>30</v>
      </c>
      <c r="E1726" s="249">
        <v>2014</v>
      </c>
      <c r="F1726" s="249">
        <v>2014</v>
      </c>
      <c r="G1726" s="245">
        <v>4.1799999999999997E-2</v>
      </c>
      <c r="H1726" s="245">
        <v>4.1799999999999997E-2</v>
      </c>
      <c r="I1726" s="245">
        <v>4.1799999999999997E-2</v>
      </c>
      <c r="J1726" s="243"/>
      <c r="K1726" s="243"/>
      <c r="L1726" s="245" t="str">
        <f t="shared" si="8"/>
        <v>1 шт</v>
      </c>
      <c r="M1726" s="246" t="str">
        <f t="shared" si="9"/>
        <v>1 шт</v>
      </c>
      <c r="N1726" s="245"/>
      <c r="O1726" s="245"/>
      <c r="P1726" s="245">
        <f t="shared" si="10"/>
        <v>4.1799999999999997E-2</v>
      </c>
      <c r="Q1726" s="247">
        <v>4.1799999999999997E-2</v>
      </c>
    </row>
    <row r="1727" spans="1:17" s="244" customFormat="1" ht="31.5" x14ac:dyDescent="0.25">
      <c r="A1727" s="6" t="s">
        <v>3957</v>
      </c>
      <c r="B1727" s="36" t="s">
        <v>1252</v>
      </c>
      <c r="C1727" s="248" t="s">
        <v>1376</v>
      </c>
      <c r="D1727" s="98" t="s">
        <v>30</v>
      </c>
      <c r="E1727" s="249">
        <v>2014</v>
      </c>
      <c r="F1727" s="249">
        <v>2014</v>
      </c>
      <c r="G1727" s="245">
        <v>5.4339999999999999E-2</v>
      </c>
      <c r="H1727" s="245">
        <v>5.4339999999999999E-2</v>
      </c>
      <c r="I1727" s="245">
        <v>5.4339999999999999E-2</v>
      </c>
      <c r="J1727" s="243"/>
      <c r="K1727" s="243"/>
      <c r="L1727" s="245" t="str">
        <f t="shared" si="8"/>
        <v>1 шт</v>
      </c>
      <c r="M1727" s="246" t="str">
        <f t="shared" si="9"/>
        <v>1 шт</v>
      </c>
      <c r="N1727" s="245"/>
      <c r="O1727" s="245"/>
      <c r="P1727" s="245">
        <f t="shared" si="10"/>
        <v>5.4339999999999999E-2</v>
      </c>
      <c r="Q1727" s="247">
        <v>5.4339999999999999E-2</v>
      </c>
    </row>
    <row r="1728" spans="1:17" s="244" customFormat="1" ht="31.5" x14ac:dyDescent="0.25">
      <c r="A1728" s="6" t="s">
        <v>3958</v>
      </c>
      <c r="B1728" s="36" t="s">
        <v>1253</v>
      </c>
      <c r="C1728" s="248" t="s">
        <v>1376</v>
      </c>
      <c r="D1728" s="98" t="s">
        <v>30</v>
      </c>
      <c r="E1728" s="249">
        <v>2014</v>
      </c>
      <c r="F1728" s="249">
        <v>2014</v>
      </c>
      <c r="G1728" s="245">
        <v>2.0930000000000001E-2</v>
      </c>
      <c r="H1728" s="245">
        <v>2.0930000000000001E-2</v>
      </c>
      <c r="I1728" s="245">
        <v>2.0930000000000001E-2</v>
      </c>
      <c r="J1728" s="243"/>
      <c r="K1728" s="243"/>
      <c r="L1728" s="245" t="str">
        <f t="shared" si="8"/>
        <v>1 шт</v>
      </c>
      <c r="M1728" s="246" t="str">
        <f t="shared" si="9"/>
        <v>1 шт</v>
      </c>
      <c r="N1728" s="245"/>
      <c r="O1728" s="245"/>
      <c r="P1728" s="245">
        <f t="shared" si="10"/>
        <v>2.0930000000000001E-2</v>
      </c>
      <c r="Q1728" s="247">
        <v>2.0930000000000001E-2</v>
      </c>
    </row>
    <row r="1729" spans="1:17" s="244" customFormat="1" x14ac:dyDescent="0.25">
      <c r="A1729" s="7">
        <v>11</v>
      </c>
      <c r="B1729" s="136" t="s">
        <v>26</v>
      </c>
      <c r="C1729" s="246"/>
      <c r="D1729" s="40"/>
      <c r="E1729" s="249"/>
      <c r="F1729" s="249"/>
      <c r="G1729" s="245">
        <v>0</v>
      </c>
      <c r="H1729" s="245">
        <v>0</v>
      </c>
      <c r="I1729" s="245">
        <v>0</v>
      </c>
      <c r="J1729" s="243"/>
      <c r="K1729" s="243"/>
      <c r="L1729" s="245">
        <f t="shared" si="8"/>
        <v>0</v>
      </c>
      <c r="M1729" s="246">
        <f t="shared" si="9"/>
        <v>0</v>
      </c>
      <c r="N1729" s="245"/>
      <c r="O1729" s="245"/>
      <c r="P1729" s="245">
        <f t="shared" si="10"/>
        <v>0</v>
      </c>
      <c r="Q1729" s="247">
        <v>0</v>
      </c>
    </row>
    <row r="1730" spans="1:17" s="244" customFormat="1" x14ac:dyDescent="0.25">
      <c r="A1730" s="6" t="s">
        <v>3959</v>
      </c>
      <c r="B1730" s="21" t="s">
        <v>111</v>
      </c>
      <c r="C1730" s="248" t="s">
        <v>1744</v>
      </c>
      <c r="D1730" s="98" t="s">
        <v>30</v>
      </c>
      <c r="E1730" s="249">
        <v>2014</v>
      </c>
      <c r="F1730" s="249">
        <v>2014</v>
      </c>
      <c r="G1730" s="245">
        <v>6.9500000000000006E-2</v>
      </c>
      <c r="H1730" s="245">
        <v>6.9500000000000006E-2</v>
      </c>
      <c r="I1730" s="245">
        <v>6.9500000000000006E-2</v>
      </c>
      <c r="J1730" s="243"/>
      <c r="K1730" s="243"/>
      <c r="L1730" s="245" t="str">
        <f t="shared" si="8"/>
        <v>1 шт</v>
      </c>
      <c r="M1730" s="246" t="str">
        <f t="shared" si="9"/>
        <v>1 шт</v>
      </c>
      <c r="N1730" s="245"/>
      <c r="O1730" s="245"/>
      <c r="P1730" s="245">
        <f t="shared" si="10"/>
        <v>6.9500000000000006E-2</v>
      </c>
      <c r="Q1730" s="247">
        <v>6.9500000000000006E-2</v>
      </c>
    </row>
    <row r="1731" spans="1:17" s="290" customFormat="1" x14ac:dyDescent="0.25">
      <c r="A1731" s="291" t="s">
        <v>37</v>
      </c>
      <c r="B1731" s="284" t="s">
        <v>38</v>
      </c>
      <c r="C1731" s="294"/>
      <c r="D1731" s="284"/>
      <c r="E1731" s="295"/>
      <c r="F1731" s="295"/>
      <c r="G1731" s="287"/>
      <c r="H1731" s="287"/>
      <c r="I1731" s="287"/>
      <c r="J1731" s="288"/>
      <c r="K1731" s="288"/>
      <c r="L1731" s="287"/>
      <c r="M1731" s="294"/>
      <c r="N1731" s="287"/>
      <c r="O1731" s="287"/>
      <c r="P1731" s="287"/>
      <c r="Q1731" s="289"/>
    </row>
    <row r="1732" spans="1:17" s="244" customFormat="1" x14ac:dyDescent="0.25">
      <c r="A1732" s="9" t="s">
        <v>593</v>
      </c>
      <c r="B1732" s="25" t="s">
        <v>29</v>
      </c>
      <c r="C1732" s="246"/>
      <c r="D1732" s="10"/>
      <c r="E1732" s="249"/>
      <c r="F1732" s="249"/>
      <c r="G1732" s="245"/>
      <c r="H1732" s="245"/>
      <c r="I1732" s="245"/>
      <c r="J1732" s="243"/>
      <c r="K1732" s="243"/>
      <c r="L1732" s="245"/>
      <c r="M1732" s="246"/>
      <c r="N1732" s="245"/>
      <c r="O1732" s="245"/>
      <c r="P1732" s="245"/>
      <c r="Q1732" s="247"/>
    </row>
    <row r="1733" spans="1:17" s="244" customFormat="1" ht="31.5" x14ac:dyDescent="0.25">
      <c r="A1733" s="5" t="s">
        <v>1790</v>
      </c>
      <c r="B1733" s="21" t="s">
        <v>40</v>
      </c>
      <c r="C1733" s="248" t="s">
        <v>1374</v>
      </c>
      <c r="D1733" s="33" t="s">
        <v>106</v>
      </c>
      <c r="E1733" s="249">
        <v>2014</v>
      </c>
      <c r="F1733" s="249">
        <v>2014</v>
      </c>
      <c r="G1733" s="245">
        <v>0.311</v>
      </c>
      <c r="H1733" s="245">
        <v>0.311</v>
      </c>
      <c r="I1733" s="245">
        <v>0.311</v>
      </c>
      <c r="J1733" s="243"/>
      <c r="K1733" s="243"/>
      <c r="L1733" s="245" t="str">
        <f t="shared" si="8"/>
        <v>0,100 МВА</v>
      </c>
      <c r="M1733" s="246" t="str">
        <f t="shared" si="9"/>
        <v>0,100 МВА</v>
      </c>
      <c r="N1733" s="245"/>
      <c r="O1733" s="245"/>
      <c r="P1733" s="245">
        <v>0.311</v>
      </c>
      <c r="Q1733" s="247">
        <v>0.311</v>
      </c>
    </row>
    <row r="1734" spans="1:17" s="244" customFormat="1" ht="31.5" x14ac:dyDescent="0.25">
      <c r="A1734" s="5" t="s">
        <v>1791</v>
      </c>
      <c r="B1734" s="21" t="s">
        <v>41</v>
      </c>
      <c r="C1734" s="248" t="s">
        <v>1374</v>
      </c>
      <c r="D1734" s="55" t="s">
        <v>152</v>
      </c>
      <c r="E1734" s="249">
        <v>2014</v>
      </c>
      <c r="F1734" s="249">
        <v>2014</v>
      </c>
      <c r="G1734" s="245">
        <v>2.1420060400000001</v>
      </c>
      <c r="H1734" s="245">
        <v>2.1420060400000001</v>
      </c>
      <c r="I1734" s="245">
        <v>2.1420060400000001</v>
      </c>
      <c r="J1734" s="243"/>
      <c r="K1734" s="243"/>
      <c r="L1734" s="245" t="str">
        <f t="shared" si="8"/>
        <v>0,775 км</v>
      </c>
      <c r="M1734" s="246" t="str">
        <f t="shared" si="9"/>
        <v>0,775 км</v>
      </c>
      <c r="N1734" s="245"/>
      <c r="O1734" s="245"/>
      <c r="P1734" s="245">
        <v>2.1420060400000001</v>
      </c>
      <c r="Q1734" s="247">
        <v>2.1420060400000001</v>
      </c>
    </row>
    <row r="1735" spans="1:17" s="244" customFormat="1" ht="47.25" x14ac:dyDescent="0.25">
      <c r="A1735" s="5" t="s">
        <v>1909</v>
      </c>
      <c r="B1735" s="21" t="s">
        <v>163</v>
      </c>
      <c r="C1735" s="248" t="s">
        <v>1376</v>
      </c>
      <c r="D1735" s="55" t="s">
        <v>164</v>
      </c>
      <c r="E1735" s="249">
        <v>2014</v>
      </c>
      <c r="F1735" s="249">
        <v>2014</v>
      </c>
      <c r="G1735" s="245">
        <v>2.6715530000000001E-2</v>
      </c>
      <c r="H1735" s="245">
        <v>2.6715530000000001E-2</v>
      </c>
      <c r="I1735" s="245">
        <v>2.6715530000000001E-2</v>
      </c>
      <c r="J1735" s="243"/>
      <c r="K1735" s="243"/>
      <c r="L1735" s="245" t="str">
        <f>D1735</f>
        <v>1 проект</v>
      </c>
      <c r="M1735" s="246" t="str">
        <f>L1735</f>
        <v>1 проект</v>
      </c>
      <c r="N1735" s="245"/>
      <c r="O1735" s="245"/>
      <c r="P1735" s="245">
        <f>I1735</f>
        <v>2.6715530000000001E-2</v>
      </c>
      <c r="Q1735" s="247">
        <v>2.6715530000000001E-2</v>
      </c>
    </row>
    <row r="1736" spans="1:17" s="244" customFormat="1" ht="47.25" x14ac:dyDescent="0.25">
      <c r="A1736" s="5" t="s">
        <v>1910</v>
      </c>
      <c r="B1736" s="21" t="s">
        <v>165</v>
      </c>
      <c r="C1736" s="248" t="s">
        <v>1376</v>
      </c>
      <c r="D1736" s="55" t="s">
        <v>164</v>
      </c>
      <c r="E1736" s="249">
        <v>2014</v>
      </c>
      <c r="F1736" s="249">
        <v>2014</v>
      </c>
      <c r="G1736" s="245">
        <v>4.3656340000000002E-2</v>
      </c>
      <c r="H1736" s="245">
        <v>4.3656340000000002E-2</v>
      </c>
      <c r="I1736" s="245">
        <v>4.3656340000000002E-2</v>
      </c>
      <c r="J1736" s="243"/>
      <c r="K1736" s="243"/>
      <c r="L1736" s="245" t="str">
        <f>D1736</f>
        <v>1 проект</v>
      </c>
      <c r="M1736" s="246" t="str">
        <f>L1736</f>
        <v>1 проект</v>
      </c>
      <c r="N1736" s="245"/>
      <c r="O1736" s="245"/>
      <c r="P1736" s="245">
        <f>I1736</f>
        <v>4.3656340000000002E-2</v>
      </c>
      <c r="Q1736" s="247">
        <v>4.3656340000000002E-2</v>
      </c>
    </row>
    <row r="1737" spans="1:17" s="244" customFormat="1" x14ac:dyDescent="0.25">
      <c r="A1737" s="9" t="s">
        <v>27</v>
      </c>
      <c r="B1737" s="25" t="s">
        <v>43</v>
      </c>
      <c r="C1737" s="246"/>
      <c r="D1737" s="10"/>
      <c r="E1737" s="249"/>
      <c r="F1737" s="249"/>
      <c r="G1737" s="245">
        <v>0</v>
      </c>
      <c r="H1737" s="245">
        <v>0</v>
      </c>
      <c r="I1737" s="245">
        <v>0</v>
      </c>
      <c r="J1737" s="243"/>
      <c r="K1737" s="243"/>
      <c r="L1737" s="245">
        <f t="shared" si="8"/>
        <v>0</v>
      </c>
      <c r="M1737" s="246">
        <f t="shared" si="9"/>
        <v>0</v>
      </c>
      <c r="N1737" s="245"/>
      <c r="O1737" s="245"/>
      <c r="P1737" s="245">
        <f t="shared" si="10"/>
        <v>0</v>
      </c>
      <c r="Q1737" s="247">
        <v>0</v>
      </c>
    </row>
    <row r="1738" spans="1:17" s="244" customFormat="1" ht="31.5" x14ac:dyDescent="0.25">
      <c r="A1738" s="6" t="s">
        <v>1550</v>
      </c>
      <c r="B1738" s="36" t="s">
        <v>153</v>
      </c>
      <c r="C1738" s="248" t="s">
        <v>1409</v>
      </c>
      <c r="D1738" s="89" t="s">
        <v>154</v>
      </c>
      <c r="E1738" s="249">
        <v>2014</v>
      </c>
      <c r="F1738" s="249">
        <v>2014</v>
      </c>
      <c r="G1738" s="245">
        <v>0.87291000000000007</v>
      </c>
      <c r="H1738" s="245">
        <v>0.87291000000000007</v>
      </c>
      <c r="I1738" s="245">
        <v>0.87291000000000007</v>
      </c>
      <c r="J1738" s="243"/>
      <c r="K1738" s="243"/>
      <c r="L1738" s="245" t="str">
        <f t="shared" si="8"/>
        <v>5/7 яч/пан</v>
      </c>
      <c r="M1738" s="246" t="str">
        <f t="shared" si="9"/>
        <v>5/7 яч/пан</v>
      </c>
      <c r="N1738" s="245"/>
      <c r="O1738" s="245"/>
      <c r="P1738" s="245">
        <f t="shared" si="10"/>
        <v>0.87291000000000007</v>
      </c>
      <c r="Q1738" s="247">
        <v>0.87291000000000007</v>
      </c>
    </row>
    <row r="1739" spans="1:17" s="244" customFormat="1" ht="31.5" x14ac:dyDescent="0.25">
      <c r="A1739" s="6" t="s">
        <v>1551</v>
      </c>
      <c r="B1739" s="36" t="s">
        <v>155</v>
      </c>
      <c r="C1739" s="248" t="s">
        <v>1409</v>
      </c>
      <c r="D1739" s="91" t="s">
        <v>156</v>
      </c>
      <c r="E1739" s="249">
        <v>2014</v>
      </c>
      <c r="F1739" s="249">
        <v>2014</v>
      </c>
      <c r="G1739" s="245">
        <v>0.28429199999999999</v>
      </c>
      <c r="H1739" s="245">
        <v>0.28429199999999999</v>
      </c>
      <c r="I1739" s="245">
        <v>0.28429199999999999</v>
      </c>
      <c r="J1739" s="243"/>
      <c r="K1739" s="243"/>
      <c r="L1739" s="245" t="str">
        <f t="shared" si="8"/>
        <v>0,232 км</v>
      </c>
      <c r="M1739" s="246" t="str">
        <f t="shared" si="9"/>
        <v>0,232 км</v>
      </c>
      <c r="N1739" s="245"/>
      <c r="O1739" s="245"/>
      <c r="P1739" s="245">
        <f t="shared" si="10"/>
        <v>0.28429199999999999</v>
      </c>
      <c r="Q1739" s="247">
        <v>0.28429199999999999</v>
      </c>
    </row>
    <row r="1740" spans="1:17" s="244" customFormat="1" ht="31.5" x14ac:dyDescent="0.25">
      <c r="A1740" s="6" t="s">
        <v>1552</v>
      </c>
      <c r="B1740" s="36" t="s">
        <v>157</v>
      </c>
      <c r="C1740" s="248" t="s">
        <v>1409</v>
      </c>
      <c r="D1740" s="33" t="s">
        <v>158</v>
      </c>
      <c r="E1740" s="249">
        <v>2014</v>
      </c>
      <c r="F1740" s="249">
        <v>2014</v>
      </c>
      <c r="G1740" s="245">
        <v>7.8906000000000004E-2</v>
      </c>
      <c r="H1740" s="245">
        <v>7.8906000000000004E-2</v>
      </c>
      <c r="I1740" s="245">
        <v>7.8906000000000004E-2</v>
      </c>
      <c r="J1740" s="243"/>
      <c r="K1740" s="243"/>
      <c r="L1740" s="245" t="str">
        <f t="shared" si="8"/>
        <v>0/2 яч/пан</v>
      </c>
      <c r="M1740" s="246" t="str">
        <f t="shared" si="9"/>
        <v>0/2 яч/пан</v>
      </c>
      <c r="N1740" s="245"/>
      <c r="O1740" s="245"/>
      <c r="P1740" s="245">
        <f t="shared" si="10"/>
        <v>7.8906000000000004E-2</v>
      </c>
      <c r="Q1740" s="247">
        <v>7.8906000000000004E-2</v>
      </c>
    </row>
    <row r="1741" spans="1:17" s="244" customFormat="1" ht="47.25" x14ac:dyDescent="0.25">
      <c r="A1741" s="6" t="s">
        <v>1745</v>
      </c>
      <c r="B1741" s="36" t="s">
        <v>159</v>
      </c>
      <c r="C1741" s="248" t="s">
        <v>1409</v>
      </c>
      <c r="D1741" s="115" t="s">
        <v>160</v>
      </c>
      <c r="E1741" s="249">
        <v>2014</v>
      </c>
      <c r="F1741" s="249">
        <v>2014</v>
      </c>
      <c r="G1741" s="245">
        <v>1.355251E-2</v>
      </c>
      <c r="H1741" s="245">
        <v>1.355251E-2</v>
      </c>
      <c r="I1741" s="245">
        <v>1.355251E-2</v>
      </c>
      <c r="J1741" s="243"/>
      <c r="K1741" s="243"/>
      <c r="L1741" s="245" t="str">
        <f t="shared" si="8"/>
        <v>0,044 км</v>
      </c>
      <c r="M1741" s="246" t="str">
        <f t="shared" si="9"/>
        <v>0,044 км</v>
      </c>
      <c r="N1741" s="245"/>
      <c r="O1741" s="245"/>
      <c r="P1741" s="245">
        <f t="shared" si="10"/>
        <v>1.355251E-2</v>
      </c>
      <c r="Q1741" s="247">
        <v>1.355251E-2</v>
      </c>
    </row>
    <row r="1742" spans="1:17" s="244" customFormat="1" ht="47.25" x14ac:dyDescent="0.25">
      <c r="A1742" s="6" t="s">
        <v>1746</v>
      </c>
      <c r="B1742" s="36" t="s">
        <v>161</v>
      </c>
      <c r="C1742" s="248" t="s">
        <v>1409</v>
      </c>
      <c r="D1742" s="115" t="s">
        <v>162</v>
      </c>
      <c r="E1742" s="249">
        <v>2014</v>
      </c>
      <c r="F1742" s="249">
        <v>2014</v>
      </c>
      <c r="G1742" s="245">
        <v>0.06</v>
      </c>
      <c r="H1742" s="245">
        <v>0.06</v>
      </c>
      <c r="I1742" s="245">
        <v>0.06</v>
      </c>
      <c r="J1742" s="243"/>
      <c r="K1742" s="243"/>
      <c r="L1742" s="245" t="str">
        <f t="shared" si="8"/>
        <v>0,230 км</v>
      </c>
      <c r="M1742" s="246" t="str">
        <f t="shared" si="9"/>
        <v>0,230 км</v>
      </c>
      <c r="N1742" s="245"/>
      <c r="O1742" s="245"/>
      <c r="P1742" s="245">
        <f t="shared" si="10"/>
        <v>0.06</v>
      </c>
      <c r="Q1742" s="247">
        <v>0.06</v>
      </c>
    </row>
    <row r="1743" spans="1:17" s="244" customFormat="1" ht="31.5" x14ac:dyDescent="0.25">
      <c r="A1743" s="6" t="s">
        <v>1939</v>
      </c>
      <c r="B1743" s="104" t="s">
        <v>166</v>
      </c>
      <c r="C1743" s="248" t="s">
        <v>1376</v>
      </c>
      <c r="D1743" s="55" t="s">
        <v>164</v>
      </c>
      <c r="E1743" s="249">
        <v>2014</v>
      </c>
      <c r="F1743" s="249">
        <v>2014</v>
      </c>
      <c r="G1743" s="245">
        <v>5.0446339999999999E-2</v>
      </c>
      <c r="H1743" s="245">
        <v>5.0446339999999999E-2</v>
      </c>
      <c r="I1743" s="245">
        <v>5.0446339999999999E-2</v>
      </c>
      <c r="J1743" s="243"/>
      <c r="K1743" s="243"/>
      <c r="L1743" s="245" t="str">
        <f t="shared" si="8"/>
        <v>1 проект</v>
      </c>
      <c r="M1743" s="246" t="str">
        <f t="shared" si="9"/>
        <v>1 проект</v>
      </c>
      <c r="N1743" s="245"/>
      <c r="O1743" s="245"/>
      <c r="P1743" s="245">
        <f t="shared" si="10"/>
        <v>5.0446339999999999E-2</v>
      </c>
      <c r="Q1743" s="247">
        <v>5.0446339999999999E-2</v>
      </c>
    </row>
    <row r="1744" spans="1:17" s="244" customFormat="1" ht="47.25" x14ac:dyDescent="0.25">
      <c r="A1744" s="6" t="s">
        <v>1941</v>
      </c>
      <c r="B1744" s="21" t="s">
        <v>167</v>
      </c>
      <c r="C1744" s="248" t="s">
        <v>1376</v>
      </c>
      <c r="D1744" s="55" t="s">
        <v>164</v>
      </c>
      <c r="E1744" s="249">
        <v>2014</v>
      </c>
      <c r="F1744" s="249">
        <v>2014</v>
      </c>
      <c r="G1744" s="245">
        <v>0.12241634000000001</v>
      </c>
      <c r="H1744" s="245">
        <v>0.12241634000000001</v>
      </c>
      <c r="I1744" s="245">
        <v>0.12241634000000001</v>
      </c>
      <c r="J1744" s="243"/>
      <c r="K1744" s="243"/>
      <c r="L1744" s="245" t="str">
        <f t="shared" si="8"/>
        <v>1 проект</v>
      </c>
      <c r="M1744" s="246" t="str">
        <f t="shared" si="9"/>
        <v>1 проект</v>
      </c>
      <c r="N1744" s="245"/>
      <c r="O1744" s="245"/>
      <c r="P1744" s="245">
        <f t="shared" si="10"/>
        <v>0.12241634000000001</v>
      </c>
      <c r="Q1744" s="247">
        <v>0.12241634000000001</v>
      </c>
    </row>
    <row r="1745" spans="1:17" s="244" customFormat="1" x14ac:dyDescent="0.25">
      <c r="A1745" s="6" t="s">
        <v>1942</v>
      </c>
      <c r="B1745" s="22" t="s">
        <v>168</v>
      </c>
      <c r="C1745" s="248" t="s">
        <v>1376</v>
      </c>
      <c r="D1745" s="55" t="s">
        <v>164</v>
      </c>
      <c r="E1745" s="249">
        <v>2014</v>
      </c>
      <c r="F1745" s="249">
        <v>2014</v>
      </c>
      <c r="G1745" s="245">
        <v>0.46983999999999998</v>
      </c>
      <c r="H1745" s="245">
        <v>0.46983999999999998</v>
      </c>
      <c r="I1745" s="245">
        <v>0.46983999999999998</v>
      </c>
      <c r="J1745" s="243"/>
      <c r="K1745" s="243"/>
      <c r="L1745" s="245" t="str">
        <f t="shared" si="8"/>
        <v>1 проект</v>
      </c>
      <c r="M1745" s="246" t="str">
        <f t="shared" si="9"/>
        <v>1 проект</v>
      </c>
      <c r="N1745" s="245"/>
      <c r="O1745" s="245"/>
      <c r="P1745" s="245">
        <f t="shared" si="10"/>
        <v>0.46983999999999998</v>
      </c>
      <c r="Q1745" s="247">
        <v>0.46983999999999998</v>
      </c>
    </row>
    <row r="1746" spans="1:17" s="244" customFormat="1" x14ac:dyDescent="0.25">
      <c r="A1746" s="6" t="s">
        <v>3960</v>
      </c>
      <c r="B1746" s="45" t="s">
        <v>169</v>
      </c>
      <c r="C1746" s="248" t="s">
        <v>1376</v>
      </c>
      <c r="D1746" s="55" t="s">
        <v>164</v>
      </c>
      <c r="E1746" s="249">
        <v>2014</v>
      </c>
      <c r="F1746" s="249">
        <v>2014</v>
      </c>
      <c r="G1746" s="245">
        <v>8.7410000000000002E-2</v>
      </c>
      <c r="H1746" s="245">
        <v>8.7410000000000002E-2</v>
      </c>
      <c r="I1746" s="245">
        <v>8.7410000000000002E-2</v>
      </c>
      <c r="J1746" s="243"/>
      <c r="K1746" s="243"/>
      <c r="L1746" s="245" t="str">
        <f t="shared" si="8"/>
        <v>1 проект</v>
      </c>
      <c r="M1746" s="246" t="str">
        <f t="shared" si="9"/>
        <v>1 проект</v>
      </c>
      <c r="N1746" s="245"/>
      <c r="O1746" s="245"/>
      <c r="P1746" s="245">
        <f t="shared" si="10"/>
        <v>8.7410000000000002E-2</v>
      </c>
      <c r="Q1746" s="247">
        <v>8.7410000000000002E-2</v>
      </c>
    </row>
    <row r="1747" spans="1:17" s="244" customFormat="1" x14ac:dyDescent="0.25">
      <c r="A1747" s="6" t="s">
        <v>3961</v>
      </c>
      <c r="B1747" s="45" t="s">
        <v>170</v>
      </c>
      <c r="C1747" s="248" t="s">
        <v>1376</v>
      </c>
      <c r="D1747" s="55" t="s">
        <v>164</v>
      </c>
      <c r="E1747" s="249">
        <v>2014</v>
      </c>
      <c r="F1747" s="249">
        <v>2014</v>
      </c>
      <c r="G1747" s="245">
        <v>7.1929999999999994E-2</v>
      </c>
      <c r="H1747" s="245">
        <v>7.1929999999999994E-2</v>
      </c>
      <c r="I1747" s="245">
        <v>7.1929999999999994E-2</v>
      </c>
      <c r="J1747" s="243"/>
      <c r="K1747" s="243"/>
      <c r="L1747" s="245" t="str">
        <f t="shared" si="8"/>
        <v>1 проект</v>
      </c>
      <c r="M1747" s="246" t="str">
        <f t="shared" si="9"/>
        <v>1 проект</v>
      </c>
      <c r="N1747" s="245"/>
      <c r="O1747" s="245"/>
      <c r="P1747" s="245">
        <f t="shared" si="10"/>
        <v>7.1929999999999994E-2</v>
      </c>
      <c r="Q1747" s="247">
        <v>7.1929999999999994E-2</v>
      </c>
    </row>
    <row r="1748" spans="1:17" s="244" customFormat="1" ht="47.25" x14ac:dyDescent="0.25">
      <c r="A1748" s="6" t="s">
        <v>3962</v>
      </c>
      <c r="B1748" s="45" t="s">
        <v>171</v>
      </c>
      <c r="C1748" s="248" t="s">
        <v>1376</v>
      </c>
      <c r="D1748" s="55" t="s">
        <v>164</v>
      </c>
      <c r="E1748" s="249">
        <v>2014</v>
      </c>
      <c r="F1748" s="249">
        <v>2014</v>
      </c>
      <c r="G1748" s="245">
        <v>1.225E-2</v>
      </c>
      <c r="H1748" s="245">
        <v>1.225E-2</v>
      </c>
      <c r="I1748" s="245">
        <v>1.225E-2</v>
      </c>
      <c r="J1748" s="243"/>
      <c r="K1748" s="243"/>
      <c r="L1748" s="245" t="str">
        <f t="shared" si="8"/>
        <v>1 проект</v>
      </c>
      <c r="M1748" s="246" t="str">
        <f t="shared" si="9"/>
        <v>1 проект</v>
      </c>
      <c r="N1748" s="245"/>
      <c r="O1748" s="245"/>
      <c r="P1748" s="245">
        <f t="shared" si="10"/>
        <v>1.225E-2</v>
      </c>
      <c r="Q1748" s="247">
        <v>1.225E-2</v>
      </c>
    </row>
    <row r="1749" spans="1:17" s="244" customFormat="1" x14ac:dyDescent="0.25">
      <c r="A1749" s="4" t="s">
        <v>44</v>
      </c>
      <c r="B1749" s="25" t="s">
        <v>20</v>
      </c>
      <c r="C1749" s="246"/>
      <c r="D1749" s="40"/>
      <c r="E1749" s="249"/>
      <c r="F1749" s="249"/>
      <c r="G1749" s="245">
        <v>0</v>
      </c>
      <c r="H1749" s="245">
        <v>0</v>
      </c>
      <c r="I1749" s="245">
        <v>0</v>
      </c>
      <c r="J1749" s="243"/>
      <c r="K1749" s="243"/>
      <c r="L1749" s="245">
        <f t="shared" si="8"/>
        <v>0</v>
      </c>
      <c r="M1749" s="246">
        <f t="shared" si="9"/>
        <v>0</v>
      </c>
      <c r="N1749" s="245"/>
      <c r="O1749" s="245"/>
      <c r="P1749" s="245">
        <f t="shared" si="10"/>
        <v>0</v>
      </c>
      <c r="Q1749" s="247">
        <v>0</v>
      </c>
    </row>
    <row r="1750" spans="1:17" s="244" customFormat="1" x14ac:dyDescent="0.25">
      <c r="A1750" s="6" t="s">
        <v>1394</v>
      </c>
      <c r="B1750" s="36" t="s">
        <v>115</v>
      </c>
      <c r="C1750" s="248" t="s">
        <v>1744</v>
      </c>
      <c r="D1750" s="55" t="s">
        <v>146</v>
      </c>
      <c r="E1750" s="249">
        <v>2014</v>
      </c>
      <c r="F1750" s="249">
        <v>2014</v>
      </c>
      <c r="G1750" s="245">
        <v>2.4323800000000002</v>
      </c>
      <c r="H1750" s="245">
        <v>2.4323800000000002</v>
      </c>
      <c r="I1750" s="245">
        <v>2.4323800000000002</v>
      </c>
      <c r="J1750" s="243"/>
      <c r="K1750" s="243"/>
      <c r="L1750" s="245" t="str">
        <f t="shared" si="8"/>
        <v>1 шт.</v>
      </c>
      <c r="M1750" s="246" t="str">
        <f t="shared" si="9"/>
        <v>1 шт.</v>
      </c>
      <c r="N1750" s="245"/>
      <c r="O1750" s="245"/>
      <c r="P1750" s="245">
        <f t="shared" si="10"/>
        <v>2.4323800000000002</v>
      </c>
      <c r="Q1750" s="247">
        <v>2.4323800000000002</v>
      </c>
    </row>
    <row r="1751" spans="1:17" s="244" customFormat="1" x14ac:dyDescent="0.25">
      <c r="A1751" s="4" t="s">
        <v>45</v>
      </c>
      <c r="B1751" s="25" t="s">
        <v>21</v>
      </c>
      <c r="C1751" s="246"/>
      <c r="D1751" s="40"/>
      <c r="E1751" s="249"/>
      <c r="F1751" s="249"/>
      <c r="G1751" s="245">
        <v>0</v>
      </c>
      <c r="H1751" s="245">
        <v>0</v>
      </c>
      <c r="I1751" s="245">
        <v>0</v>
      </c>
      <c r="J1751" s="243"/>
      <c r="K1751" s="243"/>
      <c r="L1751" s="245">
        <f t="shared" si="8"/>
        <v>0</v>
      </c>
      <c r="M1751" s="246">
        <f t="shared" si="9"/>
        <v>0</v>
      </c>
      <c r="N1751" s="245"/>
      <c r="O1751" s="245"/>
      <c r="P1751" s="245">
        <f t="shared" si="10"/>
        <v>0</v>
      </c>
      <c r="Q1751" s="247">
        <v>0</v>
      </c>
    </row>
    <row r="1752" spans="1:17" s="244" customFormat="1" x14ac:dyDescent="0.25">
      <c r="A1752" s="6" t="s">
        <v>3963</v>
      </c>
      <c r="B1752" s="21" t="s">
        <v>47</v>
      </c>
      <c r="C1752" s="248" t="s">
        <v>1374</v>
      </c>
      <c r="D1752" s="55" t="s">
        <v>172</v>
      </c>
      <c r="E1752" s="249">
        <v>2014</v>
      </c>
      <c r="F1752" s="249">
        <v>2014</v>
      </c>
      <c r="G1752" s="245">
        <v>0.84939593999999996</v>
      </c>
      <c r="H1752" s="245">
        <v>0.84939593999999996</v>
      </c>
      <c r="I1752" s="245">
        <v>0.84939593999999996</v>
      </c>
      <c r="J1752" s="243"/>
      <c r="K1752" s="243"/>
      <c r="L1752" s="245" t="str">
        <f t="shared" si="8"/>
        <v>370 м2</v>
      </c>
      <c r="M1752" s="246" t="str">
        <f t="shared" si="9"/>
        <v>370 м2</v>
      </c>
      <c r="N1752" s="245"/>
      <c r="O1752" s="245"/>
      <c r="P1752" s="245">
        <f t="shared" si="10"/>
        <v>0.84939593999999996</v>
      </c>
      <c r="Q1752" s="247">
        <v>0.84939593999999996</v>
      </c>
    </row>
    <row r="1753" spans="1:17" s="244" customFormat="1" ht="31.5" x14ac:dyDescent="0.25">
      <c r="A1753" s="6" t="s">
        <v>3963</v>
      </c>
      <c r="B1753" s="21" t="s">
        <v>1258</v>
      </c>
      <c r="C1753" s="248" t="s">
        <v>1374</v>
      </c>
      <c r="D1753" s="55"/>
      <c r="E1753" s="249">
        <v>2014</v>
      </c>
      <c r="F1753" s="249">
        <v>2014</v>
      </c>
      <c r="G1753" s="245">
        <v>0.4</v>
      </c>
      <c r="H1753" s="245">
        <v>0.4</v>
      </c>
      <c r="I1753" s="245">
        <v>0.4</v>
      </c>
      <c r="J1753" s="243"/>
      <c r="K1753" s="243"/>
      <c r="L1753" s="245">
        <f t="shared" si="8"/>
        <v>0</v>
      </c>
      <c r="M1753" s="246">
        <f t="shared" si="9"/>
        <v>0</v>
      </c>
      <c r="N1753" s="245"/>
      <c r="O1753" s="245"/>
      <c r="P1753" s="245">
        <f t="shared" si="10"/>
        <v>0.4</v>
      </c>
      <c r="Q1753" s="247">
        <v>0.4</v>
      </c>
    </row>
    <row r="1754" spans="1:17" s="244" customFormat="1" x14ac:dyDescent="0.25">
      <c r="A1754" s="4" t="s">
        <v>46</v>
      </c>
      <c r="B1754" s="25" t="s">
        <v>22</v>
      </c>
      <c r="C1754" s="246"/>
      <c r="D1754" s="10"/>
      <c r="E1754" s="249"/>
      <c r="F1754" s="249"/>
      <c r="G1754" s="245">
        <v>0</v>
      </c>
      <c r="H1754" s="245">
        <v>0</v>
      </c>
      <c r="I1754" s="245">
        <v>0</v>
      </c>
      <c r="J1754" s="243"/>
      <c r="K1754" s="243"/>
      <c r="L1754" s="245">
        <f t="shared" si="8"/>
        <v>0</v>
      </c>
      <c r="M1754" s="246">
        <f t="shared" si="9"/>
        <v>0</v>
      </c>
      <c r="N1754" s="245"/>
      <c r="O1754" s="245"/>
      <c r="P1754" s="245">
        <f t="shared" si="10"/>
        <v>0</v>
      </c>
      <c r="Q1754" s="247">
        <v>0</v>
      </c>
    </row>
    <row r="1755" spans="1:17" s="244" customFormat="1" ht="31.5" x14ac:dyDescent="0.25">
      <c r="A1755" s="6" t="s">
        <v>2833</v>
      </c>
      <c r="B1755" s="21" t="s">
        <v>49</v>
      </c>
      <c r="C1755" s="248" t="s">
        <v>1374</v>
      </c>
      <c r="D1755" s="55" t="s">
        <v>146</v>
      </c>
      <c r="E1755" s="249">
        <v>2014</v>
      </c>
      <c r="F1755" s="249">
        <v>2014</v>
      </c>
      <c r="G1755" s="245">
        <v>0.13200000000000001</v>
      </c>
      <c r="H1755" s="245">
        <v>0.13200000000000001</v>
      </c>
      <c r="I1755" s="245">
        <v>0.13200000000000001</v>
      </c>
      <c r="J1755" s="243"/>
      <c r="K1755" s="243"/>
      <c r="L1755" s="245" t="str">
        <f t="shared" si="8"/>
        <v>1 шт.</v>
      </c>
      <c r="M1755" s="246" t="str">
        <f t="shared" si="9"/>
        <v>1 шт.</v>
      </c>
      <c r="N1755" s="245"/>
      <c r="O1755" s="245"/>
      <c r="P1755" s="245">
        <f t="shared" si="10"/>
        <v>0.13200000000000001</v>
      </c>
      <c r="Q1755" s="247">
        <v>0.13200000000000001</v>
      </c>
    </row>
    <row r="1756" spans="1:17" s="244" customFormat="1" x14ac:dyDescent="0.25">
      <c r="A1756" s="4" t="s">
        <v>51</v>
      </c>
      <c r="B1756" s="25" t="s">
        <v>24</v>
      </c>
      <c r="C1756" s="246"/>
      <c r="D1756" s="10"/>
      <c r="E1756" s="249"/>
      <c r="F1756" s="249"/>
      <c r="G1756" s="245">
        <v>0</v>
      </c>
      <c r="H1756" s="245">
        <v>0</v>
      </c>
      <c r="I1756" s="245">
        <v>0</v>
      </c>
      <c r="J1756" s="243"/>
      <c r="K1756" s="243"/>
      <c r="L1756" s="245">
        <f t="shared" si="8"/>
        <v>0</v>
      </c>
      <c r="M1756" s="246">
        <f t="shared" si="9"/>
        <v>0</v>
      </c>
      <c r="N1756" s="245"/>
      <c r="O1756" s="245"/>
      <c r="P1756" s="245">
        <f t="shared" si="10"/>
        <v>0</v>
      </c>
      <c r="Q1756" s="247">
        <v>0</v>
      </c>
    </row>
    <row r="1757" spans="1:17" s="244" customFormat="1" x14ac:dyDescent="0.25">
      <c r="A1757" s="6" t="s">
        <v>2844</v>
      </c>
      <c r="B1757" s="21" t="s">
        <v>24</v>
      </c>
      <c r="C1757" s="248" t="s">
        <v>1374</v>
      </c>
      <c r="D1757" s="55" t="s">
        <v>146</v>
      </c>
      <c r="E1757" s="249">
        <v>2014</v>
      </c>
      <c r="F1757" s="249">
        <v>2014</v>
      </c>
      <c r="G1757" s="245">
        <v>3.2570000000000001</v>
      </c>
      <c r="H1757" s="245">
        <v>3.2570000000000001</v>
      </c>
      <c r="I1757" s="245">
        <v>3.2570000000000001</v>
      </c>
      <c r="J1757" s="243"/>
      <c r="K1757" s="243"/>
      <c r="L1757" s="245" t="str">
        <f t="shared" si="8"/>
        <v>1 шт.</v>
      </c>
      <c r="M1757" s="246" t="str">
        <f t="shared" si="9"/>
        <v>1 шт.</v>
      </c>
      <c r="N1757" s="245"/>
      <c r="O1757" s="245"/>
      <c r="P1757" s="245">
        <f t="shared" si="10"/>
        <v>3.2570000000000001</v>
      </c>
      <c r="Q1757" s="247">
        <v>3.2570000000000001</v>
      </c>
    </row>
    <row r="1758" spans="1:17" s="244" customFormat="1" x14ac:dyDescent="0.25">
      <c r="A1758" s="4" t="s">
        <v>52</v>
      </c>
      <c r="B1758" s="25" t="s">
        <v>26</v>
      </c>
      <c r="C1758" s="246"/>
      <c r="D1758" s="10"/>
      <c r="E1758" s="249"/>
      <c r="F1758" s="249"/>
      <c r="G1758" s="245">
        <v>0</v>
      </c>
      <c r="H1758" s="245">
        <v>0</v>
      </c>
      <c r="I1758" s="245">
        <v>0</v>
      </c>
      <c r="J1758" s="243"/>
      <c r="K1758" s="243"/>
      <c r="L1758" s="245">
        <f t="shared" si="8"/>
        <v>0</v>
      </c>
      <c r="M1758" s="246">
        <f t="shared" si="9"/>
        <v>0</v>
      </c>
      <c r="N1758" s="245"/>
      <c r="O1758" s="245"/>
      <c r="P1758" s="245">
        <f t="shared" si="10"/>
        <v>0</v>
      </c>
      <c r="Q1758" s="247">
        <v>0</v>
      </c>
    </row>
    <row r="1759" spans="1:17" s="244" customFormat="1" x14ac:dyDescent="0.25">
      <c r="A1759" s="6" t="s">
        <v>53</v>
      </c>
      <c r="B1759" s="36" t="s">
        <v>111</v>
      </c>
      <c r="C1759" s="248" t="s">
        <v>1747</v>
      </c>
      <c r="D1759" s="55" t="s">
        <v>146</v>
      </c>
      <c r="E1759" s="249">
        <v>2014</v>
      </c>
      <c r="F1759" s="249">
        <v>2014</v>
      </c>
      <c r="G1759" s="245">
        <v>6.9500000000000006E-2</v>
      </c>
      <c r="H1759" s="245">
        <v>6.9500000000000006E-2</v>
      </c>
      <c r="I1759" s="245">
        <v>6.9500000000000006E-2</v>
      </c>
      <c r="J1759" s="243"/>
      <c r="K1759" s="243"/>
      <c r="L1759" s="245" t="str">
        <f t="shared" si="8"/>
        <v>1 шт.</v>
      </c>
      <c r="M1759" s="246" t="str">
        <f t="shared" si="9"/>
        <v>1 шт.</v>
      </c>
      <c r="N1759" s="245"/>
      <c r="O1759" s="245"/>
      <c r="P1759" s="245">
        <f t="shared" si="10"/>
        <v>6.9500000000000006E-2</v>
      </c>
      <c r="Q1759" s="247">
        <v>6.9500000000000006E-2</v>
      </c>
    </row>
    <row r="1760" spans="1:17" s="290" customFormat="1" x14ac:dyDescent="0.25">
      <c r="A1760" s="276" t="s">
        <v>56</v>
      </c>
      <c r="B1760" s="277" t="s">
        <v>57</v>
      </c>
      <c r="C1760" s="294"/>
      <c r="D1760" s="284"/>
      <c r="E1760" s="295"/>
      <c r="F1760" s="295"/>
      <c r="G1760" s="287"/>
      <c r="H1760" s="287"/>
      <c r="I1760" s="287"/>
      <c r="J1760" s="288"/>
      <c r="K1760" s="288"/>
      <c r="L1760" s="287"/>
      <c r="M1760" s="294"/>
      <c r="N1760" s="287"/>
      <c r="O1760" s="287"/>
      <c r="P1760" s="287"/>
      <c r="Q1760" s="289"/>
    </row>
    <row r="1761" spans="1:17" s="244" customFormat="1" x14ac:dyDescent="0.25">
      <c r="A1761" s="137">
        <v>1</v>
      </c>
      <c r="B1761" s="136" t="s">
        <v>29</v>
      </c>
      <c r="C1761" s="246"/>
      <c r="D1761" s="10"/>
      <c r="E1761" s="249"/>
      <c r="F1761" s="249"/>
      <c r="G1761" s="245"/>
      <c r="H1761" s="245"/>
      <c r="I1761" s="245"/>
      <c r="J1761" s="243"/>
      <c r="K1761" s="243"/>
      <c r="L1761" s="245"/>
      <c r="M1761" s="246"/>
      <c r="N1761" s="245"/>
      <c r="O1761" s="245"/>
      <c r="P1761" s="245"/>
      <c r="Q1761" s="247"/>
    </row>
    <row r="1762" spans="1:17" s="244" customFormat="1" ht="31.5" x14ac:dyDescent="0.25">
      <c r="A1762" s="58" t="s">
        <v>1395</v>
      </c>
      <c r="B1762" s="21" t="s">
        <v>719</v>
      </c>
      <c r="C1762" s="248" t="s">
        <v>1374</v>
      </c>
      <c r="D1762" s="103" t="s">
        <v>106</v>
      </c>
      <c r="E1762" s="249">
        <v>2014</v>
      </c>
      <c r="F1762" s="249">
        <v>2014</v>
      </c>
      <c r="G1762" s="245">
        <v>0.26325294999999999</v>
      </c>
      <c r="H1762" s="245">
        <v>0.26325294999999999</v>
      </c>
      <c r="I1762" s="245">
        <v>0.26325294999999999</v>
      </c>
      <c r="J1762" s="243"/>
      <c r="K1762" s="243"/>
      <c r="L1762" s="245" t="str">
        <f t="shared" si="8"/>
        <v>0,100 МВА</v>
      </c>
      <c r="M1762" s="246" t="str">
        <f t="shared" si="9"/>
        <v>0,100 МВА</v>
      </c>
      <c r="N1762" s="245"/>
      <c r="O1762" s="245"/>
      <c r="P1762" s="245">
        <f t="shared" si="10"/>
        <v>0.26325294999999999</v>
      </c>
      <c r="Q1762" s="247">
        <v>0.26325294999999999</v>
      </c>
    </row>
    <row r="1763" spans="1:17" s="244" customFormat="1" ht="31.5" x14ac:dyDescent="0.25">
      <c r="A1763" s="58" t="s">
        <v>1396</v>
      </c>
      <c r="B1763" s="21" t="s">
        <v>720</v>
      </c>
      <c r="C1763" s="248" t="s">
        <v>1374</v>
      </c>
      <c r="D1763" s="10" t="s">
        <v>1199</v>
      </c>
      <c r="E1763" s="249">
        <v>2014</v>
      </c>
      <c r="F1763" s="249">
        <v>2014</v>
      </c>
      <c r="G1763" s="245">
        <v>4.8627269999999993E-2</v>
      </c>
      <c r="H1763" s="245">
        <v>4.8627269999999993E-2</v>
      </c>
      <c r="I1763" s="245">
        <v>4.8627269999999993E-2</v>
      </c>
      <c r="J1763" s="243"/>
      <c r="K1763" s="243"/>
      <c r="L1763" s="245" t="str">
        <f t="shared" si="8"/>
        <v>0,150 км</v>
      </c>
      <c r="M1763" s="246" t="str">
        <f t="shared" si="9"/>
        <v>0,150 км</v>
      </c>
      <c r="N1763" s="245"/>
      <c r="O1763" s="245"/>
      <c r="P1763" s="245">
        <f t="shared" si="10"/>
        <v>4.8627269999999993E-2</v>
      </c>
      <c r="Q1763" s="247">
        <v>4.8627269999999993E-2</v>
      </c>
    </row>
    <row r="1764" spans="1:17" s="244" customFormat="1" ht="31.5" x14ac:dyDescent="0.25">
      <c r="A1764" s="58" t="s">
        <v>1397</v>
      </c>
      <c r="B1764" s="21" t="s">
        <v>721</v>
      </c>
      <c r="C1764" s="248" t="s">
        <v>1374</v>
      </c>
      <c r="D1764" s="10" t="s">
        <v>1200</v>
      </c>
      <c r="E1764" s="249">
        <v>2014</v>
      </c>
      <c r="F1764" s="249">
        <v>2014</v>
      </c>
      <c r="G1764" s="245">
        <v>0.39353872999999995</v>
      </c>
      <c r="H1764" s="245">
        <v>0.39353872999999995</v>
      </c>
      <c r="I1764" s="245">
        <v>0.39353872999999995</v>
      </c>
      <c r="J1764" s="243"/>
      <c r="K1764" s="243"/>
      <c r="L1764" s="245" t="str">
        <f t="shared" si="8"/>
        <v>0,260 км</v>
      </c>
      <c r="M1764" s="246" t="str">
        <f t="shared" si="9"/>
        <v>0,260 км</v>
      </c>
      <c r="N1764" s="245"/>
      <c r="O1764" s="245"/>
      <c r="P1764" s="245">
        <f t="shared" si="10"/>
        <v>0.39353872999999995</v>
      </c>
      <c r="Q1764" s="247">
        <v>0.39353872999999995</v>
      </c>
    </row>
    <row r="1765" spans="1:17" s="244" customFormat="1" ht="31.5" x14ac:dyDescent="0.25">
      <c r="A1765" s="58" t="s">
        <v>1398</v>
      </c>
      <c r="B1765" s="21" t="s">
        <v>722</v>
      </c>
      <c r="C1765" s="248" t="s">
        <v>1374</v>
      </c>
      <c r="D1765" s="10" t="s">
        <v>1201</v>
      </c>
      <c r="E1765" s="249">
        <v>2014</v>
      </c>
      <c r="F1765" s="249">
        <v>2014</v>
      </c>
      <c r="G1765" s="245">
        <v>1.1333724000000003</v>
      </c>
      <c r="H1765" s="245">
        <v>1.1333724000000003</v>
      </c>
      <c r="I1765" s="245">
        <v>1.1333724000000003</v>
      </c>
      <c r="J1765" s="243"/>
      <c r="K1765" s="243"/>
      <c r="L1765" s="245" t="str">
        <f t="shared" si="8"/>
        <v>1,320 км</v>
      </c>
      <c r="M1765" s="246" t="str">
        <f t="shared" si="9"/>
        <v>1,320 км</v>
      </c>
      <c r="N1765" s="245"/>
      <c r="O1765" s="245"/>
      <c r="P1765" s="245">
        <f t="shared" si="10"/>
        <v>1.1333724000000003</v>
      </c>
      <c r="Q1765" s="247">
        <v>1.1333724000000003</v>
      </c>
    </row>
    <row r="1766" spans="1:17" s="244" customFormat="1" ht="31.5" x14ac:dyDescent="0.25">
      <c r="A1766" s="58" t="s">
        <v>1399</v>
      </c>
      <c r="B1766" s="21" t="s">
        <v>754</v>
      </c>
      <c r="C1766" s="248" t="s">
        <v>1374</v>
      </c>
      <c r="D1766" s="10" t="s">
        <v>1203</v>
      </c>
      <c r="E1766" s="249">
        <v>2014</v>
      </c>
      <c r="F1766" s="249">
        <v>2014</v>
      </c>
      <c r="G1766" s="245">
        <v>0.31451882000000003</v>
      </c>
      <c r="H1766" s="245">
        <v>0.31451882000000003</v>
      </c>
      <c r="I1766" s="245">
        <v>0.31451882000000003</v>
      </c>
      <c r="J1766" s="243"/>
      <c r="K1766" s="243"/>
      <c r="L1766" s="245" t="str">
        <f t="shared" si="8"/>
        <v>0,630 МВА</v>
      </c>
      <c r="M1766" s="246" t="str">
        <f t="shared" si="9"/>
        <v>0,630 МВА</v>
      </c>
      <c r="N1766" s="245"/>
      <c r="O1766" s="245"/>
      <c r="P1766" s="245">
        <f t="shared" si="10"/>
        <v>0.31451882000000003</v>
      </c>
      <c r="Q1766" s="247">
        <v>0.31451882000000003</v>
      </c>
    </row>
    <row r="1767" spans="1:17" s="244" customFormat="1" ht="31.5" x14ac:dyDescent="0.25">
      <c r="A1767" s="58" t="s">
        <v>1400</v>
      </c>
      <c r="B1767" s="45" t="s">
        <v>755</v>
      </c>
      <c r="C1767" s="248" t="s">
        <v>1374</v>
      </c>
      <c r="D1767" s="10" t="s">
        <v>124</v>
      </c>
      <c r="E1767" s="249">
        <v>2014</v>
      </c>
      <c r="F1767" s="249">
        <v>2014</v>
      </c>
      <c r="G1767" s="245">
        <v>0.21976955000000001</v>
      </c>
      <c r="H1767" s="245">
        <v>0.21976955000000001</v>
      </c>
      <c r="I1767" s="245">
        <v>0.21976955000000001</v>
      </c>
      <c r="J1767" s="243"/>
      <c r="K1767" s="243"/>
      <c r="L1767" s="245" t="str">
        <f t="shared" ref="L1767:L1830" si="11">D1767</f>
        <v>0,063 МВА</v>
      </c>
      <c r="M1767" s="246" t="str">
        <f t="shared" ref="M1767:M1830" si="12">L1767</f>
        <v>0,063 МВА</v>
      </c>
      <c r="N1767" s="245"/>
      <c r="O1767" s="245"/>
      <c r="P1767" s="245">
        <f t="shared" ref="P1767:P1830" si="13">I1767</f>
        <v>0.21976955000000001</v>
      </c>
      <c r="Q1767" s="247">
        <v>0.21976955000000001</v>
      </c>
    </row>
    <row r="1768" spans="1:17" s="244" customFormat="1" ht="31.5" x14ac:dyDescent="0.25">
      <c r="A1768" s="58" t="s">
        <v>1401</v>
      </c>
      <c r="B1768" s="45" t="s">
        <v>756</v>
      </c>
      <c r="C1768" s="248" t="s">
        <v>1374</v>
      </c>
      <c r="D1768" s="10" t="s">
        <v>298</v>
      </c>
      <c r="E1768" s="249">
        <v>2014</v>
      </c>
      <c r="F1768" s="249">
        <v>2014</v>
      </c>
      <c r="G1768" s="245">
        <v>0.78000500000000006</v>
      </c>
      <c r="H1768" s="245">
        <v>0.78000500000000006</v>
      </c>
      <c r="I1768" s="245">
        <v>0.78000500000000006</v>
      </c>
      <c r="J1768" s="243"/>
      <c r="K1768" s="243"/>
      <c r="L1768" s="245" t="str">
        <f t="shared" si="11"/>
        <v>0,250 МВА</v>
      </c>
      <c r="M1768" s="246" t="str">
        <f t="shared" si="12"/>
        <v>0,250 МВА</v>
      </c>
      <c r="N1768" s="245"/>
      <c r="O1768" s="245"/>
      <c r="P1768" s="245">
        <f t="shared" si="13"/>
        <v>0.78000500000000006</v>
      </c>
      <c r="Q1768" s="247">
        <v>0.78000500000000006</v>
      </c>
    </row>
    <row r="1769" spans="1:17" s="244" customFormat="1" ht="63" x14ac:dyDescent="0.25">
      <c r="A1769" s="58" t="s">
        <v>1402</v>
      </c>
      <c r="B1769" s="101" t="s">
        <v>761</v>
      </c>
      <c r="C1769" s="248" t="s">
        <v>1374</v>
      </c>
      <c r="D1769" s="102" t="s">
        <v>1205</v>
      </c>
      <c r="E1769" s="249">
        <v>2014</v>
      </c>
      <c r="F1769" s="249">
        <v>2014</v>
      </c>
      <c r="G1769" s="245">
        <v>8.1683510000000001E-2</v>
      </c>
      <c r="H1769" s="245">
        <v>8.1683510000000001E-2</v>
      </c>
      <c r="I1769" s="245">
        <v>8.1683510000000001E-2</v>
      </c>
      <c r="J1769" s="243"/>
      <c r="K1769" s="243"/>
      <c r="L1769" s="245" t="str">
        <f t="shared" si="11"/>
        <v>0,055 км</v>
      </c>
      <c r="M1769" s="246" t="str">
        <f t="shared" si="12"/>
        <v>0,055 км</v>
      </c>
      <c r="N1769" s="245"/>
      <c r="O1769" s="245"/>
      <c r="P1769" s="245">
        <f t="shared" si="13"/>
        <v>8.1683510000000001E-2</v>
      </c>
      <c r="Q1769" s="247">
        <v>8.1683510000000001E-2</v>
      </c>
    </row>
    <row r="1770" spans="1:17" s="244" customFormat="1" ht="31.5" x14ac:dyDescent="0.25">
      <c r="A1770" s="58" t="s">
        <v>1503</v>
      </c>
      <c r="B1770" s="21" t="s">
        <v>777</v>
      </c>
      <c r="C1770" s="248" t="s">
        <v>1376</v>
      </c>
      <c r="D1770" s="10" t="s">
        <v>146</v>
      </c>
      <c r="E1770" s="249">
        <v>2014</v>
      </c>
      <c r="F1770" s="249">
        <v>2014</v>
      </c>
      <c r="G1770" s="245">
        <v>4.2705E-2</v>
      </c>
      <c r="H1770" s="245">
        <v>4.2705E-2</v>
      </c>
      <c r="I1770" s="245">
        <v>4.2705E-2</v>
      </c>
      <c r="J1770" s="243"/>
      <c r="K1770" s="243"/>
      <c r="L1770" s="245" t="str">
        <f>D1770</f>
        <v>1 шт.</v>
      </c>
      <c r="M1770" s="246" t="str">
        <f>L1770</f>
        <v>1 шт.</v>
      </c>
      <c r="N1770" s="245"/>
      <c r="O1770" s="245"/>
      <c r="P1770" s="245">
        <f>I1770</f>
        <v>4.2705E-2</v>
      </c>
      <c r="Q1770" s="247">
        <v>4.2705E-2</v>
      </c>
    </row>
    <row r="1771" spans="1:17" s="244" customFormat="1" ht="31.5" x14ac:dyDescent="0.25">
      <c r="A1771" s="58" t="s">
        <v>1954</v>
      </c>
      <c r="B1771" s="21" t="s">
        <v>807</v>
      </c>
      <c r="C1771" s="248" t="s">
        <v>1376</v>
      </c>
      <c r="D1771" s="10" t="s">
        <v>146</v>
      </c>
      <c r="E1771" s="249">
        <v>2014</v>
      </c>
      <c r="F1771" s="249">
        <v>2014</v>
      </c>
      <c r="G1771" s="245">
        <v>1.78E-2</v>
      </c>
      <c r="H1771" s="245">
        <v>1.78E-2</v>
      </c>
      <c r="I1771" s="245">
        <v>1.78E-2</v>
      </c>
      <c r="J1771" s="243"/>
      <c r="K1771" s="243"/>
      <c r="L1771" s="245" t="str">
        <f>D1771</f>
        <v>1 шт.</v>
      </c>
      <c r="M1771" s="246" t="str">
        <f>L1771</f>
        <v>1 шт.</v>
      </c>
      <c r="N1771" s="245"/>
      <c r="O1771" s="245"/>
      <c r="P1771" s="245">
        <f>I1771</f>
        <v>1.78E-2</v>
      </c>
      <c r="Q1771" s="247">
        <v>1.78E-2</v>
      </c>
    </row>
    <row r="1772" spans="1:17" s="244" customFormat="1" ht="31.5" x14ac:dyDescent="0.25">
      <c r="A1772" s="58" t="s">
        <v>1956</v>
      </c>
      <c r="B1772" s="21" t="s">
        <v>808</v>
      </c>
      <c r="C1772" s="248" t="s">
        <v>1376</v>
      </c>
      <c r="D1772" s="10" t="s">
        <v>146</v>
      </c>
      <c r="E1772" s="249">
        <v>2014</v>
      </c>
      <c r="F1772" s="249">
        <v>2014</v>
      </c>
      <c r="G1772" s="245">
        <v>5.4010000000000002E-2</v>
      </c>
      <c r="H1772" s="245">
        <v>5.4010000000000002E-2</v>
      </c>
      <c r="I1772" s="245">
        <v>5.4010000000000002E-2</v>
      </c>
      <c r="J1772" s="243"/>
      <c r="K1772" s="243"/>
      <c r="L1772" s="245" t="str">
        <f>D1772</f>
        <v>1 шт.</v>
      </c>
      <c r="M1772" s="246" t="str">
        <f>L1772</f>
        <v>1 шт.</v>
      </c>
      <c r="N1772" s="245"/>
      <c r="O1772" s="245"/>
      <c r="P1772" s="245">
        <f>I1772</f>
        <v>5.4010000000000002E-2</v>
      </c>
      <c r="Q1772" s="247">
        <v>5.4010000000000002E-2</v>
      </c>
    </row>
    <row r="1773" spans="1:17" s="244" customFormat="1" ht="31.5" x14ac:dyDescent="0.25">
      <c r="A1773" s="58" t="s">
        <v>1958</v>
      </c>
      <c r="B1773" s="21" t="s">
        <v>809</v>
      </c>
      <c r="C1773" s="248" t="s">
        <v>1376</v>
      </c>
      <c r="D1773" s="10" t="s">
        <v>146</v>
      </c>
      <c r="E1773" s="249">
        <v>2014</v>
      </c>
      <c r="F1773" s="249">
        <v>2014</v>
      </c>
      <c r="G1773" s="245">
        <v>4.3299999999999998E-2</v>
      </c>
      <c r="H1773" s="245">
        <v>4.3299999999999998E-2</v>
      </c>
      <c r="I1773" s="245">
        <v>4.3299999999999998E-2</v>
      </c>
      <c r="J1773" s="243"/>
      <c r="K1773" s="243"/>
      <c r="L1773" s="245" t="str">
        <f>D1773</f>
        <v>1 шт.</v>
      </c>
      <c r="M1773" s="246" t="str">
        <f>L1773</f>
        <v>1 шт.</v>
      </c>
      <c r="N1773" s="245"/>
      <c r="O1773" s="245"/>
      <c r="P1773" s="245">
        <f>I1773</f>
        <v>4.3299999999999998E-2</v>
      </c>
      <c r="Q1773" s="247">
        <v>4.3299999999999998E-2</v>
      </c>
    </row>
    <row r="1774" spans="1:17" s="244" customFormat="1" x14ac:dyDescent="0.25">
      <c r="A1774" s="137" t="s">
        <v>137</v>
      </c>
      <c r="B1774" s="136" t="s">
        <v>70</v>
      </c>
      <c r="C1774" s="246"/>
      <c r="D1774" s="10"/>
      <c r="E1774" s="249"/>
      <c r="F1774" s="249"/>
      <c r="G1774" s="245"/>
      <c r="H1774" s="245"/>
      <c r="I1774" s="245"/>
      <c r="J1774" s="243"/>
      <c r="K1774" s="243"/>
      <c r="L1774" s="245"/>
      <c r="M1774" s="246"/>
      <c r="N1774" s="245"/>
      <c r="O1774" s="245"/>
      <c r="P1774" s="245"/>
      <c r="Q1774" s="247"/>
    </row>
    <row r="1775" spans="1:17" s="244" customFormat="1" ht="31.5" x14ac:dyDescent="0.25">
      <c r="A1775" s="58" t="s">
        <v>1504</v>
      </c>
      <c r="B1775" s="21" t="s">
        <v>724</v>
      </c>
      <c r="C1775" s="248" t="s">
        <v>1409</v>
      </c>
      <c r="D1775" s="10" t="s">
        <v>1202</v>
      </c>
      <c r="E1775" s="249">
        <v>2014</v>
      </c>
      <c r="F1775" s="249">
        <v>2014</v>
      </c>
      <c r="G1775" s="245">
        <v>1.2703324392559701</v>
      </c>
      <c r="H1775" s="245">
        <v>1.2703324392559701</v>
      </c>
      <c r="I1775" s="245">
        <v>1.2703324392559701</v>
      </c>
      <c r="J1775" s="243"/>
      <c r="K1775" s="243"/>
      <c r="L1775" s="245" t="str">
        <f t="shared" si="11"/>
        <v>0,300 км</v>
      </c>
      <c r="M1775" s="246" t="str">
        <f t="shared" si="12"/>
        <v>0,300 км</v>
      </c>
      <c r="N1775" s="245"/>
      <c r="O1775" s="245"/>
      <c r="P1775" s="245">
        <f t="shared" si="13"/>
        <v>1.2703324392559701</v>
      </c>
      <c r="Q1775" s="247">
        <v>1.2703324392559701</v>
      </c>
    </row>
    <row r="1776" spans="1:17" s="244" customFormat="1" ht="31.5" x14ac:dyDescent="0.25">
      <c r="A1776" s="58" t="s">
        <v>1505</v>
      </c>
      <c r="B1776" s="21" t="s">
        <v>726</v>
      </c>
      <c r="C1776" s="248" t="s">
        <v>1409</v>
      </c>
      <c r="D1776" s="135" t="s">
        <v>548</v>
      </c>
      <c r="E1776" s="249">
        <v>2014</v>
      </c>
      <c r="F1776" s="249">
        <v>2014</v>
      </c>
      <c r="G1776" s="245">
        <v>6.15228267</v>
      </c>
      <c r="H1776" s="245">
        <v>6.15228267</v>
      </c>
      <c r="I1776" s="245">
        <v>6.15228267</v>
      </c>
      <c r="J1776" s="243"/>
      <c r="K1776" s="243"/>
      <c r="L1776" s="245" t="str">
        <f t="shared" si="11"/>
        <v>18 КСО</v>
      </c>
      <c r="M1776" s="246" t="str">
        <f t="shared" si="12"/>
        <v>18 КСО</v>
      </c>
      <c r="N1776" s="245"/>
      <c r="O1776" s="245"/>
      <c r="P1776" s="245">
        <f t="shared" si="13"/>
        <v>6.15228267</v>
      </c>
      <c r="Q1776" s="247">
        <v>6.15228267</v>
      </c>
    </row>
    <row r="1777" spans="1:17" s="244" customFormat="1" x14ac:dyDescent="0.25">
      <c r="A1777" s="58" t="s">
        <v>1506</v>
      </c>
      <c r="B1777" s="21" t="s">
        <v>728</v>
      </c>
      <c r="C1777" s="248" t="s">
        <v>1409</v>
      </c>
      <c r="D1777" s="56" t="s">
        <v>1748</v>
      </c>
      <c r="E1777" s="249">
        <v>2014</v>
      </c>
      <c r="F1777" s="249">
        <v>2014</v>
      </c>
      <c r="G1777" s="245">
        <v>1.23471894</v>
      </c>
      <c r="H1777" s="245">
        <v>1.23471894</v>
      </c>
      <c r="I1777" s="245">
        <v>1.23471894</v>
      </c>
      <c r="J1777" s="243"/>
      <c r="K1777" s="243"/>
      <c r="L1777" s="245" t="str">
        <f t="shared" si="11"/>
        <v>3/3 яч/пан</v>
      </c>
      <c r="M1777" s="246" t="str">
        <f t="shared" si="12"/>
        <v>3/3 яч/пан</v>
      </c>
      <c r="N1777" s="245"/>
      <c r="O1777" s="245"/>
      <c r="P1777" s="245">
        <f t="shared" si="13"/>
        <v>1.23471894</v>
      </c>
      <c r="Q1777" s="247">
        <v>1.23471894</v>
      </c>
    </row>
    <row r="1778" spans="1:17" s="244" customFormat="1" ht="31.5" x14ac:dyDescent="0.25">
      <c r="A1778" s="58" t="s">
        <v>1507</v>
      </c>
      <c r="B1778" s="21" t="s">
        <v>731</v>
      </c>
      <c r="C1778" s="248" t="s">
        <v>1409</v>
      </c>
      <c r="D1778" s="56" t="s">
        <v>1749</v>
      </c>
      <c r="E1778" s="249">
        <v>2014</v>
      </c>
      <c r="F1778" s="249">
        <v>2014</v>
      </c>
      <c r="G1778" s="245">
        <v>1.1499999999999999</v>
      </c>
      <c r="H1778" s="245">
        <v>1.1499999999999999</v>
      </c>
      <c r="I1778" s="245">
        <v>1.1499999999999999</v>
      </c>
      <c r="J1778" s="243"/>
      <c r="K1778" s="243"/>
      <c r="L1778" s="250" t="str">
        <f t="shared" si="11"/>
        <v>0,800 МВА/4/7 яч/пан</v>
      </c>
      <c r="M1778" s="251" t="str">
        <f t="shared" si="12"/>
        <v>0,800 МВА/4/7 яч/пан</v>
      </c>
      <c r="N1778" s="245"/>
      <c r="O1778" s="245"/>
      <c r="P1778" s="245">
        <f t="shared" si="13"/>
        <v>1.1499999999999999</v>
      </c>
      <c r="Q1778" s="247">
        <v>1.1499999999999999</v>
      </c>
    </row>
    <row r="1779" spans="1:17" s="244" customFormat="1" ht="31.5" x14ac:dyDescent="0.25">
      <c r="A1779" s="58" t="s">
        <v>1508</v>
      </c>
      <c r="B1779" s="21" t="s">
        <v>733</v>
      </c>
      <c r="C1779" s="248" t="s">
        <v>1409</v>
      </c>
      <c r="D1779" s="56" t="s">
        <v>1750</v>
      </c>
      <c r="E1779" s="249">
        <v>2014</v>
      </c>
      <c r="F1779" s="249">
        <v>2014</v>
      </c>
      <c r="G1779" s="245">
        <v>0.78007760999999998</v>
      </c>
      <c r="H1779" s="245">
        <v>0.78007760999999998</v>
      </c>
      <c r="I1779" s="245">
        <v>0.78007760999999998</v>
      </c>
      <c r="J1779" s="243"/>
      <c r="K1779" s="243"/>
      <c r="L1779" s="250" t="str">
        <f t="shared" si="11"/>
        <v>0,250 МВА/3/2 яч/пан</v>
      </c>
      <c r="M1779" s="251" t="str">
        <f t="shared" si="12"/>
        <v>0,250 МВА/3/2 яч/пан</v>
      </c>
      <c r="N1779" s="245"/>
      <c r="O1779" s="245"/>
      <c r="P1779" s="245">
        <f t="shared" si="13"/>
        <v>0.78007760999999998</v>
      </c>
      <c r="Q1779" s="247">
        <v>0.78007760999999998</v>
      </c>
    </row>
    <row r="1780" spans="1:17" s="244" customFormat="1" x14ac:dyDescent="0.25">
      <c r="A1780" s="58" t="s">
        <v>1509</v>
      </c>
      <c r="B1780" s="21" t="s">
        <v>735</v>
      </c>
      <c r="C1780" s="248" t="s">
        <v>1409</v>
      </c>
      <c r="D1780" s="56" t="s">
        <v>1751</v>
      </c>
      <c r="E1780" s="249">
        <v>2014</v>
      </c>
      <c r="F1780" s="249">
        <v>2014</v>
      </c>
      <c r="G1780" s="245">
        <v>0.32652660999999999</v>
      </c>
      <c r="H1780" s="245">
        <v>0.32652660999999999</v>
      </c>
      <c r="I1780" s="245">
        <v>0.32652660999999999</v>
      </c>
      <c r="J1780" s="243"/>
      <c r="K1780" s="243"/>
      <c r="L1780" s="245" t="str">
        <f t="shared" si="11"/>
        <v>4/3 яч/пан</v>
      </c>
      <c r="M1780" s="246" t="str">
        <f t="shared" si="12"/>
        <v>4/3 яч/пан</v>
      </c>
      <c r="N1780" s="245"/>
      <c r="O1780" s="245"/>
      <c r="P1780" s="245">
        <f t="shared" si="13"/>
        <v>0.32652660999999999</v>
      </c>
      <c r="Q1780" s="247">
        <v>0.32652660999999999</v>
      </c>
    </row>
    <row r="1781" spans="1:17" s="244" customFormat="1" x14ac:dyDescent="0.25">
      <c r="A1781" s="58" t="s">
        <v>1510</v>
      </c>
      <c r="B1781" s="21" t="s">
        <v>738</v>
      </c>
      <c r="C1781" s="248" t="s">
        <v>1409</v>
      </c>
      <c r="D1781" s="56" t="s">
        <v>1752</v>
      </c>
      <c r="E1781" s="249">
        <v>2014</v>
      </c>
      <c r="F1781" s="249">
        <v>2014</v>
      </c>
      <c r="G1781" s="245">
        <v>0.30863496000000001</v>
      </c>
      <c r="H1781" s="245">
        <v>0.30863496000000001</v>
      </c>
      <c r="I1781" s="245">
        <v>0.30863496000000001</v>
      </c>
      <c r="J1781" s="243"/>
      <c r="K1781" s="243"/>
      <c r="L1781" s="245" t="str">
        <f t="shared" si="11"/>
        <v>4/2 яч/пан</v>
      </c>
      <c r="M1781" s="246" t="str">
        <f t="shared" si="12"/>
        <v>4/2 яч/пан</v>
      </c>
      <c r="N1781" s="245"/>
      <c r="O1781" s="245"/>
      <c r="P1781" s="245">
        <f t="shared" si="13"/>
        <v>0.30863496000000001</v>
      </c>
      <c r="Q1781" s="247">
        <v>0.30863496000000001</v>
      </c>
    </row>
    <row r="1782" spans="1:17" s="244" customFormat="1" x14ac:dyDescent="0.25">
      <c r="A1782" s="58" t="s">
        <v>1511</v>
      </c>
      <c r="B1782" s="21" t="s">
        <v>740</v>
      </c>
      <c r="C1782" s="248" t="s">
        <v>1409</v>
      </c>
      <c r="D1782" s="56" t="s">
        <v>1748</v>
      </c>
      <c r="E1782" s="249">
        <v>2014</v>
      </c>
      <c r="F1782" s="249">
        <v>2014</v>
      </c>
      <c r="G1782" s="245">
        <v>0.25365714</v>
      </c>
      <c r="H1782" s="245">
        <v>0.25365714</v>
      </c>
      <c r="I1782" s="245">
        <v>0.25365714</v>
      </c>
      <c r="J1782" s="243"/>
      <c r="K1782" s="243"/>
      <c r="L1782" s="245" t="str">
        <f t="shared" si="11"/>
        <v>3/3 яч/пан</v>
      </c>
      <c r="M1782" s="246" t="str">
        <f t="shared" si="12"/>
        <v>3/3 яч/пан</v>
      </c>
      <c r="N1782" s="245"/>
      <c r="O1782" s="245"/>
      <c r="P1782" s="245">
        <f t="shared" si="13"/>
        <v>0.25365714</v>
      </c>
      <c r="Q1782" s="247">
        <v>0.25365714</v>
      </c>
    </row>
    <row r="1783" spans="1:17" s="244" customFormat="1" ht="31.5" x14ac:dyDescent="0.25">
      <c r="A1783" s="58" t="s">
        <v>1512</v>
      </c>
      <c r="B1783" s="21" t="s">
        <v>742</v>
      </c>
      <c r="C1783" s="248" t="s">
        <v>1409</v>
      </c>
      <c r="D1783" s="56" t="s">
        <v>1753</v>
      </c>
      <c r="E1783" s="249">
        <v>2014</v>
      </c>
      <c r="F1783" s="249">
        <v>2014</v>
      </c>
      <c r="G1783" s="245">
        <v>0.29372282</v>
      </c>
      <c r="H1783" s="245">
        <v>0.29372282</v>
      </c>
      <c r="I1783" s="245">
        <v>0.29372282</v>
      </c>
      <c r="J1783" s="243"/>
      <c r="K1783" s="243"/>
      <c r="L1783" s="250" t="str">
        <f t="shared" si="11"/>
        <v>1,030 МВА/4/6 яч/пан</v>
      </c>
      <c r="M1783" s="251" t="str">
        <f t="shared" si="12"/>
        <v>1,030 МВА/4/6 яч/пан</v>
      </c>
      <c r="N1783" s="245"/>
      <c r="O1783" s="245"/>
      <c r="P1783" s="245">
        <f t="shared" si="13"/>
        <v>0.29372282</v>
      </c>
      <c r="Q1783" s="247">
        <v>0.29372282</v>
      </c>
    </row>
    <row r="1784" spans="1:17" s="244" customFormat="1" x14ac:dyDescent="0.25">
      <c r="A1784" s="58" t="s">
        <v>1513</v>
      </c>
      <c r="B1784" s="21" t="s">
        <v>744</v>
      </c>
      <c r="C1784" s="248" t="s">
        <v>1409</v>
      </c>
      <c r="D1784" s="102" t="s">
        <v>1748</v>
      </c>
      <c r="E1784" s="249">
        <v>2014</v>
      </c>
      <c r="F1784" s="249">
        <v>2014</v>
      </c>
      <c r="G1784" s="245">
        <v>0.40452662</v>
      </c>
      <c r="H1784" s="245">
        <v>0.40452662</v>
      </c>
      <c r="I1784" s="245">
        <v>0.40452662</v>
      </c>
      <c r="J1784" s="243"/>
      <c r="K1784" s="243"/>
      <c r="L1784" s="245" t="str">
        <f t="shared" si="11"/>
        <v>3/3 яч/пан</v>
      </c>
      <c r="M1784" s="246" t="str">
        <f t="shared" si="12"/>
        <v>3/3 яч/пан</v>
      </c>
      <c r="N1784" s="245"/>
      <c r="O1784" s="245"/>
      <c r="P1784" s="245">
        <f t="shared" si="13"/>
        <v>0.40452662</v>
      </c>
      <c r="Q1784" s="247">
        <v>0.40452662</v>
      </c>
    </row>
    <row r="1785" spans="1:17" s="244" customFormat="1" x14ac:dyDescent="0.25">
      <c r="A1785" s="58" t="s">
        <v>1514</v>
      </c>
      <c r="B1785" s="21" t="s">
        <v>746</v>
      </c>
      <c r="C1785" s="248" t="s">
        <v>1409</v>
      </c>
      <c r="D1785" s="102" t="s">
        <v>1754</v>
      </c>
      <c r="E1785" s="249">
        <v>2014</v>
      </c>
      <c r="F1785" s="249">
        <v>2014</v>
      </c>
      <c r="G1785" s="245">
        <v>0.42740299999999998</v>
      </c>
      <c r="H1785" s="245">
        <v>0.42740299999999998</v>
      </c>
      <c r="I1785" s="245">
        <v>0.42740299999999998</v>
      </c>
      <c r="J1785" s="243"/>
      <c r="K1785" s="243"/>
      <c r="L1785" s="245" t="str">
        <f t="shared" si="11"/>
        <v>3/2 яч/пан</v>
      </c>
      <c r="M1785" s="246" t="str">
        <f t="shared" si="12"/>
        <v>3/2 яч/пан</v>
      </c>
      <c r="N1785" s="245"/>
      <c r="O1785" s="245"/>
      <c r="P1785" s="245">
        <f t="shared" si="13"/>
        <v>0.42740299999999998</v>
      </c>
      <c r="Q1785" s="247">
        <v>0.42740299999999998</v>
      </c>
    </row>
    <row r="1786" spans="1:17" s="244" customFormat="1" x14ac:dyDescent="0.25">
      <c r="A1786" s="58" t="s">
        <v>1515</v>
      </c>
      <c r="B1786" s="21" t="s">
        <v>748</v>
      </c>
      <c r="C1786" s="248" t="s">
        <v>1409</v>
      </c>
      <c r="D1786" s="102" t="s">
        <v>1755</v>
      </c>
      <c r="E1786" s="249">
        <v>2014</v>
      </c>
      <c r="F1786" s="249">
        <v>2014</v>
      </c>
      <c r="G1786" s="245">
        <v>0.29145894</v>
      </c>
      <c r="H1786" s="245">
        <v>0.29145894</v>
      </c>
      <c r="I1786" s="245">
        <v>0.29145894</v>
      </c>
      <c r="J1786" s="243"/>
      <c r="K1786" s="243"/>
      <c r="L1786" s="245" t="str">
        <f t="shared" si="11"/>
        <v>4/6 яч/пан</v>
      </c>
      <c r="M1786" s="246" t="str">
        <f t="shared" si="12"/>
        <v>4/6 яч/пан</v>
      </c>
      <c r="N1786" s="245"/>
      <c r="O1786" s="245"/>
      <c r="P1786" s="245">
        <f t="shared" si="13"/>
        <v>0.29145894</v>
      </c>
      <c r="Q1786" s="247">
        <v>0.29145894</v>
      </c>
    </row>
    <row r="1787" spans="1:17" s="244" customFormat="1" x14ac:dyDescent="0.25">
      <c r="A1787" s="58" t="s">
        <v>1516</v>
      </c>
      <c r="B1787" s="21" t="s">
        <v>750</v>
      </c>
      <c r="C1787" s="248" t="s">
        <v>1409</v>
      </c>
      <c r="D1787" s="56" t="s">
        <v>1756</v>
      </c>
      <c r="E1787" s="249">
        <v>2014</v>
      </c>
      <c r="F1787" s="249">
        <v>2014</v>
      </c>
      <c r="G1787" s="245">
        <v>0.29237098</v>
      </c>
      <c r="H1787" s="245">
        <v>0.29237098</v>
      </c>
      <c r="I1787" s="245">
        <v>0.29237098</v>
      </c>
      <c r="J1787" s="243"/>
      <c r="K1787" s="243"/>
      <c r="L1787" s="245" t="str">
        <f t="shared" si="11"/>
        <v>4/7 яч/пан</v>
      </c>
      <c r="M1787" s="246" t="str">
        <f t="shared" si="12"/>
        <v>4/7 яч/пан</v>
      </c>
      <c r="N1787" s="245"/>
      <c r="O1787" s="245"/>
      <c r="P1787" s="245">
        <f t="shared" si="13"/>
        <v>0.29237098</v>
      </c>
      <c r="Q1787" s="247">
        <v>0.29237098</v>
      </c>
    </row>
    <row r="1788" spans="1:17" s="244" customFormat="1" x14ac:dyDescent="0.25">
      <c r="A1788" s="58" t="s">
        <v>1517</v>
      </c>
      <c r="B1788" s="21" t="s">
        <v>751</v>
      </c>
      <c r="C1788" s="248" t="s">
        <v>1409</v>
      </c>
      <c r="D1788" s="56" t="s">
        <v>1748</v>
      </c>
      <c r="E1788" s="249">
        <v>2014</v>
      </c>
      <c r="F1788" s="249">
        <v>2014</v>
      </c>
      <c r="G1788" s="245">
        <v>0.29292678999999999</v>
      </c>
      <c r="H1788" s="245">
        <v>0.29292678999999999</v>
      </c>
      <c r="I1788" s="245">
        <v>0.29292678999999999</v>
      </c>
      <c r="J1788" s="243"/>
      <c r="K1788" s="243"/>
      <c r="L1788" s="245" t="str">
        <f t="shared" si="11"/>
        <v>3/3 яч/пан</v>
      </c>
      <c r="M1788" s="246" t="str">
        <f t="shared" si="12"/>
        <v>3/3 яч/пан</v>
      </c>
      <c r="N1788" s="245"/>
      <c r="O1788" s="245"/>
      <c r="P1788" s="245">
        <f t="shared" si="13"/>
        <v>0.29292678999999999</v>
      </c>
      <c r="Q1788" s="247">
        <v>0.29292678999999999</v>
      </c>
    </row>
    <row r="1789" spans="1:17" s="244" customFormat="1" x14ac:dyDescent="0.25">
      <c r="A1789" s="58" t="s">
        <v>1518</v>
      </c>
      <c r="B1789" s="21" t="s">
        <v>752</v>
      </c>
      <c r="C1789" s="248" t="s">
        <v>1409</v>
      </c>
      <c r="D1789" s="56" t="s">
        <v>1751</v>
      </c>
      <c r="E1789" s="249">
        <v>2014</v>
      </c>
      <c r="F1789" s="249">
        <v>2014</v>
      </c>
      <c r="G1789" s="245">
        <v>0.6412544200000001</v>
      </c>
      <c r="H1789" s="245">
        <v>0.6412544200000001</v>
      </c>
      <c r="I1789" s="245">
        <v>0.6412544200000001</v>
      </c>
      <c r="J1789" s="243"/>
      <c r="K1789" s="243"/>
      <c r="L1789" s="245" t="str">
        <f t="shared" si="11"/>
        <v>4/3 яч/пан</v>
      </c>
      <c r="M1789" s="246" t="str">
        <f t="shared" si="12"/>
        <v>4/3 яч/пан</v>
      </c>
      <c r="N1789" s="245"/>
      <c r="O1789" s="245"/>
      <c r="P1789" s="245">
        <f t="shared" si="13"/>
        <v>0.6412544200000001</v>
      </c>
      <c r="Q1789" s="247">
        <v>0.6412544200000001</v>
      </c>
    </row>
    <row r="1790" spans="1:17" s="244" customFormat="1" x14ac:dyDescent="0.25">
      <c r="A1790" s="58" t="s">
        <v>1519</v>
      </c>
      <c r="B1790" s="21" t="s">
        <v>753</v>
      </c>
      <c r="C1790" s="248" t="s">
        <v>1409</v>
      </c>
      <c r="D1790" s="10" t="s">
        <v>351</v>
      </c>
      <c r="E1790" s="249">
        <v>2014</v>
      </c>
      <c r="F1790" s="249">
        <v>2014</v>
      </c>
      <c r="G1790" s="245">
        <v>1.0760909999999999</v>
      </c>
      <c r="H1790" s="245">
        <v>1.0760909999999999</v>
      </c>
      <c r="I1790" s="245">
        <v>1.0760909999999999</v>
      </c>
      <c r="J1790" s="243"/>
      <c r="K1790" s="243"/>
      <c r="L1790" s="245" t="str">
        <f t="shared" si="11"/>
        <v>0,5 МВА</v>
      </c>
      <c r="M1790" s="246" t="str">
        <f t="shared" si="12"/>
        <v>0,5 МВА</v>
      </c>
      <c r="N1790" s="245"/>
      <c r="O1790" s="245"/>
      <c r="P1790" s="245">
        <f t="shared" si="13"/>
        <v>1.0760909999999999</v>
      </c>
      <c r="Q1790" s="247">
        <v>1.0760909999999999</v>
      </c>
    </row>
    <row r="1791" spans="1:17" s="244" customFormat="1" ht="31.5" x14ac:dyDescent="0.25">
      <c r="A1791" s="58" t="s">
        <v>1520</v>
      </c>
      <c r="B1791" s="101" t="s">
        <v>757</v>
      </c>
      <c r="C1791" s="248" t="s">
        <v>1409</v>
      </c>
      <c r="D1791" s="102" t="s">
        <v>1204</v>
      </c>
      <c r="E1791" s="249">
        <v>2014</v>
      </c>
      <c r="F1791" s="249">
        <v>2014</v>
      </c>
      <c r="G1791" s="245">
        <v>8.7498430000000002E-2</v>
      </c>
      <c r="H1791" s="245">
        <v>8.7498430000000002E-2</v>
      </c>
      <c r="I1791" s="245">
        <v>8.7498430000000002E-2</v>
      </c>
      <c r="J1791" s="243"/>
      <c r="K1791" s="243"/>
      <c r="L1791" s="245" t="str">
        <f t="shared" si="11"/>
        <v>0,280 км</v>
      </c>
      <c r="M1791" s="246" t="str">
        <f t="shared" si="12"/>
        <v>0,280 км</v>
      </c>
      <c r="N1791" s="245"/>
      <c r="O1791" s="245"/>
      <c r="P1791" s="245">
        <f t="shared" si="13"/>
        <v>8.7498430000000002E-2</v>
      </c>
      <c r="Q1791" s="247">
        <v>8.7498430000000002E-2</v>
      </c>
    </row>
    <row r="1792" spans="1:17" s="244" customFormat="1" ht="31.5" x14ac:dyDescent="0.25">
      <c r="A1792" s="58" t="s">
        <v>1521</v>
      </c>
      <c r="B1792" s="101" t="s">
        <v>758</v>
      </c>
      <c r="C1792" s="248" t="s">
        <v>1409</v>
      </c>
      <c r="D1792" s="10" t="s">
        <v>298</v>
      </c>
      <c r="E1792" s="249">
        <v>2014</v>
      </c>
      <c r="F1792" s="249">
        <v>2014</v>
      </c>
      <c r="G1792" s="245">
        <v>0.14457241000000001</v>
      </c>
      <c r="H1792" s="245">
        <v>0.14457241000000001</v>
      </c>
      <c r="I1792" s="245">
        <v>0.14457241000000001</v>
      </c>
      <c r="J1792" s="243"/>
      <c r="K1792" s="243"/>
      <c r="L1792" s="245" t="str">
        <f t="shared" si="11"/>
        <v>0,250 МВА</v>
      </c>
      <c r="M1792" s="246" t="str">
        <f t="shared" si="12"/>
        <v>0,250 МВА</v>
      </c>
      <c r="N1792" s="245"/>
      <c r="O1792" s="245"/>
      <c r="P1792" s="245">
        <f t="shared" si="13"/>
        <v>0.14457241000000001</v>
      </c>
      <c r="Q1792" s="247">
        <v>0.14457241000000001</v>
      </c>
    </row>
    <row r="1793" spans="1:17" s="244" customFormat="1" ht="31.5" x14ac:dyDescent="0.25">
      <c r="A1793" s="58" t="s">
        <v>1522</v>
      </c>
      <c r="B1793" s="101" t="s">
        <v>759</v>
      </c>
      <c r="C1793" s="248" t="s">
        <v>1409</v>
      </c>
      <c r="D1793" s="102" t="s">
        <v>303</v>
      </c>
      <c r="E1793" s="249">
        <v>2014</v>
      </c>
      <c r="F1793" s="249">
        <v>2014</v>
      </c>
      <c r="G1793" s="245">
        <v>0.36601902999999997</v>
      </c>
      <c r="H1793" s="245">
        <v>0.36601902999999997</v>
      </c>
      <c r="I1793" s="245">
        <v>0.36601902999999997</v>
      </c>
      <c r="J1793" s="243"/>
      <c r="K1793" s="243"/>
      <c r="L1793" s="245" t="str">
        <f t="shared" si="11"/>
        <v>0,800 МВА</v>
      </c>
      <c r="M1793" s="246" t="str">
        <f t="shared" si="12"/>
        <v>0,800 МВА</v>
      </c>
      <c r="N1793" s="245"/>
      <c r="O1793" s="245"/>
      <c r="P1793" s="245">
        <f t="shared" si="13"/>
        <v>0.36601902999999997</v>
      </c>
      <c r="Q1793" s="247">
        <v>0.36601902999999997</v>
      </c>
    </row>
    <row r="1794" spans="1:17" s="244" customFormat="1" x14ac:dyDescent="0.25">
      <c r="A1794" s="58" t="s">
        <v>1523</v>
      </c>
      <c r="B1794" s="101" t="s">
        <v>760</v>
      </c>
      <c r="C1794" s="248" t="s">
        <v>1409</v>
      </c>
      <c r="D1794" s="124" t="s">
        <v>1757</v>
      </c>
      <c r="E1794" s="249">
        <v>2014</v>
      </c>
      <c r="F1794" s="249">
        <v>2014</v>
      </c>
      <c r="G1794" s="245">
        <v>6.0797000000000004E-2</v>
      </c>
      <c r="H1794" s="245">
        <v>6.0797000000000004E-2</v>
      </c>
      <c r="I1794" s="245">
        <v>6.0797000000000004E-2</v>
      </c>
      <c r="J1794" s="243"/>
      <c r="K1794" s="243"/>
      <c r="L1794" s="245" t="str">
        <f t="shared" si="11"/>
        <v>1 пан</v>
      </c>
      <c r="M1794" s="246" t="str">
        <f t="shared" si="12"/>
        <v>1 пан</v>
      </c>
      <c r="N1794" s="245"/>
      <c r="O1794" s="245"/>
      <c r="P1794" s="245">
        <f t="shared" si="13"/>
        <v>6.0797000000000004E-2</v>
      </c>
      <c r="Q1794" s="247">
        <v>6.0797000000000004E-2</v>
      </c>
    </row>
    <row r="1795" spans="1:17" s="244" customFormat="1" ht="47.25" x14ac:dyDescent="0.25">
      <c r="A1795" s="58" t="s">
        <v>1524</v>
      </c>
      <c r="B1795" s="101" t="s">
        <v>1358</v>
      </c>
      <c r="C1795" s="248" t="s">
        <v>1409</v>
      </c>
      <c r="D1795" s="102" t="s">
        <v>1050</v>
      </c>
      <c r="E1795" s="249">
        <v>2014</v>
      </c>
      <c r="F1795" s="249">
        <v>2014</v>
      </c>
      <c r="G1795" s="245">
        <v>0.14000000000000001</v>
      </c>
      <c r="H1795" s="245">
        <v>0.14000000000000001</v>
      </c>
      <c r="I1795" s="245">
        <v>0.14000000000000001</v>
      </c>
      <c r="J1795" s="243"/>
      <c r="K1795" s="243"/>
      <c r="L1795" s="245" t="str">
        <f t="shared" si="11"/>
        <v>0,2 км</v>
      </c>
      <c r="M1795" s="246" t="str">
        <f t="shared" si="12"/>
        <v>0,2 км</v>
      </c>
      <c r="N1795" s="245"/>
      <c r="O1795" s="245"/>
      <c r="P1795" s="245">
        <f t="shared" si="13"/>
        <v>0.14000000000000001</v>
      </c>
      <c r="Q1795" s="247">
        <v>0.14000000000000001</v>
      </c>
    </row>
    <row r="1796" spans="1:17" s="244" customFormat="1" x14ac:dyDescent="0.25">
      <c r="A1796" s="58" t="s">
        <v>1525</v>
      </c>
      <c r="B1796" s="21" t="s">
        <v>1289</v>
      </c>
      <c r="C1796" s="248" t="s">
        <v>1376</v>
      </c>
      <c r="D1796" s="10" t="s">
        <v>146</v>
      </c>
      <c r="E1796" s="249">
        <v>2014</v>
      </c>
      <c r="F1796" s="249">
        <v>2014</v>
      </c>
      <c r="G1796" s="245">
        <v>8.0070000000000002E-2</v>
      </c>
      <c r="H1796" s="245">
        <v>8.0070000000000002E-2</v>
      </c>
      <c r="I1796" s="245">
        <v>8.0070000000000002E-2</v>
      </c>
      <c r="J1796" s="243"/>
      <c r="K1796" s="243"/>
      <c r="L1796" s="245" t="str">
        <f t="shared" si="11"/>
        <v>1 шт.</v>
      </c>
      <c r="M1796" s="246" t="str">
        <f t="shared" si="12"/>
        <v>1 шт.</v>
      </c>
      <c r="N1796" s="245"/>
      <c r="O1796" s="245"/>
      <c r="P1796" s="245">
        <f t="shared" si="13"/>
        <v>8.0070000000000002E-2</v>
      </c>
      <c r="Q1796" s="247">
        <v>8.0070000000000002E-2</v>
      </c>
    </row>
    <row r="1797" spans="1:17" s="244" customFormat="1" x14ac:dyDescent="0.25">
      <c r="A1797" s="58" t="s">
        <v>1526</v>
      </c>
      <c r="B1797" s="21" t="s">
        <v>1290</v>
      </c>
      <c r="C1797" s="248" t="s">
        <v>1376</v>
      </c>
      <c r="D1797" s="10" t="s">
        <v>146</v>
      </c>
      <c r="E1797" s="249">
        <v>2014</v>
      </c>
      <c r="F1797" s="249">
        <v>2014</v>
      </c>
      <c r="G1797" s="245">
        <v>0.15140000000000001</v>
      </c>
      <c r="H1797" s="245">
        <v>0.15140000000000001</v>
      </c>
      <c r="I1797" s="245">
        <v>0.15140000000000001</v>
      </c>
      <c r="J1797" s="243"/>
      <c r="K1797" s="243"/>
      <c r="L1797" s="245" t="str">
        <f t="shared" si="11"/>
        <v>1 шт.</v>
      </c>
      <c r="M1797" s="246" t="str">
        <f t="shared" si="12"/>
        <v>1 шт.</v>
      </c>
      <c r="N1797" s="245"/>
      <c r="O1797" s="245"/>
      <c r="P1797" s="245">
        <f t="shared" si="13"/>
        <v>0.15140000000000001</v>
      </c>
      <c r="Q1797" s="247">
        <v>0.15140000000000001</v>
      </c>
    </row>
    <row r="1798" spans="1:17" s="244" customFormat="1" x14ac:dyDescent="0.25">
      <c r="A1798" s="58" t="s">
        <v>3964</v>
      </c>
      <c r="B1798" s="21" t="s">
        <v>1291</v>
      </c>
      <c r="C1798" s="248" t="s">
        <v>1376</v>
      </c>
      <c r="D1798" s="10" t="s">
        <v>146</v>
      </c>
      <c r="E1798" s="249">
        <v>2014</v>
      </c>
      <c r="F1798" s="249">
        <v>2014</v>
      </c>
      <c r="G1798" s="245">
        <v>4.9250000000000002E-2</v>
      </c>
      <c r="H1798" s="245">
        <v>4.9250000000000002E-2</v>
      </c>
      <c r="I1798" s="245">
        <v>4.9250000000000002E-2</v>
      </c>
      <c r="J1798" s="243"/>
      <c r="K1798" s="243"/>
      <c r="L1798" s="245" t="str">
        <f t="shared" si="11"/>
        <v>1 шт.</v>
      </c>
      <c r="M1798" s="246" t="str">
        <f t="shared" si="12"/>
        <v>1 шт.</v>
      </c>
      <c r="N1798" s="245"/>
      <c r="O1798" s="245"/>
      <c r="P1798" s="245">
        <f t="shared" si="13"/>
        <v>4.9250000000000002E-2</v>
      </c>
      <c r="Q1798" s="247">
        <v>4.9250000000000002E-2</v>
      </c>
    </row>
    <row r="1799" spans="1:17" s="244" customFormat="1" x14ac:dyDescent="0.25">
      <c r="A1799" s="58" t="s">
        <v>3965</v>
      </c>
      <c r="B1799" s="21" t="s">
        <v>1292</v>
      </c>
      <c r="C1799" s="248" t="s">
        <v>1376</v>
      </c>
      <c r="D1799" s="10" t="s">
        <v>146</v>
      </c>
      <c r="E1799" s="249">
        <v>2014</v>
      </c>
      <c r="F1799" s="249">
        <v>2014</v>
      </c>
      <c r="G1799" s="245">
        <v>8.3820000000000006E-2</v>
      </c>
      <c r="H1799" s="245">
        <v>8.3820000000000006E-2</v>
      </c>
      <c r="I1799" s="245">
        <v>8.3820000000000006E-2</v>
      </c>
      <c r="J1799" s="243"/>
      <c r="K1799" s="243"/>
      <c r="L1799" s="245" t="str">
        <f t="shared" si="11"/>
        <v>1 шт.</v>
      </c>
      <c r="M1799" s="246" t="str">
        <f t="shared" si="12"/>
        <v>1 шт.</v>
      </c>
      <c r="N1799" s="245"/>
      <c r="O1799" s="245"/>
      <c r="P1799" s="245">
        <f t="shared" si="13"/>
        <v>8.3820000000000006E-2</v>
      </c>
      <c r="Q1799" s="247">
        <v>8.3820000000000006E-2</v>
      </c>
    </row>
    <row r="1800" spans="1:17" s="244" customFormat="1" x14ac:dyDescent="0.25">
      <c r="A1800" s="58" t="s">
        <v>3966</v>
      </c>
      <c r="B1800" s="21" t="s">
        <v>1293</v>
      </c>
      <c r="C1800" s="248" t="s">
        <v>1376</v>
      </c>
      <c r="D1800" s="10" t="s">
        <v>146</v>
      </c>
      <c r="E1800" s="249">
        <v>2014</v>
      </c>
      <c r="F1800" s="249">
        <v>2014</v>
      </c>
      <c r="G1800" s="245">
        <v>0.15140000000000001</v>
      </c>
      <c r="H1800" s="245">
        <v>0.15140000000000001</v>
      </c>
      <c r="I1800" s="245">
        <v>0.15140000000000001</v>
      </c>
      <c r="J1800" s="243"/>
      <c r="K1800" s="243"/>
      <c r="L1800" s="245" t="str">
        <f t="shared" si="11"/>
        <v>1 шт.</v>
      </c>
      <c r="M1800" s="246" t="str">
        <f t="shared" si="12"/>
        <v>1 шт.</v>
      </c>
      <c r="N1800" s="245"/>
      <c r="O1800" s="245"/>
      <c r="P1800" s="245">
        <f t="shared" si="13"/>
        <v>0.15140000000000001</v>
      </c>
      <c r="Q1800" s="247">
        <v>0.15140000000000001</v>
      </c>
    </row>
    <row r="1801" spans="1:17" s="244" customFormat="1" x14ac:dyDescent="0.25">
      <c r="A1801" s="58" t="s">
        <v>3967</v>
      </c>
      <c r="B1801" s="21" t="s">
        <v>1294</v>
      </c>
      <c r="C1801" s="248" t="s">
        <v>1376</v>
      </c>
      <c r="D1801" s="10" t="s">
        <v>146</v>
      </c>
      <c r="E1801" s="249">
        <v>2014</v>
      </c>
      <c r="F1801" s="249">
        <v>2014</v>
      </c>
      <c r="G1801" s="245">
        <v>6.4850000000000005E-2</v>
      </c>
      <c r="H1801" s="245">
        <v>6.4850000000000005E-2</v>
      </c>
      <c r="I1801" s="245">
        <v>6.4850000000000005E-2</v>
      </c>
      <c r="J1801" s="243"/>
      <c r="K1801" s="243"/>
      <c r="L1801" s="245" t="str">
        <f t="shared" si="11"/>
        <v>1 шт.</v>
      </c>
      <c r="M1801" s="246" t="str">
        <f t="shared" si="12"/>
        <v>1 шт.</v>
      </c>
      <c r="N1801" s="245"/>
      <c r="O1801" s="245"/>
      <c r="P1801" s="245">
        <f t="shared" si="13"/>
        <v>6.4850000000000005E-2</v>
      </c>
      <c r="Q1801" s="247">
        <v>6.4850000000000005E-2</v>
      </c>
    </row>
    <row r="1802" spans="1:17" s="244" customFormat="1" x14ac:dyDescent="0.25">
      <c r="A1802" s="58" t="s">
        <v>3968</v>
      </c>
      <c r="B1802" s="21" t="s">
        <v>1295</v>
      </c>
      <c r="C1802" s="248" t="s">
        <v>1376</v>
      </c>
      <c r="D1802" s="10" t="s">
        <v>146</v>
      </c>
      <c r="E1802" s="249">
        <v>2014</v>
      </c>
      <c r="F1802" s="249">
        <v>2014</v>
      </c>
      <c r="G1802" s="245">
        <v>0.15140000000000001</v>
      </c>
      <c r="H1802" s="245">
        <v>0.15140000000000001</v>
      </c>
      <c r="I1802" s="245">
        <v>0.15140000000000001</v>
      </c>
      <c r="J1802" s="243"/>
      <c r="K1802" s="243"/>
      <c r="L1802" s="245" t="str">
        <f t="shared" si="11"/>
        <v>1 шт.</v>
      </c>
      <c r="M1802" s="246" t="str">
        <f t="shared" si="12"/>
        <v>1 шт.</v>
      </c>
      <c r="N1802" s="245"/>
      <c r="O1802" s="245"/>
      <c r="P1802" s="245">
        <f t="shared" si="13"/>
        <v>0.15140000000000001</v>
      </c>
      <c r="Q1802" s="247">
        <v>0.15140000000000001</v>
      </c>
    </row>
    <row r="1803" spans="1:17" s="244" customFormat="1" ht="31.5" x14ac:dyDescent="0.25">
      <c r="A1803" s="58" t="s">
        <v>3969</v>
      </c>
      <c r="B1803" s="21" t="s">
        <v>1296</v>
      </c>
      <c r="C1803" s="248" t="s">
        <v>1376</v>
      </c>
      <c r="D1803" s="10" t="s">
        <v>146</v>
      </c>
      <c r="E1803" s="249">
        <v>2014</v>
      </c>
      <c r="F1803" s="249">
        <v>2014</v>
      </c>
      <c r="G1803" s="245">
        <v>0.13618</v>
      </c>
      <c r="H1803" s="245">
        <v>0.13618</v>
      </c>
      <c r="I1803" s="245">
        <v>0.13618</v>
      </c>
      <c r="J1803" s="243"/>
      <c r="K1803" s="243"/>
      <c r="L1803" s="245" t="str">
        <f t="shared" si="11"/>
        <v>1 шт.</v>
      </c>
      <c r="M1803" s="246" t="str">
        <f t="shared" si="12"/>
        <v>1 шт.</v>
      </c>
      <c r="N1803" s="245"/>
      <c r="O1803" s="245"/>
      <c r="P1803" s="245">
        <f t="shared" si="13"/>
        <v>0.13618</v>
      </c>
      <c r="Q1803" s="247">
        <v>0.13618</v>
      </c>
    </row>
    <row r="1804" spans="1:17" s="244" customFormat="1" x14ac:dyDescent="0.25">
      <c r="A1804" s="58" t="s">
        <v>3970</v>
      </c>
      <c r="B1804" s="21" t="s">
        <v>1297</v>
      </c>
      <c r="C1804" s="248" t="s">
        <v>1376</v>
      </c>
      <c r="D1804" s="10" t="s">
        <v>146</v>
      </c>
      <c r="E1804" s="249">
        <v>2014</v>
      </c>
      <c r="F1804" s="249">
        <v>2014</v>
      </c>
      <c r="G1804" s="245">
        <v>0.15669</v>
      </c>
      <c r="H1804" s="245">
        <v>0.15669</v>
      </c>
      <c r="I1804" s="245">
        <v>0.15669</v>
      </c>
      <c r="J1804" s="243"/>
      <c r="K1804" s="243"/>
      <c r="L1804" s="245" t="str">
        <f t="shared" si="11"/>
        <v>1 шт.</v>
      </c>
      <c r="M1804" s="246" t="str">
        <f t="shared" si="12"/>
        <v>1 шт.</v>
      </c>
      <c r="N1804" s="245"/>
      <c r="O1804" s="245"/>
      <c r="P1804" s="245">
        <f t="shared" si="13"/>
        <v>0.15669</v>
      </c>
      <c r="Q1804" s="247">
        <v>0.15669</v>
      </c>
    </row>
    <row r="1805" spans="1:17" s="244" customFormat="1" x14ac:dyDescent="0.25">
      <c r="A1805" s="58" t="s">
        <v>3971</v>
      </c>
      <c r="B1805" s="21" t="s">
        <v>1298</v>
      </c>
      <c r="C1805" s="248" t="s">
        <v>1376</v>
      </c>
      <c r="D1805" s="10" t="s">
        <v>146</v>
      </c>
      <c r="E1805" s="249">
        <v>2014</v>
      </c>
      <c r="F1805" s="249">
        <v>2014</v>
      </c>
      <c r="G1805" s="245">
        <v>0.14693999999999999</v>
      </c>
      <c r="H1805" s="245">
        <v>0.14693999999999999</v>
      </c>
      <c r="I1805" s="245">
        <v>0.14693999999999999</v>
      </c>
      <c r="J1805" s="243"/>
      <c r="K1805" s="243"/>
      <c r="L1805" s="245" t="str">
        <f t="shared" si="11"/>
        <v>1 шт.</v>
      </c>
      <c r="M1805" s="246" t="str">
        <f t="shared" si="12"/>
        <v>1 шт.</v>
      </c>
      <c r="N1805" s="245"/>
      <c r="O1805" s="245"/>
      <c r="P1805" s="245">
        <f t="shared" si="13"/>
        <v>0.14693999999999999</v>
      </c>
      <c r="Q1805" s="247">
        <v>0.14693999999999999</v>
      </c>
    </row>
    <row r="1806" spans="1:17" s="244" customFormat="1" x14ac:dyDescent="0.25">
      <c r="A1806" s="58" t="s">
        <v>3972</v>
      </c>
      <c r="B1806" s="21" t="s">
        <v>1299</v>
      </c>
      <c r="C1806" s="248" t="s">
        <v>1376</v>
      </c>
      <c r="D1806" s="10" t="s">
        <v>146</v>
      </c>
      <c r="E1806" s="249">
        <v>2014</v>
      </c>
      <c r="F1806" s="249">
        <v>2014</v>
      </c>
      <c r="G1806" s="245">
        <v>0.13619000000000001</v>
      </c>
      <c r="H1806" s="245">
        <v>0.13619000000000001</v>
      </c>
      <c r="I1806" s="245">
        <v>0.13619000000000001</v>
      </c>
      <c r="J1806" s="243"/>
      <c r="K1806" s="243"/>
      <c r="L1806" s="245" t="str">
        <f t="shared" si="11"/>
        <v>1 шт.</v>
      </c>
      <c r="M1806" s="246" t="str">
        <f t="shared" si="12"/>
        <v>1 шт.</v>
      </c>
      <c r="N1806" s="245"/>
      <c r="O1806" s="245"/>
      <c r="P1806" s="245">
        <f t="shared" si="13"/>
        <v>0.13619000000000001</v>
      </c>
      <c r="Q1806" s="247">
        <v>0.13619000000000001</v>
      </c>
    </row>
    <row r="1807" spans="1:17" s="244" customFormat="1" x14ac:dyDescent="0.25">
      <c r="A1807" s="58" t="s">
        <v>3973</v>
      </c>
      <c r="B1807" s="21" t="s">
        <v>1300</v>
      </c>
      <c r="C1807" s="248" t="s">
        <v>1376</v>
      </c>
      <c r="D1807" s="10" t="s">
        <v>146</v>
      </c>
      <c r="E1807" s="249">
        <v>2014</v>
      </c>
      <c r="F1807" s="249">
        <v>2014</v>
      </c>
      <c r="G1807" s="245">
        <v>0.13619000000000001</v>
      </c>
      <c r="H1807" s="245">
        <v>0.13619000000000001</v>
      </c>
      <c r="I1807" s="245">
        <v>0.13619000000000001</v>
      </c>
      <c r="J1807" s="243"/>
      <c r="K1807" s="243"/>
      <c r="L1807" s="245" t="str">
        <f t="shared" si="11"/>
        <v>1 шт.</v>
      </c>
      <c r="M1807" s="246" t="str">
        <f t="shared" si="12"/>
        <v>1 шт.</v>
      </c>
      <c r="N1807" s="245"/>
      <c r="O1807" s="245"/>
      <c r="P1807" s="245">
        <f t="shared" si="13"/>
        <v>0.13619000000000001</v>
      </c>
      <c r="Q1807" s="247">
        <v>0.13619000000000001</v>
      </c>
    </row>
    <row r="1808" spans="1:17" s="244" customFormat="1" x14ac:dyDescent="0.25">
      <c r="A1808" s="58" t="s">
        <v>3974</v>
      </c>
      <c r="B1808" s="21" t="s">
        <v>1301</v>
      </c>
      <c r="C1808" s="248" t="s">
        <v>1376</v>
      </c>
      <c r="D1808" s="10" t="s">
        <v>146</v>
      </c>
      <c r="E1808" s="249">
        <v>2014</v>
      </c>
      <c r="F1808" s="249">
        <v>2014</v>
      </c>
      <c r="G1808" s="245">
        <v>0.13619000000000001</v>
      </c>
      <c r="H1808" s="245">
        <v>0.13619000000000001</v>
      </c>
      <c r="I1808" s="245">
        <v>0.13619000000000001</v>
      </c>
      <c r="J1808" s="243"/>
      <c r="K1808" s="243"/>
      <c r="L1808" s="245" t="str">
        <f t="shared" si="11"/>
        <v>1 шт.</v>
      </c>
      <c r="M1808" s="246" t="str">
        <f t="shared" si="12"/>
        <v>1 шт.</v>
      </c>
      <c r="N1808" s="245"/>
      <c r="O1808" s="245"/>
      <c r="P1808" s="245">
        <f t="shared" si="13"/>
        <v>0.13619000000000001</v>
      </c>
      <c r="Q1808" s="247">
        <v>0.13619000000000001</v>
      </c>
    </row>
    <row r="1809" spans="1:17" s="244" customFormat="1" x14ac:dyDescent="0.25">
      <c r="A1809" s="58" t="s">
        <v>3975</v>
      </c>
      <c r="B1809" s="21" t="s">
        <v>1302</v>
      </c>
      <c r="C1809" s="248" t="s">
        <v>1376</v>
      </c>
      <c r="D1809" s="10" t="s">
        <v>146</v>
      </c>
      <c r="E1809" s="249">
        <v>2014</v>
      </c>
      <c r="F1809" s="249">
        <v>2014</v>
      </c>
      <c r="G1809" s="245">
        <v>0.13619000000000001</v>
      </c>
      <c r="H1809" s="245">
        <v>0.13619000000000001</v>
      </c>
      <c r="I1809" s="245">
        <v>0.13619000000000001</v>
      </c>
      <c r="J1809" s="243"/>
      <c r="K1809" s="243"/>
      <c r="L1809" s="245" t="str">
        <f t="shared" si="11"/>
        <v>1 шт.</v>
      </c>
      <c r="M1809" s="246" t="str">
        <f t="shared" si="12"/>
        <v>1 шт.</v>
      </c>
      <c r="N1809" s="245"/>
      <c r="O1809" s="245"/>
      <c r="P1809" s="245">
        <f t="shared" si="13"/>
        <v>0.13619000000000001</v>
      </c>
      <c r="Q1809" s="247">
        <v>0.13619000000000001</v>
      </c>
    </row>
    <row r="1810" spans="1:17" s="244" customFormat="1" ht="31.5" x14ac:dyDescent="0.25">
      <c r="A1810" s="58" t="s">
        <v>3976</v>
      </c>
      <c r="B1810" s="21" t="s">
        <v>779</v>
      </c>
      <c r="C1810" s="248" t="s">
        <v>1376</v>
      </c>
      <c r="D1810" s="10" t="s">
        <v>146</v>
      </c>
      <c r="E1810" s="249">
        <v>2014</v>
      </c>
      <c r="F1810" s="249">
        <v>2014</v>
      </c>
      <c r="G1810" s="245">
        <v>0.12937099999999999</v>
      </c>
      <c r="H1810" s="245">
        <v>0.12937099999999999</v>
      </c>
      <c r="I1810" s="245">
        <v>0.12937099999999999</v>
      </c>
      <c r="J1810" s="243"/>
      <c r="K1810" s="243"/>
      <c r="L1810" s="245" t="str">
        <f t="shared" si="11"/>
        <v>1 шт.</v>
      </c>
      <c r="M1810" s="246" t="str">
        <f t="shared" si="12"/>
        <v>1 шт.</v>
      </c>
      <c r="N1810" s="245"/>
      <c r="O1810" s="245"/>
      <c r="P1810" s="245">
        <f t="shared" si="13"/>
        <v>0.12937099999999999</v>
      </c>
      <c r="Q1810" s="247">
        <v>0.12937099999999999</v>
      </c>
    </row>
    <row r="1811" spans="1:17" s="244" customFormat="1" ht="31.5" x14ac:dyDescent="0.25">
      <c r="A1811" s="58" t="s">
        <v>3977</v>
      </c>
      <c r="B1811" s="21" t="s">
        <v>781</v>
      </c>
      <c r="C1811" s="248" t="s">
        <v>1376</v>
      </c>
      <c r="D1811" s="10" t="s">
        <v>146</v>
      </c>
      <c r="E1811" s="249">
        <v>2014</v>
      </c>
      <c r="F1811" s="249">
        <v>2014</v>
      </c>
      <c r="G1811" s="245">
        <v>0.15909499999999999</v>
      </c>
      <c r="H1811" s="245">
        <v>0.15909499999999999</v>
      </c>
      <c r="I1811" s="245">
        <v>0.15909499999999999</v>
      </c>
      <c r="J1811" s="243"/>
      <c r="K1811" s="243"/>
      <c r="L1811" s="245" t="str">
        <f t="shared" si="11"/>
        <v>1 шт.</v>
      </c>
      <c r="M1811" s="246" t="str">
        <f t="shared" si="12"/>
        <v>1 шт.</v>
      </c>
      <c r="N1811" s="245"/>
      <c r="O1811" s="245"/>
      <c r="P1811" s="245">
        <f t="shared" si="13"/>
        <v>0.15909499999999999</v>
      </c>
      <c r="Q1811" s="247">
        <v>0.15909499999999999</v>
      </c>
    </row>
    <row r="1812" spans="1:17" s="244" customFormat="1" ht="31.5" x14ac:dyDescent="0.25">
      <c r="A1812" s="58" t="s">
        <v>3978</v>
      </c>
      <c r="B1812" s="21" t="s">
        <v>783</v>
      </c>
      <c r="C1812" s="248" t="s">
        <v>1376</v>
      </c>
      <c r="D1812" s="10" t="s">
        <v>146</v>
      </c>
      <c r="E1812" s="249">
        <v>2014</v>
      </c>
      <c r="F1812" s="249">
        <v>2014</v>
      </c>
      <c r="G1812" s="245">
        <v>0.160055</v>
      </c>
      <c r="H1812" s="245">
        <v>0.160055</v>
      </c>
      <c r="I1812" s="245">
        <v>0.160055</v>
      </c>
      <c r="J1812" s="243"/>
      <c r="K1812" s="243"/>
      <c r="L1812" s="245" t="str">
        <f t="shared" si="11"/>
        <v>1 шт.</v>
      </c>
      <c r="M1812" s="246" t="str">
        <f t="shared" si="12"/>
        <v>1 шт.</v>
      </c>
      <c r="N1812" s="245"/>
      <c r="O1812" s="245"/>
      <c r="P1812" s="245">
        <f t="shared" si="13"/>
        <v>0.160055</v>
      </c>
      <c r="Q1812" s="247">
        <v>0.160055</v>
      </c>
    </row>
    <row r="1813" spans="1:17" s="244" customFormat="1" ht="31.5" x14ac:dyDescent="0.25">
      <c r="A1813" s="58" t="s">
        <v>3979</v>
      </c>
      <c r="B1813" s="21" t="s">
        <v>785</v>
      </c>
      <c r="C1813" s="248" t="s">
        <v>1376</v>
      </c>
      <c r="D1813" s="10" t="s">
        <v>146</v>
      </c>
      <c r="E1813" s="249">
        <v>2014</v>
      </c>
      <c r="F1813" s="249">
        <v>2014</v>
      </c>
      <c r="G1813" s="245">
        <v>0.175285</v>
      </c>
      <c r="H1813" s="245">
        <v>0.175285</v>
      </c>
      <c r="I1813" s="245">
        <v>0.175285</v>
      </c>
      <c r="J1813" s="243"/>
      <c r="K1813" s="243"/>
      <c r="L1813" s="245" t="str">
        <f t="shared" si="11"/>
        <v>1 шт.</v>
      </c>
      <c r="M1813" s="246" t="str">
        <f t="shared" si="12"/>
        <v>1 шт.</v>
      </c>
      <c r="N1813" s="245"/>
      <c r="O1813" s="245"/>
      <c r="P1813" s="245">
        <f t="shared" si="13"/>
        <v>0.175285</v>
      </c>
      <c r="Q1813" s="247">
        <v>0.175285</v>
      </c>
    </row>
    <row r="1814" spans="1:17" s="244" customFormat="1" ht="31.5" x14ac:dyDescent="0.25">
      <c r="A1814" s="58" t="s">
        <v>3980</v>
      </c>
      <c r="B1814" s="21" t="s">
        <v>787</v>
      </c>
      <c r="C1814" s="248" t="s">
        <v>1376</v>
      </c>
      <c r="D1814" s="10" t="s">
        <v>146</v>
      </c>
      <c r="E1814" s="249">
        <v>2014</v>
      </c>
      <c r="F1814" s="249">
        <v>2014</v>
      </c>
      <c r="G1814" s="245">
        <v>4.4874999999999998E-2</v>
      </c>
      <c r="H1814" s="245">
        <v>4.4874999999999998E-2</v>
      </c>
      <c r="I1814" s="245">
        <v>4.4874999999999998E-2</v>
      </c>
      <c r="J1814" s="243"/>
      <c r="K1814" s="243"/>
      <c r="L1814" s="245" t="str">
        <f t="shared" si="11"/>
        <v>1 шт.</v>
      </c>
      <c r="M1814" s="246" t="str">
        <f t="shared" si="12"/>
        <v>1 шт.</v>
      </c>
      <c r="N1814" s="245"/>
      <c r="O1814" s="245"/>
      <c r="P1814" s="245">
        <f t="shared" si="13"/>
        <v>4.4874999999999998E-2</v>
      </c>
      <c r="Q1814" s="247">
        <v>4.4874999999999998E-2</v>
      </c>
    </row>
    <row r="1815" spans="1:17" s="244" customFormat="1" ht="31.5" x14ac:dyDescent="0.25">
      <c r="A1815" s="58" t="s">
        <v>3981</v>
      </c>
      <c r="B1815" s="21" t="s">
        <v>789</v>
      </c>
      <c r="C1815" s="248" t="s">
        <v>1376</v>
      </c>
      <c r="D1815" s="10" t="s">
        <v>146</v>
      </c>
      <c r="E1815" s="249">
        <v>2014</v>
      </c>
      <c r="F1815" s="249">
        <v>2014</v>
      </c>
      <c r="G1815" s="245">
        <v>0.17464499999999999</v>
      </c>
      <c r="H1815" s="245">
        <v>0.17464499999999999</v>
      </c>
      <c r="I1815" s="245">
        <v>0.17464499999999999</v>
      </c>
      <c r="J1815" s="243"/>
      <c r="K1815" s="243"/>
      <c r="L1815" s="245" t="str">
        <f t="shared" si="11"/>
        <v>1 шт.</v>
      </c>
      <c r="M1815" s="246" t="str">
        <f t="shared" si="12"/>
        <v>1 шт.</v>
      </c>
      <c r="N1815" s="245"/>
      <c r="O1815" s="245"/>
      <c r="P1815" s="245">
        <f t="shared" si="13"/>
        <v>0.17464499999999999</v>
      </c>
      <c r="Q1815" s="247">
        <v>0.17464499999999999</v>
      </c>
    </row>
    <row r="1816" spans="1:17" s="244" customFormat="1" ht="31.5" x14ac:dyDescent="0.25">
      <c r="A1816" s="58" t="s">
        <v>3982</v>
      </c>
      <c r="B1816" s="21" t="s">
        <v>791</v>
      </c>
      <c r="C1816" s="248" t="s">
        <v>1376</v>
      </c>
      <c r="D1816" s="10" t="s">
        <v>146</v>
      </c>
      <c r="E1816" s="249">
        <v>2014</v>
      </c>
      <c r="F1816" s="249">
        <v>2014</v>
      </c>
      <c r="G1816" s="245">
        <v>0.11921499999999999</v>
      </c>
      <c r="H1816" s="245">
        <v>0.11921499999999999</v>
      </c>
      <c r="I1816" s="245">
        <v>0.11921499999999999</v>
      </c>
      <c r="J1816" s="243"/>
      <c r="K1816" s="243"/>
      <c r="L1816" s="245" t="str">
        <f t="shared" si="11"/>
        <v>1 шт.</v>
      </c>
      <c r="M1816" s="246" t="str">
        <f t="shared" si="12"/>
        <v>1 шт.</v>
      </c>
      <c r="N1816" s="245"/>
      <c r="O1816" s="245"/>
      <c r="P1816" s="245">
        <f t="shared" si="13"/>
        <v>0.11921499999999999</v>
      </c>
      <c r="Q1816" s="247">
        <v>0.11921499999999999</v>
      </c>
    </row>
    <row r="1817" spans="1:17" s="244" customFormat="1" ht="31.5" x14ac:dyDescent="0.25">
      <c r="A1817" s="58" t="s">
        <v>3983</v>
      </c>
      <c r="B1817" s="21" t="s">
        <v>793</v>
      </c>
      <c r="C1817" s="248" t="s">
        <v>1376</v>
      </c>
      <c r="D1817" s="10" t="s">
        <v>146</v>
      </c>
      <c r="E1817" s="249">
        <v>2014</v>
      </c>
      <c r="F1817" s="249">
        <v>2014</v>
      </c>
      <c r="G1817" s="245">
        <v>0.160055</v>
      </c>
      <c r="H1817" s="245">
        <v>0.160055</v>
      </c>
      <c r="I1817" s="245">
        <v>0.160055</v>
      </c>
      <c r="J1817" s="243"/>
      <c r="K1817" s="243"/>
      <c r="L1817" s="245" t="str">
        <f t="shared" si="11"/>
        <v>1 шт.</v>
      </c>
      <c r="M1817" s="246" t="str">
        <f t="shared" si="12"/>
        <v>1 шт.</v>
      </c>
      <c r="N1817" s="245"/>
      <c r="O1817" s="245"/>
      <c r="P1817" s="245">
        <f t="shared" si="13"/>
        <v>0.160055</v>
      </c>
      <c r="Q1817" s="247">
        <v>0.160055</v>
      </c>
    </row>
    <row r="1818" spans="1:17" s="244" customFormat="1" ht="31.5" x14ac:dyDescent="0.25">
      <c r="A1818" s="58" t="s">
        <v>3984</v>
      </c>
      <c r="B1818" s="21" t="s">
        <v>795</v>
      </c>
      <c r="C1818" s="248" t="s">
        <v>1376</v>
      </c>
      <c r="D1818" s="10" t="s">
        <v>146</v>
      </c>
      <c r="E1818" s="249">
        <v>2014</v>
      </c>
      <c r="F1818" s="249">
        <v>2014</v>
      </c>
      <c r="G1818" s="245">
        <v>9.1554999999999997E-2</v>
      </c>
      <c r="H1818" s="245">
        <v>9.1554999999999997E-2</v>
      </c>
      <c r="I1818" s="245">
        <v>9.1554999999999997E-2</v>
      </c>
      <c r="J1818" s="243"/>
      <c r="K1818" s="243"/>
      <c r="L1818" s="245" t="str">
        <f t="shared" si="11"/>
        <v>1 шт.</v>
      </c>
      <c r="M1818" s="246" t="str">
        <f t="shared" si="12"/>
        <v>1 шт.</v>
      </c>
      <c r="N1818" s="245"/>
      <c r="O1818" s="245"/>
      <c r="P1818" s="245">
        <f t="shared" si="13"/>
        <v>9.1554999999999997E-2</v>
      </c>
      <c r="Q1818" s="247">
        <v>9.1554999999999997E-2</v>
      </c>
    </row>
    <row r="1819" spans="1:17" s="244" customFormat="1" ht="31.5" x14ac:dyDescent="0.25">
      <c r="A1819" s="58" t="s">
        <v>3985</v>
      </c>
      <c r="B1819" s="21" t="s">
        <v>796</v>
      </c>
      <c r="C1819" s="248" t="s">
        <v>1376</v>
      </c>
      <c r="D1819" s="10" t="s">
        <v>146</v>
      </c>
      <c r="E1819" s="249">
        <v>2014</v>
      </c>
      <c r="F1819" s="249">
        <v>2014</v>
      </c>
      <c r="G1819" s="245">
        <v>4.4874999999999998E-2</v>
      </c>
      <c r="H1819" s="245">
        <v>4.4874999999999998E-2</v>
      </c>
      <c r="I1819" s="245">
        <v>4.4874999999999998E-2</v>
      </c>
      <c r="J1819" s="243"/>
      <c r="K1819" s="243"/>
      <c r="L1819" s="245" t="str">
        <f t="shared" si="11"/>
        <v>1 шт.</v>
      </c>
      <c r="M1819" s="246" t="str">
        <f t="shared" si="12"/>
        <v>1 шт.</v>
      </c>
      <c r="N1819" s="245"/>
      <c r="O1819" s="245"/>
      <c r="P1819" s="245">
        <f t="shared" si="13"/>
        <v>4.4874999999999998E-2</v>
      </c>
      <c r="Q1819" s="247">
        <v>4.4874999999999998E-2</v>
      </c>
    </row>
    <row r="1820" spans="1:17" s="244" customFormat="1" ht="31.5" x14ac:dyDescent="0.25">
      <c r="A1820" s="58" t="s">
        <v>3986</v>
      </c>
      <c r="B1820" s="21" t="s">
        <v>797</v>
      </c>
      <c r="C1820" s="248" t="s">
        <v>1376</v>
      </c>
      <c r="D1820" s="10" t="s">
        <v>146</v>
      </c>
      <c r="E1820" s="249">
        <v>2014</v>
      </c>
      <c r="F1820" s="249">
        <v>2014</v>
      </c>
      <c r="G1820" s="245">
        <v>4.4874999999999998E-2</v>
      </c>
      <c r="H1820" s="245">
        <v>4.4874999999999998E-2</v>
      </c>
      <c r="I1820" s="245">
        <v>4.4874999999999998E-2</v>
      </c>
      <c r="J1820" s="243"/>
      <c r="K1820" s="243"/>
      <c r="L1820" s="245" t="str">
        <f t="shared" si="11"/>
        <v>1 шт.</v>
      </c>
      <c r="M1820" s="246" t="str">
        <f t="shared" si="12"/>
        <v>1 шт.</v>
      </c>
      <c r="N1820" s="245"/>
      <c r="O1820" s="245"/>
      <c r="P1820" s="245">
        <f t="shared" si="13"/>
        <v>4.4874999999999998E-2</v>
      </c>
      <c r="Q1820" s="247">
        <v>4.4874999999999998E-2</v>
      </c>
    </row>
    <row r="1821" spans="1:17" s="244" customFormat="1" ht="31.5" x14ac:dyDescent="0.25">
      <c r="A1821" s="58" t="s">
        <v>3987</v>
      </c>
      <c r="B1821" s="21" t="s">
        <v>798</v>
      </c>
      <c r="C1821" s="248" t="s">
        <v>1376</v>
      </c>
      <c r="D1821" s="10" t="s">
        <v>146</v>
      </c>
      <c r="E1821" s="249">
        <v>2014</v>
      </c>
      <c r="F1821" s="249">
        <v>2014</v>
      </c>
      <c r="G1821" s="245">
        <v>9.1874999999999998E-2</v>
      </c>
      <c r="H1821" s="245">
        <v>9.1874999999999998E-2</v>
      </c>
      <c r="I1821" s="245">
        <v>9.1874999999999998E-2</v>
      </c>
      <c r="J1821" s="243"/>
      <c r="K1821" s="243"/>
      <c r="L1821" s="245" t="str">
        <f t="shared" si="11"/>
        <v>1 шт.</v>
      </c>
      <c r="M1821" s="246" t="str">
        <f t="shared" si="12"/>
        <v>1 шт.</v>
      </c>
      <c r="N1821" s="245"/>
      <c r="O1821" s="245"/>
      <c r="P1821" s="245">
        <f t="shared" si="13"/>
        <v>9.1874999999999998E-2</v>
      </c>
      <c r="Q1821" s="247">
        <v>9.1874999999999998E-2</v>
      </c>
    </row>
    <row r="1822" spans="1:17" s="244" customFormat="1" ht="31.5" x14ac:dyDescent="0.25">
      <c r="A1822" s="58" t="s">
        <v>3988</v>
      </c>
      <c r="B1822" s="21" t="s">
        <v>799</v>
      </c>
      <c r="C1822" s="248" t="s">
        <v>1376</v>
      </c>
      <c r="D1822" s="10" t="s">
        <v>146</v>
      </c>
      <c r="E1822" s="249">
        <v>2014</v>
      </c>
      <c r="F1822" s="249">
        <v>2014</v>
      </c>
      <c r="G1822" s="245">
        <v>3.8705000000000003E-2</v>
      </c>
      <c r="H1822" s="245">
        <v>3.8705000000000003E-2</v>
      </c>
      <c r="I1822" s="245">
        <v>3.8705000000000003E-2</v>
      </c>
      <c r="J1822" s="243"/>
      <c r="K1822" s="243"/>
      <c r="L1822" s="245" t="str">
        <f t="shared" si="11"/>
        <v>1 шт.</v>
      </c>
      <c r="M1822" s="246" t="str">
        <f t="shared" si="12"/>
        <v>1 шт.</v>
      </c>
      <c r="N1822" s="245"/>
      <c r="O1822" s="245"/>
      <c r="P1822" s="245">
        <f t="shared" si="13"/>
        <v>3.8705000000000003E-2</v>
      </c>
      <c r="Q1822" s="247">
        <v>3.8705000000000003E-2</v>
      </c>
    </row>
    <row r="1823" spans="1:17" s="244" customFormat="1" ht="31.5" x14ac:dyDescent="0.25">
      <c r="A1823" s="58" t="s">
        <v>3989</v>
      </c>
      <c r="B1823" s="21" t="s">
        <v>800</v>
      </c>
      <c r="C1823" s="248" t="s">
        <v>1376</v>
      </c>
      <c r="D1823" s="10" t="s">
        <v>146</v>
      </c>
      <c r="E1823" s="249">
        <v>2014</v>
      </c>
      <c r="F1823" s="249">
        <v>2014</v>
      </c>
      <c r="G1823" s="245">
        <v>4.8975000000000005E-2</v>
      </c>
      <c r="H1823" s="245">
        <v>4.8975000000000005E-2</v>
      </c>
      <c r="I1823" s="245">
        <v>4.8975000000000005E-2</v>
      </c>
      <c r="J1823" s="243"/>
      <c r="K1823" s="243"/>
      <c r="L1823" s="245" t="str">
        <f t="shared" si="11"/>
        <v>1 шт.</v>
      </c>
      <c r="M1823" s="246" t="str">
        <f t="shared" si="12"/>
        <v>1 шт.</v>
      </c>
      <c r="N1823" s="245"/>
      <c r="O1823" s="245"/>
      <c r="P1823" s="245">
        <f t="shared" si="13"/>
        <v>4.8975000000000005E-2</v>
      </c>
      <c r="Q1823" s="247">
        <v>4.8975000000000005E-2</v>
      </c>
    </row>
    <row r="1824" spans="1:17" s="244" customFormat="1" ht="31.5" x14ac:dyDescent="0.25">
      <c r="A1824" s="58" t="s">
        <v>3990</v>
      </c>
      <c r="B1824" s="21" t="s">
        <v>801</v>
      </c>
      <c r="C1824" s="248" t="s">
        <v>1376</v>
      </c>
      <c r="D1824" s="10" t="s">
        <v>146</v>
      </c>
      <c r="E1824" s="249">
        <v>2014</v>
      </c>
      <c r="F1824" s="249">
        <v>2014</v>
      </c>
      <c r="G1824" s="245">
        <v>4.0162999999999997E-2</v>
      </c>
      <c r="H1824" s="245">
        <v>4.0162999999999997E-2</v>
      </c>
      <c r="I1824" s="245">
        <v>4.0162999999999997E-2</v>
      </c>
      <c r="J1824" s="243"/>
      <c r="K1824" s="243"/>
      <c r="L1824" s="245" t="str">
        <f t="shared" si="11"/>
        <v>1 шт.</v>
      </c>
      <c r="M1824" s="246" t="str">
        <f t="shared" si="12"/>
        <v>1 шт.</v>
      </c>
      <c r="N1824" s="245"/>
      <c r="O1824" s="245"/>
      <c r="P1824" s="245">
        <f t="shared" si="13"/>
        <v>4.0162999999999997E-2</v>
      </c>
      <c r="Q1824" s="247">
        <v>4.0162999999999997E-2</v>
      </c>
    </row>
    <row r="1825" spans="1:17" s="244" customFormat="1" ht="31.5" x14ac:dyDescent="0.25">
      <c r="A1825" s="58" t="s">
        <v>3991</v>
      </c>
      <c r="B1825" s="21" t="s">
        <v>802</v>
      </c>
      <c r="C1825" s="248" t="s">
        <v>1376</v>
      </c>
      <c r="D1825" s="10" t="s">
        <v>146</v>
      </c>
      <c r="E1825" s="249">
        <v>2014</v>
      </c>
      <c r="F1825" s="249">
        <v>2014</v>
      </c>
      <c r="G1825" s="245">
        <v>3.9025000000000004E-2</v>
      </c>
      <c r="H1825" s="245">
        <v>3.9025000000000004E-2</v>
      </c>
      <c r="I1825" s="245">
        <v>3.9025000000000004E-2</v>
      </c>
      <c r="J1825" s="243"/>
      <c r="K1825" s="243"/>
      <c r="L1825" s="245" t="str">
        <f t="shared" si="11"/>
        <v>1 шт.</v>
      </c>
      <c r="M1825" s="246" t="str">
        <f t="shared" si="12"/>
        <v>1 шт.</v>
      </c>
      <c r="N1825" s="245"/>
      <c r="O1825" s="245"/>
      <c r="P1825" s="245">
        <f t="shared" si="13"/>
        <v>3.9025000000000004E-2</v>
      </c>
      <c r="Q1825" s="247">
        <v>3.9025000000000004E-2</v>
      </c>
    </row>
    <row r="1826" spans="1:17" s="244" customFormat="1" ht="31.5" x14ac:dyDescent="0.25">
      <c r="A1826" s="58" t="s">
        <v>3992</v>
      </c>
      <c r="B1826" s="21" t="s">
        <v>803</v>
      </c>
      <c r="C1826" s="248" t="s">
        <v>1376</v>
      </c>
      <c r="D1826" s="10" t="s">
        <v>146</v>
      </c>
      <c r="E1826" s="249">
        <v>2014</v>
      </c>
      <c r="F1826" s="249">
        <v>2014</v>
      </c>
      <c r="G1826" s="245">
        <v>4.3799999999999999E-2</v>
      </c>
      <c r="H1826" s="245">
        <v>4.3799999999999999E-2</v>
      </c>
      <c r="I1826" s="245">
        <v>4.3799999999999999E-2</v>
      </c>
      <c r="J1826" s="243"/>
      <c r="K1826" s="243"/>
      <c r="L1826" s="245" t="str">
        <f t="shared" si="11"/>
        <v>1 шт.</v>
      </c>
      <c r="M1826" s="246" t="str">
        <f t="shared" si="12"/>
        <v>1 шт.</v>
      </c>
      <c r="N1826" s="245"/>
      <c r="O1826" s="245"/>
      <c r="P1826" s="245">
        <f t="shared" si="13"/>
        <v>4.3799999999999999E-2</v>
      </c>
      <c r="Q1826" s="247">
        <v>4.3799999999999999E-2</v>
      </c>
    </row>
    <row r="1827" spans="1:17" s="244" customFormat="1" ht="31.5" x14ac:dyDescent="0.25">
      <c r="A1827" s="58" t="s">
        <v>3993</v>
      </c>
      <c r="B1827" s="21" t="s">
        <v>804</v>
      </c>
      <c r="C1827" s="248" t="s">
        <v>1376</v>
      </c>
      <c r="D1827" s="10" t="s">
        <v>146</v>
      </c>
      <c r="E1827" s="249">
        <v>2014</v>
      </c>
      <c r="F1827" s="249">
        <v>2014</v>
      </c>
      <c r="G1827" s="245">
        <v>0.103301</v>
      </c>
      <c r="H1827" s="245">
        <v>0.103301</v>
      </c>
      <c r="I1827" s="245">
        <v>0.103301</v>
      </c>
      <c r="J1827" s="243"/>
      <c r="K1827" s="243"/>
      <c r="L1827" s="245" t="str">
        <f t="shared" si="11"/>
        <v>1 шт.</v>
      </c>
      <c r="M1827" s="246" t="str">
        <f t="shared" si="12"/>
        <v>1 шт.</v>
      </c>
      <c r="N1827" s="245"/>
      <c r="O1827" s="245"/>
      <c r="P1827" s="245">
        <f t="shared" si="13"/>
        <v>0.103301</v>
      </c>
      <c r="Q1827" s="247">
        <v>0.103301</v>
      </c>
    </row>
    <row r="1828" spans="1:17" s="244" customFormat="1" ht="31.5" x14ac:dyDescent="0.25">
      <c r="A1828" s="58" t="s">
        <v>3994</v>
      </c>
      <c r="B1828" s="21" t="s">
        <v>805</v>
      </c>
      <c r="C1828" s="248" t="s">
        <v>1376</v>
      </c>
      <c r="D1828" s="10" t="s">
        <v>146</v>
      </c>
      <c r="E1828" s="249">
        <v>2014</v>
      </c>
      <c r="F1828" s="249">
        <v>2014</v>
      </c>
      <c r="G1828" s="245">
        <v>0.15907500000000002</v>
      </c>
      <c r="H1828" s="245">
        <v>0.15907500000000002</v>
      </c>
      <c r="I1828" s="245">
        <v>0.15907500000000002</v>
      </c>
      <c r="J1828" s="243"/>
      <c r="K1828" s="243"/>
      <c r="L1828" s="245" t="str">
        <f t="shared" si="11"/>
        <v>1 шт.</v>
      </c>
      <c r="M1828" s="246" t="str">
        <f t="shared" si="12"/>
        <v>1 шт.</v>
      </c>
      <c r="N1828" s="245"/>
      <c r="O1828" s="245"/>
      <c r="P1828" s="245">
        <f t="shared" si="13"/>
        <v>0.15907500000000002</v>
      </c>
      <c r="Q1828" s="247">
        <v>0.15907500000000002</v>
      </c>
    </row>
    <row r="1829" spans="1:17" s="244" customFormat="1" ht="31.5" x14ac:dyDescent="0.25">
      <c r="A1829" s="58" t="s">
        <v>3995</v>
      </c>
      <c r="B1829" s="21" t="s">
        <v>806</v>
      </c>
      <c r="C1829" s="248" t="s">
        <v>1376</v>
      </c>
      <c r="D1829" s="10" t="s">
        <v>146</v>
      </c>
      <c r="E1829" s="249">
        <v>2014</v>
      </c>
      <c r="F1829" s="249">
        <v>2014</v>
      </c>
      <c r="G1829" s="245">
        <v>3.8045000000000002E-2</v>
      </c>
      <c r="H1829" s="245">
        <v>3.8045000000000002E-2</v>
      </c>
      <c r="I1829" s="245">
        <v>3.8045000000000002E-2</v>
      </c>
      <c r="J1829" s="243"/>
      <c r="K1829" s="243"/>
      <c r="L1829" s="245" t="str">
        <f t="shared" si="11"/>
        <v>1 шт.</v>
      </c>
      <c r="M1829" s="246" t="str">
        <f t="shared" si="12"/>
        <v>1 шт.</v>
      </c>
      <c r="N1829" s="245"/>
      <c r="O1829" s="245"/>
      <c r="P1829" s="245">
        <f t="shared" si="13"/>
        <v>3.8045000000000002E-2</v>
      </c>
      <c r="Q1829" s="247">
        <v>3.8045000000000002E-2</v>
      </c>
    </row>
    <row r="1830" spans="1:17" s="244" customFormat="1" x14ac:dyDescent="0.25">
      <c r="A1830" s="27" t="s">
        <v>44</v>
      </c>
      <c r="B1830" s="136" t="s">
        <v>20</v>
      </c>
      <c r="C1830" s="248"/>
      <c r="D1830" s="10"/>
      <c r="E1830" s="249"/>
      <c r="F1830" s="249"/>
      <c r="G1830" s="245">
        <v>0</v>
      </c>
      <c r="H1830" s="245">
        <v>0</v>
      </c>
      <c r="I1830" s="245">
        <v>0</v>
      </c>
      <c r="J1830" s="243"/>
      <c r="K1830" s="243"/>
      <c r="L1830" s="245">
        <f t="shared" si="11"/>
        <v>0</v>
      </c>
      <c r="M1830" s="246">
        <f t="shared" si="12"/>
        <v>0</v>
      </c>
      <c r="N1830" s="245"/>
      <c r="O1830" s="245"/>
      <c r="P1830" s="245">
        <f t="shared" si="13"/>
        <v>0</v>
      </c>
      <c r="Q1830" s="247">
        <v>0</v>
      </c>
    </row>
    <row r="1831" spans="1:17" s="244" customFormat="1" x14ac:dyDescent="0.25">
      <c r="A1831" s="58" t="s">
        <v>1403</v>
      </c>
      <c r="B1831" s="21" t="s">
        <v>811</v>
      </c>
      <c r="C1831" s="248" t="s">
        <v>1742</v>
      </c>
      <c r="D1831" s="10" t="s">
        <v>146</v>
      </c>
      <c r="E1831" s="249">
        <v>2014</v>
      </c>
      <c r="F1831" s="249">
        <v>2014</v>
      </c>
      <c r="G1831" s="245">
        <v>1.2729999999999999</v>
      </c>
      <c r="H1831" s="245">
        <v>1.2729999999999999</v>
      </c>
      <c r="I1831" s="245">
        <v>1.2729999999999999</v>
      </c>
      <c r="J1831" s="243"/>
      <c r="K1831" s="243"/>
      <c r="L1831" s="245" t="str">
        <f t="shared" ref="L1831:L1894" si="14">D1831</f>
        <v>1 шт.</v>
      </c>
      <c r="M1831" s="246" t="str">
        <f t="shared" ref="M1831:M1894" si="15">L1831</f>
        <v>1 шт.</v>
      </c>
      <c r="N1831" s="245"/>
      <c r="O1831" s="245"/>
      <c r="P1831" s="245">
        <f t="shared" ref="P1831:P1894" si="16">I1831</f>
        <v>1.2729999999999999</v>
      </c>
      <c r="Q1831" s="247">
        <v>1.2729999999999999</v>
      </c>
    </row>
    <row r="1832" spans="1:17" s="244" customFormat="1" x14ac:dyDescent="0.25">
      <c r="A1832" s="58" t="s">
        <v>1404</v>
      </c>
      <c r="B1832" s="21" t="s">
        <v>114</v>
      </c>
      <c r="C1832" s="248" t="s">
        <v>1742</v>
      </c>
      <c r="D1832" s="10" t="s">
        <v>146</v>
      </c>
      <c r="E1832" s="249">
        <v>2014</v>
      </c>
      <c r="F1832" s="249">
        <v>2014</v>
      </c>
      <c r="G1832" s="245">
        <v>0.5</v>
      </c>
      <c r="H1832" s="245">
        <v>0.5</v>
      </c>
      <c r="I1832" s="245">
        <v>0.5</v>
      </c>
      <c r="J1832" s="243"/>
      <c r="K1832" s="243"/>
      <c r="L1832" s="245" t="str">
        <f t="shared" si="14"/>
        <v>1 шт.</v>
      </c>
      <c r="M1832" s="246" t="str">
        <f t="shared" si="15"/>
        <v>1 шт.</v>
      </c>
      <c r="N1832" s="245"/>
      <c r="O1832" s="245"/>
      <c r="P1832" s="245">
        <f t="shared" si="16"/>
        <v>0.5</v>
      </c>
      <c r="Q1832" s="247">
        <v>0.5</v>
      </c>
    </row>
    <row r="1833" spans="1:17" s="244" customFormat="1" x14ac:dyDescent="0.25">
      <c r="A1833" s="58" t="s">
        <v>1405</v>
      </c>
      <c r="B1833" s="21" t="s">
        <v>116</v>
      </c>
      <c r="C1833" s="248" t="s">
        <v>1742</v>
      </c>
      <c r="D1833" s="10" t="s">
        <v>146</v>
      </c>
      <c r="E1833" s="249">
        <v>2014</v>
      </c>
      <c r="F1833" s="249">
        <v>2014</v>
      </c>
      <c r="G1833" s="245">
        <v>0.45400000000000001</v>
      </c>
      <c r="H1833" s="245">
        <v>0.45400000000000001</v>
      </c>
      <c r="I1833" s="245">
        <v>0.45400000000000001</v>
      </c>
      <c r="J1833" s="243"/>
      <c r="K1833" s="243"/>
      <c r="L1833" s="245" t="str">
        <f t="shared" si="14"/>
        <v>1 шт.</v>
      </c>
      <c r="M1833" s="246" t="str">
        <f t="shared" si="15"/>
        <v>1 шт.</v>
      </c>
      <c r="N1833" s="245"/>
      <c r="O1833" s="245"/>
      <c r="P1833" s="245">
        <f t="shared" si="16"/>
        <v>0.45400000000000001</v>
      </c>
      <c r="Q1833" s="247">
        <v>0.45400000000000001</v>
      </c>
    </row>
    <row r="1834" spans="1:17" s="244" customFormat="1" x14ac:dyDescent="0.25">
      <c r="A1834" s="58" t="s">
        <v>1406</v>
      </c>
      <c r="B1834" s="21" t="s">
        <v>814</v>
      </c>
      <c r="C1834" s="248" t="s">
        <v>1742</v>
      </c>
      <c r="D1834" s="10" t="s">
        <v>146</v>
      </c>
      <c r="E1834" s="249">
        <v>2014</v>
      </c>
      <c r="F1834" s="249">
        <v>2014</v>
      </c>
      <c r="G1834" s="245">
        <v>0.12</v>
      </c>
      <c r="H1834" s="245">
        <v>0.12</v>
      </c>
      <c r="I1834" s="245">
        <v>0.12</v>
      </c>
      <c r="J1834" s="243"/>
      <c r="K1834" s="243"/>
      <c r="L1834" s="245" t="str">
        <f t="shared" si="14"/>
        <v>1 шт.</v>
      </c>
      <c r="M1834" s="246" t="str">
        <f t="shared" si="15"/>
        <v>1 шт.</v>
      </c>
      <c r="N1834" s="245"/>
      <c r="O1834" s="245"/>
      <c r="P1834" s="245">
        <f t="shared" si="16"/>
        <v>0.12</v>
      </c>
      <c r="Q1834" s="247">
        <v>0.12</v>
      </c>
    </row>
    <row r="1835" spans="1:17" s="244" customFormat="1" x14ac:dyDescent="0.25">
      <c r="A1835" s="58" t="s">
        <v>1407</v>
      </c>
      <c r="B1835" s="21" t="s">
        <v>815</v>
      </c>
      <c r="C1835" s="248" t="s">
        <v>1742</v>
      </c>
      <c r="D1835" s="10" t="s">
        <v>146</v>
      </c>
      <c r="E1835" s="249">
        <v>2014</v>
      </c>
      <c r="F1835" s="249">
        <v>2014</v>
      </c>
      <c r="G1835" s="245">
        <v>0.14699999999999999</v>
      </c>
      <c r="H1835" s="245">
        <v>0.14699999999999999</v>
      </c>
      <c r="I1835" s="245">
        <v>0.14699999999999999</v>
      </c>
      <c r="J1835" s="243"/>
      <c r="K1835" s="243"/>
      <c r="L1835" s="245" t="str">
        <f t="shared" si="14"/>
        <v>1 шт.</v>
      </c>
      <c r="M1835" s="246" t="str">
        <f t="shared" si="15"/>
        <v>1 шт.</v>
      </c>
      <c r="N1835" s="245"/>
      <c r="O1835" s="245"/>
      <c r="P1835" s="245">
        <f t="shared" si="16"/>
        <v>0.14699999999999999</v>
      </c>
      <c r="Q1835" s="247">
        <v>0.14699999999999999</v>
      </c>
    </row>
    <row r="1836" spans="1:17" s="244" customFormat="1" x14ac:dyDescent="0.25">
      <c r="A1836" s="54" t="s">
        <v>45</v>
      </c>
      <c r="B1836" s="46" t="s">
        <v>21</v>
      </c>
      <c r="C1836" s="246"/>
      <c r="D1836" s="40"/>
      <c r="E1836" s="249"/>
      <c r="F1836" s="249"/>
      <c r="G1836" s="245">
        <v>0</v>
      </c>
      <c r="H1836" s="245">
        <v>0</v>
      </c>
      <c r="I1836" s="245">
        <v>0</v>
      </c>
      <c r="J1836" s="243"/>
      <c r="K1836" s="243"/>
      <c r="L1836" s="245">
        <f t="shared" si="14"/>
        <v>0</v>
      </c>
      <c r="M1836" s="246">
        <f t="shared" si="15"/>
        <v>0</v>
      </c>
      <c r="N1836" s="245"/>
      <c r="O1836" s="245"/>
      <c r="P1836" s="245">
        <f t="shared" si="16"/>
        <v>0</v>
      </c>
      <c r="Q1836" s="247">
        <v>0</v>
      </c>
    </row>
    <row r="1837" spans="1:17" s="244" customFormat="1" x14ac:dyDescent="0.25">
      <c r="A1837" s="58" t="s">
        <v>810</v>
      </c>
      <c r="B1837" s="45" t="s">
        <v>817</v>
      </c>
      <c r="C1837" s="248" t="s">
        <v>1374</v>
      </c>
      <c r="D1837" s="10"/>
      <c r="E1837" s="249">
        <v>2014</v>
      </c>
      <c r="F1837" s="249">
        <v>2014</v>
      </c>
      <c r="G1837" s="245">
        <v>1.2</v>
      </c>
      <c r="H1837" s="245">
        <v>1.2</v>
      </c>
      <c r="I1837" s="245">
        <v>1.2</v>
      </c>
      <c r="J1837" s="243"/>
      <c r="K1837" s="243"/>
      <c r="L1837" s="245">
        <f t="shared" si="14"/>
        <v>0</v>
      </c>
      <c r="M1837" s="246">
        <f t="shared" si="15"/>
        <v>0</v>
      </c>
      <c r="N1837" s="245"/>
      <c r="O1837" s="245"/>
      <c r="P1837" s="245">
        <f t="shared" si="16"/>
        <v>1.2</v>
      </c>
      <c r="Q1837" s="247">
        <v>1.2</v>
      </c>
    </row>
    <row r="1838" spans="1:17" s="244" customFormat="1" x14ac:dyDescent="0.25">
      <c r="A1838" s="54" t="s">
        <v>50</v>
      </c>
      <c r="B1838" s="46" t="s">
        <v>17</v>
      </c>
      <c r="C1838" s="246"/>
      <c r="D1838" s="40"/>
      <c r="E1838" s="249"/>
      <c r="F1838" s="249"/>
      <c r="G1838" s="245">
        <v>0</v>
      </c>
      <c r="H1838" s="245">
        <v>0</v>
      </c>
      <c r="I1838" s="245">
        <v>0</v>
      </c>
      <c r="J1838" s="243"/>
      <c r="K1838" s="243"/>
      <c r="L1838" s="245">
        <f t="shared" si="14"/>
        <v>0</v>
      </c>
      <c r="M1838" s="246">
        <f t="shared" si="15"/>
        <v>0</v>
      </c>
      <c r="N1838" s="245"/>
      <c r="O1838" s="245"/>
      <c r="P1838" s="245">
        <f t="shared" si="16"/>
        <v>0</v>
      </c>
      <c r="Q1838" s="247">
        <v>0</v>
      </c>
    </row>
    <row r="1839" spans="1:17" s="244" customFormat="1" ht="31.5" x14ac:dyDescent="0.25">
      <c r="A1839" s="58" t="s">
        <v>3996</v>
      </c>
      <c r="B1839" s="21" t="s">
        <v>819</v>
      </c>
      <c r="C1839" s="248" t="s">
        <v>1409</v>
      </c>
      <c r="D1839" s="10"/>
      <c r="E1839" s="249">
        <v>2014</v>
      </c>
      <c r="F1839" s="249">
        <v>2014</v>
      </c>
      <c r="G1839" s="245">
        <v>4.7502505499999996</v>
      </c>
      <c r="H1839" s="245">
        <v>4.7502505499999996</v>
      </c>
      <c r="I1839" s="245">
        <v>4.7502505499999996</v>
      </c>
      <c r="J1839" s="243"/>
      <c r="K1839" s="243"/>
      <c r="L1839" s="245">
        <f t="shared" si="14"/>
        <v>0</v>
      </c>
      <c r="M1839" s="246">
        <f t="shared" si="15"/>
        <v>0</v>
      </c>
      <c r="N1839" s="245"/>
      <c r="O1839" s="245"/>
      <c r="P1839" s="245">
        <f t="shared" si="16"/>
        <v>4.7502505499999996</v>
      </c>
      <c r="Q1839" s="247">
        <v>4.7502505499999996</v>
      </c>
    </row>
    <row r="1840" spans="1:17" s="244" customFormat="1" x14ac:dyDescent="0.25">
      <c r="A1840" s="54" t="s">
        <v>52</v>
      </c>
      <c r="B1840" s="71" t="s">
        <v>26</v>
      </c>
      <c r="C1840" s="246"/>
      <c r="D1840" s="10"/>
      <c r="E1840" s="249"/>
      <c r="F1840" s="249"/>
      <c r="G1840" s="245">
        <v>0</v>
      </c>
      <c r="H1840" s="245">
        <v>0</v>
      </c>
      <c r="I1840" s="245">
        <v>0</v>
      </c>
      <c r="J1840" s="243"/>
      <c r="K1840" s="243"/>
      <c r="L1840" s="245">
        <f t="shared" si="14"/>
        <v>0</v>
      </c>
      <c r="M1840" s="246">
        <f t="shared" si="15"/>
        <v>0</v>
      </c>
      <c r="N1840" s="245"/>
      <c r="O1840" s="245"/>
      <c r="P1840" s="245">
        <f t="shared" si="16"/>
        <v>0</v>
      </c>
      <c r="Q1840" s="247">
        <v>0</v>
      </c>
    </row>
    <row r="1841" spans="1:17" s="244" customFormat="1" x14ac:dyDescent="0.25">
      <c r="A1841" s="58" t="s">
        <v>820</v>
      </c>
      <c r="B1841" s="70" t="s">
        <v>111</v>
      </c>
      <c r="C1841" s="248" t="s">
        <v>1744</v>
      </c>
      <c r="D1841" s="10" t="s">
        <v>146</v>
      </c>
      <c r="E1841" s="249">
        <v>2014</v>
      </c>
      <c r="F1841" s="249">
        <v>2014</v>
      </c>
      <c r="G1841" s="245">
        <v>0.106</v>
      </c>
      <c r="H1841" s="245">
        <v>0.106</v>
      </c>
      <c r="I1841" s="245">
        <v>0.106</v>
      </c>
      <c r="J1841" s="243"/>
      <c r="K1841" s="243"/>
      <c r="L1841" s="245" t="str">
        <f t="shared" si="14"/>
        <v>1 шт.</v>
      </c>
      <c r="M1841" s="246" t="str">
        <f t="shared" si="15"/>
        <v>1 шт.</v>
      </c>
      <c r="N1841" s="245"/>
      <c r="O1841" s="245"/>
      <c r="P1841" s="245">
        <f t="shared" si="16"/>
        <v>0.106</v>
      </c>
      <c r="Q1841" s="247">
        <v>0.106</v>
      </c>
    </row>
    <row r="1842" spans="1:17" s="244" customFormat="1" x14ac:dyDescent="0.25">
      <c r="A1842" s="58" t="s">
        <v>1603</v>
      </c>
      <c r="B1842" s="70" t="s">
        <v>823</v>
      </c>
      <c r="C1842" s="248" t="s">
        <v>1744</v>
      </c>
      <c r="D1842" s="10" t="s">
        <v>146</v>
      </c>
      <c r="E1842" s="249">
        <v>2014</v>
      </c>
      <c r="F1842" s="249">
        <v>2014</v>
      </c>
      <c r="G1842" s="245">
        <v>4.8645000000000001E-2</v>
      </c>
      <c r="H1842" s="245">
        <v>4.8645000000000001E-2</v>
      </c>
      <c r="I1842" s="245">
        <v>4.8645000000000001E-2</v>
      </c>
      <c r="J1842" s="243"/>
      <c r="K1842" s="243"/>
      <c r="L1842" s="245" t="str">
        <f t="shared" si="14"/>
        <v>1 шт.</v>
      </c>
      <c r="M1842" s="246" t="str">
        <f t="shared" si="15"/>
        <v>1 шт.</v>
      </c>
      <c r="N1842" s="245"/>
      <c r="O1842" s="245"/>
      <c r="P1842" s="245">
        <f t="shared" si="16"/>
        <v>4.8645000000000001E-2</v>
      </c>
      <c r="Q1842" s="247">
        <v>4.8645000000000001E-2</v>
      </c>
    </row>
    <row r="1843" spans="1:17" s="290" customFormat="1" x14ac:dyDescent="0.25">
      <c r="A1843" s="276" t="s">
        <v>58</v>
      </c>
      <c r="B1843" s="277" t="s">
        <v>59</v>
      </c>
      <c r="C1843" s="294"/>
      <c r="D1843" s="284"/>
      <c r="E1843" s="295"/>
      <c r="F1843" s="295"/>
      <c r="G1843" s="287"/>
      <c r="H1843" s="287"/>
      <c r="I1843" s="287"/>
      <c r="J1843" s="288"/>
      <c r="K1843" s="288"/>
      <c r="L1843" s="287"/>
      <c r="M1843" s="294"/>
      <c r="N1843" s="287"/>
      <c r="O1843" s="287"/>
      <c r="P1843" s="287"/>
      <c r="Q1843" s="289"/>
    </row>
    <row r="1844" spans="1:17" s="244" customFormat="1" x14ac:dyDescent="0.25">
      <c r="A1844" s="75" t="s">
        <v>12</v>
      </c>
      <c r="B1844" s="136" t="s">
        <v>29</v>
      </c>
      <c r="C1844" s="246"/>
      <c r="D1844" s="40"/>
      <c r="E1844" s="249"/>
      <c r="F1844" s="249"/>
      <c r="G1844" s="245"/>
      <c r="H1844" s="245"/>
      <c r="I1844" s="245"/>
      <c r="J1844" s="243"/>
      <c r="K1844" s="243"/>
      <c r="L1844" s="245"/>
      <c r="M1844" s="246"/>
      <c r="N1844" s="245"/>
      <c r="O1844" s="245"/>
      <c r="P1844" s="245"/>
      <c r="Q1844" s="247"/>
    </row>
    <row r="1845" spans="1:17" s="244" customFormat="1" ht="47.25" x14ac:dyDescent="0.25">
      <c r="A1845" s="19" t="s">
        <v>1604</v>
      </c>
      <c r="B1845" s="21" t="s">
        <v>174</v>
      </c>
      <c r="C1845" s="248" t="s">
        <v>1374</v>
      </c>
      <c r="D1845" s="10" t="s">
        <v>62</v>
      </c>
      <c r="E1845" s="249">
        <v>2014</v>
      </c>
      <c r="F1845" s="249">
        <v>2014</v>
      </c>
      <c r="G1845" s="245">
        <v>0.53478409000000005</v>
      </c>
      <c r="H1845" s="245">
        <v>0.53478409000000005</v>
      </c>
      <c r="I1845" s="245">
        <v>0.53478409000000005</v>
      </c>
      <c r="J1845" s="243"/>
      <c r="K1845" s="243"/>
      <c r="L1845" s="245" t="str">
        <f t="shared" si="14"/>
        <v>0,1МВА</v>
      </c>
      <c r="M1845" s="246" t="str">
        <f t="shared" si="15"/>
        <v>0,1МВА</v>
      </c>
      <c r="N1845" s="245"/>
      <c r="O1845" s="245"/>
      <c r="P1845" s="245">
        <f t="shared" si="16"/>
        <v>0.53478409000000005</v>
      </c>
      <c r="Q1845" s="247">
        <v>0.53478409000000005</v>
      </c>
    </row>
    <row r="1846" spans="1:17" s="244" customFormat="1" ht="63" x14ac:dyDescent="0.25">
      <c r="A1846" s="19" t="s">
        <v>1605</v>
      </c>
      <c r="B1846" s="104" t="s">
        <v>175</v>
      </c>
      <c r="C1846" s="248" t="s">
        <v>1374</v>
      </c>
      <c r="D1846" s="10" t="s">
        <v>176</v>
      </c>
      <c r="E1846" s="249">
        <v>2014</v>
      </c>
      <c r="F1846" s="249">
        <v>2014</v>
      </c>
      <c r="G1846" s="245">
        <v>0.37673984999999999</v>
      </c>
      <c r="H1846" s="245">
        <v>0.37673984999999999</v>
      </c>
      <c r="I1846" s="245">
        <v>0.37673984999999999</v>
      </c>
      <c r="J1846" s="243"/>
      <c r="K1846" s="243"/>
      <c r="L1846" s="245" t="str">
        <f t="shared" si="14"/>
        <v>0,8км</v>
      </c>
      <c r="M1846" s="246" t="str">
        <f t="shared" si="15"/>
        <v>0,8км</v>
      </c>
      <c r="N1846" s="245"/>
      <c r="O1846" s="245"/>
      <c r="P1846" s="245">
        <f t="shared" si="16"/>
        <v>0.37673984999999999</v>
      </c>
      <c r="Q1846" s="247">
        <v>0.37673984999999999</v>
      </c>
    </row>
    <row r="1847" spans="1:17" s="244" customFormat="1" x14ac:dyDescent="0.25">
      <c r="A1847" s="75" t="s">
        <v>137</v>
      </c>
      <c r="B1847" s="136" t="s">
        <v>70</v>
      </c>
      <c r="C1847" s="246"/>
      <c r="D1847" s="10"/>
      <c r="E1847" s="249"/>
      <c r="F1847" s="249"/>
      <c r="G1847" s="245"/>
      <c r="H1847" s="245"/>
      <c r="I1847" s="245"/>
      <c r="J1847" s="243"/>
      <c r="K1847" s="243"/>
      <c r="L1847" s="245"/>
      <c r="M1847" s="246"/>
      <c r="N1847" s="245"/>
      <c r="O1847" s="245"/>
      <c r="P1847" s="245"/>
      <c r="Q1847" s="247"/>
    </row>
    <row r="1848" spans="1:17" s="244" customFormat="1" ht="31.5" x14ac:dyDescent="0.25">
      <c r="A1848" s="19" t="s">
        <v>182</v>
      </c>
      <c r="B1848" s="21" t="s">
        <v>177</v>
      </c>
      <c r="C1848" s="248" t="s">
        <v>1409</v>
      </c>
      <c r="D1848" s="10" t="s">
        <v>62</v>
      </c>
      <c r="E1848" s="249">
        <v>2014</v>
      </c>
      <c r="F1848" s="249">
        <v>2014</v>
      </c>
      <c r="G1848" s="245">
        <v>0.34399119</v>
      </c>
      <c r="H1848" s="245">
        <v>0.34399119</v>
      </c>
      <c r="I1848" s="245">
        <v>0.34399119</v>
      </c>
      <c r="J1848" s="243"/>
      <c r="K1848" s="243"/>
      <c r="L1848" s="245" t="str">
        <f t="shared" si="14"/>
        <v>0,1МВА</v>
      </c>
      <c r="M1848" s="246" t="str">
        <f t="shared" si="15"/>
        <v>0,1МВА</v>
      </c>
      <c r="N1848" s="245"/>
      <c r="O1848" s="245"/>
      <c r="P1848" s="245">
        <f t="shared" si="16"/>
        <v>0.34399119</v>
      </c>
      <c r="Q1848" s="247">
        <v>0.34399119</v>
      </c>
    </row>
    <row r="1849" spans="1:17" s="244" customFormat="1" ht="31.5" x14ac:dyDescent="0.25">
      <c r="A1849" s="19" t="s">
        <v>183</v>
      </c>
      <c r="B1849" s="104" t="s">
        <v>178</v>
      </c>
      <c r="C1849" s="248" t="s">
        <v>1409</v>
      </c>
      <c r="D1849" s="10" t="s">
        <v>74</v>
      </c>
      <c r="E1849" s="249">
        <v>2014</v>
      </c>
      <c r="F1849" s="249">
        <v>2014</v>
      </c>
      <c r="G1849" s="245">
        <v>0.58800799999999998</v>
      </c>
      <c r="H1849" s="245">
        <v>0.58800799999999998</v>
      </c>
      <c r="I1849" s="245">
        <v>0.58800799999999998</v>
      </c>
      <c r="J1849" s="243"/>
      <c r="K1849" s="243"/>
      <c r="L1849" s="245" t="str">
        <f t="shared" si="14"/>
        <v>0,4МВА</v>
      </c>
      <c r="M1849" s="246" t="str">
        <f t="shared" si="15"/>
        <v>0,4МВА</v>
      </c>
      <c r="N1849" s="245"/>
      <c r="O1849" s="245"/>
      <c r="P1849" s="245">
        <f t="shared" si="16"/>
        <v>0.58800799999999998</v>
      </c>
      <c r="Q1849" s="247">
        <v>0.58800799999999998</v>
      </c>
    </row>
    <row r="1850" spans="1:17" s="244" customFormat="1" ht="63" x14ac:dyDescent="0.25">
      <c r="A1850" s="19" t="s">
        <v>184</v>
      </c>
      <c r="B1850" s="104" t="s">
        <v>179</v>
      </c>
      <c r="C1850" s="248" t="s">
        <v>1409</v>
      </c>
      <c r="D1850" s="12" t="s">
        <v>180</v>
      </c>
      <c r="E1850" s="249">
        <v>2014</v>
      </c>
      <c r="F1850" s="249">
        <v>2014</v>
      </c>
      <c r="G1850" s="245">
        <v>0.21907763</v>
      </c>
      <c r="H1850" s="245">
        <v>0.21907763</v>
      </c>
      <c r="I1850" s="245">
        <v>0.21907763</v>
      </c>
      <c r="J1850" s="243"/>
      <c r="K1850" s="243"/>
      <c r="L1850" s="245" t="str">
        <f t="shared" si="14"/>
        <v>0,32МВА</v>
      </c>
      <c r="M1850" s="246" t="str">
        <f t="shared" si="15"/>
        <v>0,32МВА</v>
      </c>
      <c r="N1850" s="245"/>
      <c r="O1850" s="245"/>
      <c r="P1850" s="245">
        <f t="shared" si="16"/>
        <v>0.21907763</v>
      </c>
      <c r="Q1850" s="247">
        <v>0.21907763</v>
      </c>
    </row>
    <row r="1851" spans="1:17" s="244" customFormat="1" ht="31.5" x14ac:dyDescent="0.25">
      <c r="A1851" s="19" t="s">
        <v>185</v>
      </c>
      <c r="B1851" s="104" t="s">
        <v>181</v>
      </c>
      <c r="C1851" s="248" t="s">
        <v>1409</v>
      </c>
      <c r="D1851" s="12" t="s">
        <v>62</v>
      </c>
      <c r="E1851" s="249">
        <v>2014</v>
      </c>
      <c r="F1851" s="249">
        <v>2014</v>
      </c>
      <c r="G1851" s="245">
        <v>8.5295079999999995E-2</v>
      </c>
      <c r="H1851" s="245">
        <v>8.5295079999999995E-2</v>
      </c>
      <c r="I1851" s="245">
        <v>8.5295079999999995E-2</v>
      </c>
      <c r="J1851" s="243"/>
      <c r="K1851" s="243"/>
      <c r="L1851" s="245" t="str">
        <f t="shared" si="14"/>
        <v>0,1МВА</v>
      </c>
      <c r="M1851" s="246" t="str">
        <f t="shared" si="15"/>
        <v>0,1МВА</v>
      </c>
      <c r="N1851" s="245"/>
      <c r="O1851" s="245"/>
      <c r="P1851" s="245">
        <f t="shared" si="16"/>
        <v>8.5295079999999995E-2</v>
      </c>
      <c r="Q1851" s="247">
        <v>8.5295079999999995E-2</v>
      </c>
    </row>
    <row r="1852" spans="1:17" s="244" customFormat="1" ht="31.5" x14ac:dyDescent="0.25">
      <c r="A1852" s="19" t="s">
        <v>2048</v>
      </c>
      <c r="B1852" s="21" t="s">
        <v>1303</v>
      </c>
      <c r="C1852" s="248" t="s">
        <v>1376</v>
      </c>
      <c r="D1852" s="10" t="s">
        <v>64</v>
      </c>
      <c r="E1852" s="249">
        <v>2014</v>
      </c>
      <c r="F1852" s="249">
        <v>2014</v>
      </c>
      <c r="G1852" s="245">
        <v>4.0411000000000002E-2</v>
      </c>
      <c r="H1852" s="245">
        <v>4.0411000000000002E-2</v>
      </c>
      <c r="I1852" s="245">
        <v>4.0411000000000002E-2</v>
      </c>
      <c r="J1852" s="243"/>
      <c r="K1852" s="243"/>
      <c r="L1852" s="245" t="str">
        <f t="shared" si="14"/>
        <v>1шт</v>
      </c>
      <c r="M1852" s="246" t="str">
        <f t="shared" si="15"/>
        <v>1шт</v>
      </c>
      <c r="N1852" s="245"/>
      <c r="O1852" s="245"/>
      <c r="P1852" s="245">
        <f t="shared" si="16"/>
        <v>4.0411000000000002E-2</v>
      </c>
      <c r="Q1852" s="247">
        <v>4.0411000000000002E-2</v>
      </c>
    </row>
    <row r="1853" spans="1:17" s="244" customFormat="1" ht="47.25" x14ac:dyDescent="0.25">
      <c r="A1853" s="19" t="s">
        <v>3997</v>
      </c>
      <c r="B1853" s="104" t="s">
        <v>1304</v>
      </c>
      <c r="C1853" s="248" t="s">
        <v>1376</v>
      </c>
      <c r="D1853" s="10" t="s">
        <v>64</v>
      </c>
      <c r="E1853" s="249">
        <v>2014</v>
      </c>
      <c r="F1853" s="249">
        <v>2014</v>
      </c>
      <c r="G1853" s="245">
        <v>7.2784000000000001E-2</v>
      </c>
      <c r="H1853" s="245">
        <v>7.2784000000000001E-2</v>
      </c>
      <c r="I1853" s="245">
        <v>7.2784000000000001E-2</v>
      </c>
      <c r="J1853" s="243"/>
      <c r="K1853" s="243"/>
      <c r="L1853" s="245" t="str">
        <f t="shared" si="14"/>
        <v>1шт</v>
      </c>
      <c r="M1853" s="246" t="str">
        <f t="shared" si="15"/>
        <v>1шт</v>
      </c>
      <c r="N1853" s="245"/>
      <c r="O1853" s="245"/>
      <c r="P1853" s="245">
        <f t="shared" si="16"/>
        <v>7.2784000000000001E-2</v>
      </c>
      <c r="Q1853" s="247">
        <v>7.2784000000000001E-2</v>
      </c>
    </row>
    <row r="1854" spans="1:17" s="244" customFormat="1" x14ac:dyDescent="0.25">
      <c r="A1854" s="19" t="s">
        <v>3998</v>
      </c>
      <c r="B1854" s="105" t="s">
        <v>1305</v>
      </c>
      <c r="C1854" s="248" t="s">
        <v>1376</v>
      </c>
      <c r="D1854" s="10" t="s">
        <v>64</v>
      </c>
      <c r="E1854" s="249">
        <v>2014</v>
      </c>
      <c r="F1854" s="249">
        <v>2014</v>
      </c>
      <c r="G1854" s="245">
        <v>0.107541</v>
      </c>
      <c r="H1854" s="245">
        <v>0.107541</v>
      </c>
      <c r="I1854" s="245">
        <v>0.107541</v>
      </c>
      <c r="J1854" s="243"/>
      <c r="K1854" s="243"/>
      <c r="L1854" s="245" t="str">
        <f t="shared" si="14"/>
        <v>1шт</v>
      </c>
      <c r="M1854" s="246" t="str">
        <f t="shared" si="15"/>
        <v>1шт</v>
      </c>
      <c r="N1854" s="245"/>
      <c r="O1854" s="245"/>
      <c r="P1854" s="245">
        <f t="shared" si="16"/>
        <v>0.107541</v>
      </c>
      <c r="Q1854" s="247">
        <v>0.107541</v>
      </c>
    </row>
    <row r="1855" spans="1:17" s="244" customFormat="1" ht="94.5" x14ac:dyDescent="0.25">
      <c r="A1855" s="19" t="s">
        <v>3999</v>
      </c>
      <c r="B1855" s="106" t="s">
        <v>1410</v>
      </c>
      <c r="C1855" s="248" t="s">
        <v>1376</v>
      </c>
      <c r="D1855" s="10" t="s">
        <v>64</v>
      </c>
      <c r="E1855" s="249">
        <v>2014</v>
      </c>
      <c r="F1855" s="249">
        <v>2014</v>
      </c>
      <c r="G1855" s="245">
        <v>8.3474999999999994E-2</v>
      </c>
      <c r="H1855" s="245">
        <v>8.3474999999999994E-2</v>
      </c>
      <c r="I1855" s="245">
        <v>8.3474999999999994E-2</v>
      </c>
      <c r="J1855" s="243"/>
      <c r="K1855" s="243"/>
      <c r="L1855" s="245" t="str">
        <f t="shared" si="14"/>
        <v>1шт</v>
      </c>
      <c r="M1855" s="246" t="str">
        <f t="shared" si="15"/>
        <v>1шт</v>
      </c>
      <c r="N1855" s="245"/>
      <c r="O1855" s="245"/>
      <c r="P1855" s="245">
        <f t="shared" si="16"/>
        <v>8.3474999999999994E-2</v>
      </c>
      <c r="Q1855" s="247">
        <v>8.3474999999999994E-2</v>
      </c>
    </row>
    <row r="1856" spans="1:17" s="244" customFormat="1" ht="31.5" x14ac:dyDescent="0.25">
      <c r="A1856" s="19" t="s">
        <v>4000</v>
      </c>
      <c r="B1856" s="104" t="s">
        <v>1306</v>
      </c>
      <c r="C1856" s="248" t="s">
        <v>1376</v>
      </c>
      <c r="D1856" s="10" t="s">
        <v>64</v>
      </c>
      <c r="E1856" s="249">
        <v>2014</v>
      </c>
      <c r="F1856" s="249">
        <v>2014</v>
      </c>
      <c r="G1856" s="245">
        <v>0.13759099999999999</v>
      </c>
      <c r="H1856" s="245">
        <v>0.13759099999999999</v>
      </c>
      <c r="I1856" s="245">
        <v>0.13759099999999999</v>
      </c>
      <c r="J1856" s="243"/>
      <c r="K1856" s="243"/>
      <c r="L1856" s="245" t="str">
        <f t="shared" si="14"/>
        <v>1шт</v>
      </c>
      <c r="M1856" s="246" t="str">
        <f t="shared" si="15"/>
        <v>1шт</v>
      </c>
      <c r="N1856" s="245"/>
      <c r="O1856" s="245"/>
      <c r="P1856" s="245">
        <f t="shared" si="16"/>
        <v>0.13759099999999999</v>
      </c>
      <c r="Q1856" s="247">
        <v>0.13759099999999999</v>
      </c>
    </row>
    <row r="1857" spans="1:17" s="244" customFormat="1" ht="31.5" x14ac:dyDescent="0.25">
      <c r="A1857" s="19" t="s">
        <v>4001</v>
      </c>
      <c r="B1857" s="104" t="s">
        <v>1307</v>
      </c>
      <c r="C1857" s="248" t="s">
        <v>1376</v>
      </c>
      <c r="D1857" s="10" t="s">
        <v>64</v>
      </c>
      <c r="E1857" s="249">
        <v>2014</v>
      </c>
      <c r="F1857" s="249">
        <v>2014</v>
      </c>
      <c r="G1857" s="245">
        <v>4.9419999999999999E-2</v>
      </c>
      <c r="H1857" s="245">
        <v>4.9419999999999999E-2</v>
      </c>
      <c r="I1857" s="245">
        <v>4.9419999999999999E-2</v>
      </c>
      <c r="J1857" s="243"/>
      <c r="K1857" s="243"/>
      <c r="L1857" s="245" t="str">
        <f t="shared" si="14"/>
        <v>1шт</v>
      </c>
      <c r="M1857" s="246" t="str">
        <f t="shared" si="15"/>
        <v>1шт</v>
      </c>
      <c r="N1857" s="245"/>
      <c r="O1857" s="245"/>
      <c r="P1857" s="245">
        <f t="shared" si="16"/>
        <v>4.9419999999999999E-2</v>
      </c>
      <c r="Q1857" s="247">
        <v>4.9419999999999999E-2</v>
      </c>
    </row>
    <row r="1858" spans="1:17" s="244" customFormat="1" x14ac:dyDescent="0.25">
      <c r="A1858" s="27" t="s">
        <v>44</v>
      </c>
      <c r="B1858" s="136" t="s">
        <v>20</v>
      </c>
      <c r="C1858" s="246"/>
      <c r="D1858" s="40"/>
      <c r="E1858" s="249"/>
      <c r="F1858" s="249"/>
      <c r="G1858" s="245"/>
      <c r="H1858" s="245"/>
      <c r="I1858" s="245"/>
      <c r="J1858" s="243"/>
      <c r="K1858" s="243"/>
      <c r="L1858" s="245"/>
      <c r="M1858" s="246"/>
      <c r="N1858" s="245"/>
      <c r="O1858" s="245"/>
      <c r="P1858" s="245"/>
      <c r="Q1858" s="247"/>
    </row>
    <row r="1859" spans="1:17" s="244" customFormat="1" x14ac:dyDescent="0.25">
      <c r="A1859" s="252" t="s">
        <v>4002</v>
      </c>
      <c r="B1859" s="21" t="s">
        <v>63</v>
      </c>
      <c r="C1859" s="248" t="s">
        <v>1744</v>
      </c>
      <c r="D1859" s="10" t="s">
        <v>64</v>
      </c>
      <c r="E1859" s="249">
        <v>2014</v>
      </c>
      <c r="F1859" s="249">
        <v>2014</v>
      </c>
      <c r="G1859" s="245">
        <v>8.3989999999999995E-2</v>
      </c>
      <c r="H1859" s="245">
        <v>8.3989999999999995E-2</v>
      </c>
      <c r="I1859" s="245">
        <v>8.3989999999999995E-2</v>
      </c>
      <c r="J1859" s="243"/>
      <c r="K1859" s="243"/>
      <c r="L1859" s="245" t="str">
        <f t="shared" si="14"/>
        <v>1шт</v>
      </c>
      <c r="M1859" s="246" t="str">
        <f t="shared" si="15"/>
        <v>1шт</v>
      </c>
      <c r="N1859" s="245"/>
      <c r="O1859" s="245"/>
      <c r="P1859" s="245">
        <f t="shared" si="16"/>
        <v>8.3989999999999995E-2</v>
      </c>
      <c r="Q1859" s="247">
        <v>8.3989999999999995E-2</v>
      </c>
    </row>
    <row r="1860" spans="1:17" s="244" customFormat="1" x14ac:dyDescent="0.25">
      <c r="A1860" s="252" t="s">
        <v>4003</v>
      </c>
      <c r="B1860" s="21" t="s">
        <v>113</v>
      </c>
      <c r="C1860" s="248" t="s">
        <v>1744</v>
      </c>
      <c r="D1860" s="10" t="s">
        <v>64</v>
      </c>
      <c r="E1860" s="249">
        <v>2014</v>
      </c>
      <c r="F1860" s="249">
        <v>2014</v>
      </c>
      <c r="G1860" s="245">
        <v>0.5</v>
      </c>
      <c r="H1860" s="245">
        <v>0.5</v>
      </c>
      <c r="I1860" s="245">
        <v>0.5</v>
      </c>
      <c r="J1860" s="243"/>
      <c r="K1860" s="243"/>
      <c r="L1860" s="245" t="str">
        <f t="shared" si="14"/>
        <v>1шт</v>
      </c>
      <c r="M1860" s="246" t="str">
        <f t="shared" si="15"/>
        <v>1шт</v>
      </c>
      <c r="N1860" s="245"/>
      <c r="O1860" s="245"/>
      <c r="P1860" s="245">
        <f t="shared" si="16"/>
        <v>0.5</v>
      </c>
      <c r="Q1860" s="247">
        <v>0.5</v>
      </c>
    </row>
    <row r="1861" spans="1:17" s="244" customFormat="1" x14ac:dyDescent="0.25">
      <c r="A1861" s="27" t="s">
        <v>45</v>
      </c>
      <c r="B1861" s="136" t="s">
        <v>21</v>
      </c>
      <c r="C1861" s="246"/>
      <c r="D1861" s="10"/>
      <c r="E1861" s="249"/>
      <c r="F1861" s="249"/>
      <c r="G1861" s="245">
        <v>0</v>
      </c>
      <c r="H1861" s="245">
        <v>0</v>
      </c>
      <c r="I1861" s="245">
        <v>0</v>
      </c>
      <c r="J1861" s="243"/>
      <c r="K1861" s="243"/>
      <c r="L1861" s="245">
        <f t="shared" si="14"/>
        <v>0</v>
      </c>
      <c r="M1861" s="246">
        <f t="shared" si="15"/>
        <v>0</v>
      </c>
      <c r="N1861" s="245"/>
      <c r="O1861" s="245"/>
      <c r="P1861" s="245">
        <f t="shared" si="16"/>
        <v>0</v>
      </c>
      <c r="Q1861" s="247">
        <v>0</v>
      </c>
    </row>
    <row r="1862" spans="1:17" s="244" customFormat="1" ht="31.5" x14ac:dyDescent="0.25">
      <c r="A1862" s="252" t="s">
        <v>186</v>
      </c>
      <c r="B1862" s="21" t="s">
        <v>1411</v>
      </c>
      <c r="C1862" s="248" t="s">
        <v>1374</v>
      </c>
      <c r="D1862" s="10"/>
      <c r="E1862" s="249">
        <v>2014</v>
      </c>
      <c r="F1862" s="249">
        <v>2014</v>
      </c>
      <c r="G1862" s="245">
        <v>0.5</v>
      </c>
      <c r="H1862" s="245">
        <v>0.5</v>
      </c>
      <c r="I1862" s="245">
        <v>0.5</v>
      </c>
      <c r="J1862" s="243"/>
      <c r="K1862" s="243"/>
      <c r="L1862" s="245">
        <f t="shared" si="14"/>
        <v>0</v>
      </c>
      <c r="M1862" s="246">
        <f t="shared" si="15"/>
        <v>0</v>
      </c>
      <c r="N1862" s="245"/>
      <c r="O1862" s="245"/>
      <c r="P1862" s="245">
        <f t="shared" si="16"/>
        <v>0.5</v>
      </c>
      <c r="Q1862" s="247">
        <v>0.5</v>
      </c>
    </row>
    <row r="1863" spans="1:17" s="244" customFormat="1" x14ac:dyDescent="0.25">
      <c r="A1863" s="75" t="s">
        <v>58</v>
      </c>
      <c r="B1863" s="136" t="s">
        <v>24</v>
      </c>
      <c r="C1863" s="246"/>
      <c r="D1863" s="10"/>
      <c r="E1863" s="249"/>
      <c r="F1863" s="249"/>
      <c r="G1863" s="245">
        <v>0</v>
      </c>
      <c r="H1863" s="245">
        <v>0</v>
      </c>
      <c r="I1863" s="245">
        <v>0</v>
      </c>
      <c r="J1863" s="243"/>
      <c r="K1863" s="243"/>
      <c r="L1863" s="245">
        <f t="shared" si="14"/>
        <v>0</v>
      </c>
      <c r="M1863" s="246">
        <f t="shared" si="15"/>
        <v>0</v>
      </c>
      <c r="N1863" s="245"/>
      <c r="O1863" s="245"/>
      <c r="P1863" s="245">
        <f t="shared" si="16"/>
        <v>0</v>
      </c>
      <c r="Q1863" s="247">
        <v>0</v>
      </c>
    </row>
    <row r="1864" spans="1:17" s="244" customFormat="1" x14ac:dyDescent="0.25">
      <c r="A1864" s="5" t="s">
        <v>4004</v>
      </c>
      <c r="B1864" s="21" t="s">
        <v>24</v>
      </c>
      <c r="C1864" s="246"/>
      <c r="D1864" s="10" t="s">
        <v>64</v>
      </c>
      <c r="E1864" s="249"/>
      <c r="F1864" s="249"/>
      <c r="G1864" s="245">
        <v>2.7570000000000001</v>
      </c>
      <c r="H1864" s="245">
        <v>2.7570000000000001</v>
      </c>
      <c r="I1864" s="245">
        <v>2.7570000000000001</v>
      </c>
      <c r="J1864" s="243"/>
      <c r="K1864" s="243"/>
      <c r="L1864" s="245" t="str">
        <f t="shared" si="14"/>
        <v>1шт</v>
      </c>
      <c r="M1864" s="246" t="str">
        <f t="shared" si="15"/>
        <v>1шт</v>
      </c>
      <c r="N1864" s="245"/>
      <c r="O1864" s="245"/>
      <c r="P1864" s="245">
        <f t="shared" si="16"/>
        <v>2.7570000000000001</v>
      </c>
      <c r="Q1864" s="247">
        <v>2.7570000000000001</v>
      </c>
    </row>
    <row r="1865" spans="1:17" s="244" customFormat="1" x14ac:dyDescent="0.25">
      <c r="A1865" s="27" t="s">
        <v>52</v>
      </c>
      <c r="B1865" s="136" t="s">
        <v>26</v>
      </c>
      <c r="C1865" s="246"/>
      <c r="D1865" s="10"/>
      <c r="E1865" s="249"/>
      <c r="F1865" s="249"/>
      <c r="G1865" s="245">
        <v>0</v>
      </c>
      <c r="H1865" s="245">
        <v>0</v>
      </c>
      <c r="I1865" s="245">
        <v>0</v>
      </c>
      <c r="J1865" s="243"/>
      <c r="K1865" s="243"/>
      <c r="L1865" s="245">
        <f t="shared" si="14"/>
        <v>0</v>
      </c>
      <c r="M1865" s="246">
        <f t="shared" si="15"/>
        <v>0</v>
      </c>
      <c r="N1865" s="245"/>
      <c r="O1865" s="245"/>
      <c r="P1865" s="245">
        <f t="shared" si="16"/>
        <v>0</v>
      </c>
      <c r="Q1865" s="247">
        <v>0</v>
      </c>
    </row>
    <row r="1866" spans="1:17" s="244" customFormat="1" x14ac:dyDescent="0.25">
      <c r="A1866" s="5" t="s">
        <v>4004</v>
      </c>
      <c r="B1866" s="21" t="s">
        <v>87</v>
      </c>
      <c r="C1866" s="246"/>
      <c r="D1866" s="10" t="s">
        <v>64</v>
      </c>
      <c r="E1866" s="249"/>
      <c r="F1866" s="249"/>
      <c r="G1866" s="245">
        <v>6.9500000000000006E-2</v>
      </c>
      <c r="H1866" s="245">
        <v>6.9500000000000006E-2</v>
      </c>
      <c r="I1866" s="245">
        <v>6.9500000000000006E-2</v>
      </c>
      <c r="J1866" s="243"/>
      <c r="K1866" s="243"/>
      <c r="L1866" s="245" t="str">
        <f t="shared" si="14"/>
        <v>1шт</v>
      </c>
      <c r="M1866" s="246" t="str">
        <f t="shared" si="15"/>
        <v>1шт</v>
      </c>
      <c r="N1866" s="245"/>
      <c r="O1866" s="245"/>
      <c r="P1866" s="245">
        <f t="shared" si="16"/>
        <v>6.9500000000000006E-2</v>
      </c>
      <c r="Q1866" s="247">
        <v>6.9500000000000006E-2</v>
      </c>
    </row>
    <row r="1867" spans="1:17" s="290" customFormat="1" x14ac:dyDescent="0.25">
      <c r="A1867" s="276" t="s">
        <v>88</v>
      </c>
      <c r="B1867" s="277" t="s">
        <v>89</v>
      </c>
      <c r="C1867" s="294"/>
      <c r="D1867" s="284"/>
      <c r="E1867" s="295"/>
      <c r="F1867" s="295"/>
      <c r="G1867" s="287"/>
      <c r="H1867" s="287"/>
      <c r="I1867" s="287"/>
      <c r="J1867" s="288"/>
      <c r="K1867" s="288"/>
      <c r="L1867" s="287"/>
      <c r="M1867" s="294"/>
      <c r="N1867" s="287"/>
      <c r="O1867" s="287"/>
      <c r="P1867" s="287"/>
      <c r="Q1867" s="289"/>
    </row>
    <row r="1868" spans="1:17" s="244" customFormat="1" x14ac:dyDescent="0.25">
      <c r="A1868" s="43" t="s">
        <v>12</v>
      </c>
      <c r="B1868" s="136" t="s">
        <v>29</v>
      </c>
      <c r="C1868" s="246"/>
      <c r="D1868" s="61"/>
      <c r="E1868" s="249"/>
      <c r="F1868" s="249"/>
      <c r="G1868" s="245"/>
      <c r="H1868" s="245"/>
      <c r="I1868" s="245"/>
      <c r="J1868" s="243"/>
      <c r="K1868" s="243"/>
      <c r="L1868" s="245"/>
      <c r="M1868" s="246"/>
      <c r="N1868" s="245"/>
      <c r="O1868" s="245"/>
      <c r="P1868" s="245"/>
      <c r="Q1868" s="247"/>
    </row>
    <row r="1869" spans="1:17" s="244" customFormat="1" ht="47.25" x14ac:dyDescent="0.25">
      <c r="A1869" s="5" t="s">
        <v>187</v>
      </c>
      <c r="B1869" s="21" t="s">
        <v>65</v>
      </c>
      <c r="C1869" s="248" t="s">
        <v>1374</v>
      </c>
      <c r="D1869" s="31" t="s">
        <v>30</v>
      </c>
      <c r="E1869" s="249">
        <v>2014</v>
      </c>
      <c r="F1869" s="249">
        <v>2014</v>
      </c>
      <c r="G1869" s="245">
        <v>0.78600000000000003</v>
      </c>
      <c r="H1869" s="245">
        <v>0.78600000000000003</v>
      </c>
      <c r="I1869" s="245">
        <v>0.78600000000000003</v>
      </c>
      <c r="J1869" s="243"/>
      <c r="K1869" s="243"/>
      <c r="L1869" s="245" t="str">
        <f t="shared" si="14"/>
        <v>1 шт</v>
      </c>
      <c r="M1869" s="246" t="str">
        <f t="shared" si="15"/>
        <v>1 шт</v>
      </c>
      <c r="N1869" s="245"/>
      <c r="O1869" s="245"/>
      <c r="P1869" s="245">
        <f t="shared" si="16"/>
        <v>0.78600000000000003</v>
      </c>
      <c r="Q1869" s="247">
        <v>0.78600000000000003</v>
      </c>
    </row>
    <row r="1870" spans="1:17" s="244" customFormat="1" ht="47.25" x14ac:dyDescent="0.25">
      <c r="A1870" s="5" t="s">
        <v>1558</v>
      </c>
      <c r="B1870" s="21" t="s">
        <v>66</v>
      </c>
      <c r="C1870" s="248" t="s">
        <v>1374</v>
      </c>
      <c r="D1870" s="31" t="s">
        <v>30</v>
      </c>
      <c r="E1870" s="249">
        <v>2014</v>
      </c>
      <c r="F1870" s="249">
        <v>2014</v>
      </c>
      <c r="G1870" s="245">
        <v>0.81200000000000006</v>
      </c>
      <c r="H1870" s="245">
        <v>0.81200000000000006</v>
      </c>
      <c r="I1870" s="245">
        <v>0.81200000000000006</v>
      </c>
      <c r="J1870" s="243"/>
      <c r="K1870" s="243"/>
      <c r="L1870" s="245" t="str">
        <f t="shared" si="14"/>
        <v>1 шт</v>
      </c>
      <c r="M1870" s="246" t="str">
        <f t="shared" si="15"/>
        <v>1 шт</v>
      </c>
      <c r="N1870" s="245"/>
      <c r="O1870" s="245"/>
      <c r="P1870" s="245">
        <f t="shared" si="16"/>
        <v>0.81200000000000006</v>
      </c>
      <c r="Q1870" s="247">
        <v>0.81200000000000006</v>
      </c>
    </row>
    <row r="1871" spans="1:17" s="244" customFormat="1" ht="31.5" x14ac:dyDescent="0.25">
      <c r="A1871" s="5" t="s">
        <v>1560</v>
      </c>
      <c r="B1871" s="21" t="s">
        <v>141</v>
      </c>
      <c r="C1871" s="248" t="s">
        <v>1374</v>
      </c>
      <c r="D1871" s="31" t="s">
        <v>62</v>
      </c>
      <c r="E1871" s="249">
        <v>2014</v>
      </c>
      <c r="F1871" s="249">
        <v>2014</v>
      </c>
      <c r="G1871" s="245">
        <v>0.31783679000000004</v>
      </c>
      <c r="H1871" s="245">
        <v>0.31783679000000004</v>
      </c>
      <c r="I1871" s="245">
        <v>0.31783679000000004</v>
      </c>
      <c r="J1871" s="243"/>
      <c r="K1871" s="243"/>
      <c r="L1871" s="245" t="str">
        <f t="shared" si="14"/>
        <v>0,1МВА</v>
      </c>
      <c r="M1871" s="246" t="str">
        <f t="shared" si="15"/>
        <v>0,1МВА</v>
      </c>
      <c r="N1871" s="245"/>
      <c r="O1871" s="245"/>
      <c r="P1871" s="245">
        <f t="shared" si="16"/>
        <v>0.31783679000000004</v>
      </c>
      <c r="Q1871" s="247">
        <v>0.31783679000000004</v>
      </c>
    </row>
    <row r="1872" spans="1:17" s="244" customFormat="1" x14ac:dyDescent="0.25">
      <c r="A1872" s="5" t="s">
        <v>1561</v>
      </c>
      <c r="B1872" s="21" t="s">
        <v>142</v>
      </c>
      <c r="C1872" s="248" t="s">
        <v>1374</v>
      </c>
      <c r="D1872" s="31" t="s">
        <v>188</v>
      </c>
      <c r="E1872" s="249">
        <v>2014</v>
      </c>
      <c r="F1872" s="249">
        <v>2014</v>
      </c>
      <c r="G1872" s="245">
        <v>0.50732719999999998</v>
      </c>
      <c r="H1872" s="245">
        <v>0.50732719999999998</v>
      </c>
      <c r="I1872" s="245">
        <v>0.50732719999999998</v>
      </c>
      <c r="J1872" s="243"/>
      <c r="K1872" s="243"/>
      <c r="L1872" s="245" t="str">
        <f t="shared" si="14"/>
        <v>0,47км</v>
      </c>
      <c r="M1872" s="246" t="str">
        <f t="shared" si="15"/>
        <v>0,47км</v>
      </c>
      <c r="N1872" s="245"/>
      <c r="O1872" s="245"/>
      <c r="P1872" s="245">
        <f t="shared" si="16"/>
        <v>0.50732719999999998</v>
      </c>
      <c r="Q1872" s="247">
        <v>0.50732719999999998</v>
      </c>
    </row>
    <row r="1873" spans="1:17" s="244" customFormat="1" ht="31.5" x14ac:dyDescent="0.25">
      <c r="A1873" s="5" t="s">
        <v>67</v>
      </c>
      <c r="B1873" s="21" t="s">
        <v>143</v>
      </c>
      <c r="C1873" s="248" t="s">
        <v>1374</v>
      </c>
      <c r="D1873" s="31" t="s">
        <v>62</v>
      </c>
      <c r="E1873" s="249">
        <v>2014</v>
      </c>
      <c r="F1873" s="249">
        <v>2014</v>
      </c>
      <c r="G1873" s="245">
        <v>0.27200000000000002</v>
      </c>
      <c r="H1873" s="245">
        <v>0.27200000000000002</v>
      </c>
      <c r="I1873" s="245">
        <v>0.27200000000000002</v>
      </c>
      <c r="J1873" s="243"/>
      <c r="K1873" s="243"/>
      <c r="L1873" s="245" t="str">
        <f t="shared" si="14"/>
        <v>0,1МВА</v>
      </c>
      <c r="M1873" s="246" t="str">
        <f t="shared" si="15"/>
        <v>0,1МВА</v>
      </c>
      <c r="N1873" s="245"/>
      <c r="O1873" s="245"/>
      <c r="P1873" s="245">
        <f t="shared" si="16"/>
        <v>0.27200000000000002</v>
      </c>
      <c r="Q1873" s="247">
        <v>0.27200000000000002</v>
      </c>
    </row>
    <row r="1874" spans="1:17" s="244" customFormat="1" x14ac:dyDescent="0.25">
      <c r="A1874" s="5" t="s">
        <v>1562</v>
      </c>
      <c r="B1874" s="21" t="s">
        <v>144</v>
      </c>
      <c r="C1874" s="248" t="s">
        <v>1374</v>
      </c>
      <c r="D1874" s="31" t="s">
        <v>68</v>
      </c>
      <c r="E1874" s="249">
        <v>2014</v>
      </c>
      <c r="F1874" s="249">
        <v>2014</v>
      </c>
      <c r="G1874" s="245">
        <v>0.50571100000000002</v>
      </c>
      <c r="H1874" s="245">
        <v>0.50571100000000002</v>
      </c>
      <c r="I1874" s="245">
        <v>0.50571100000000002</v>
      </c>
      <c r="J1874" s="243"/>
      <c r="K1874" s="243"/>
      <c r="L1874" s="245" t="str">
        <f t="shared" si="14"/>
        <v>0,5км</v>
      </c>
      <c r="M1874" s="246" t="str">
        <f t="shared" si="15"/>
        <v>0,5км</v>
      </c>
      <c r="N1874" s="245"/>
      <c r="O1874" s="245"/>
      <c r="P1874" s="245">
        <f t="shared" si="16"/>
        <v>0.50571100000000002</v>
      </c>
      <c r="Q1874" s="247">
        <v>0.50571100000000002</v>
      </c>
    </row>
    <row r="1875" spans="1:17" s="244" customFormat="1" ht="31.5" x14ac:dyDescent="0.25">
      <c r="A1875" s="5" t="s">
        <v>69</v>
      </c>
      <c r="B1875" s="126" t="s">
        <v>204</v>
      </c>
      <c r="C1875" s="248" t="s">
        <v>1376</v>
      </c>
      <c r="D1875" s="31" t="s">
        <v>30</v>
      </c>
      <c r="E1875" s="249">
        <v>2014</v>
      </c>
      <c r="F1875" s="249">
        <v>2014</v>
      </c>
      <c r="G1875" s="245">
        <v>1.9E-2</v>
      </c>
      <c r="H1875" s="245">
        <v>1.9E-2</v>
      </c>
      <c r="I1875" s="245">
        <v>1.9E-2</v>
      </c>
      <c r="J1875" s="243"/>
      <c r="K1875" s="243"/>
      <c r="L1875" s="245" t="str">
        <f>D1875</f>
        <v>1 шт</v>
      </c>
      <c r="M1875" s="246" t="str">
        <f>L1875</f>
        <v>1 шт</v>
      </c>
      <c r="N1875" s="245"/>
      <c r="O1875" s="245"/>
      <c r="P1875" s="245">
        <f>I1875</f>
        <v>1.9E-2</v>
      </c>
      <c r="Q1875" s="247">
        <v>1.9E-2</v>
      </c>
    </row>
    <row r="1876" spans="1:17" s="244" customFormat="1" ht="31.5" x14ac:dyDescent="0.25">
      <c r="A1876" s="5" t="s">
        <v>189</v>
      </c>
      <c r="B1876" s="126" t="s">
        <v>205</v>
      </c>
      <c r="C1876" s="248" t="s">
        <v>1376</v>
      </c>
      <c r="D1876" s="31" t="s">
        <v>30</v>
      </c>
      <c r="E1876" s="249">
        <v>2014</v>
      </c>
      <c r="F1876" s="249">
        <v>2014</v>
      </c>
      <c r="G1876" s="245">
        <v>4.1000000000000002E-2</v>
      </c>
      <c r="H1876" s="245">
        <v>4.1000000000000002E-2</v>
      </c>
      <c r="I1876" s="245">
        <v>4.1000000000000002E-2</v>
      </c>
      <c r="J1876" s="243"/>
      <c r="K1876" s="243"/>
      <c r="L1876" s="245" t="str">
        <f>D1876</f>
        <v>1 шт</v>
      </c>
      <c r="M1876" s="246" t="str">
        <f>L1876</f>
        <v>1 шт</v>
      </c>
      <c r="N1876" s="245"/>
      <c r="O1876" s="245"/>
      <c r="P1876" s="245">
        <f>I1876</f>
        <v>4.1000000000000002E-2</v>
      </c>
      <c r="Q1876" s="247">
        <v>4.1000000000000002E-2</v>
      </c>
    </row>
    <row r="1877" spans="1:17" s="244" customFormat="1" x14ac:dyDescent="0.25">
      <c r="A1877" s="43" t="s">
        <v>137</v>
      </c>
      <c r="B1877" s="136" t="s">
        <v>70</v>
      </c>
      <c r="C1877" s="246"/>
      <c r="D1877" s="61"/>
      <c r="E1877" s="249"/>
      <c r="F1877" s="249"/>
      <c r="G1877" s="245"/>
      <c r="H1877" s="245"/>
      <c r="I1877" s="245"/>
      <c r="J1877" s="243"/>
      <c r="K1877" s="243"/>
      <c r="L1877" s="245"/>
      <c r="M1877" s="246"/>
      <c r="N1877" s="245"/>
      <c r="O1877" s="245"/>
      <c r="P1877" s="245"/>
      <c r="Q1877" s="247"/>
    </row>
    <row r="1878" spans="1:17" s="244" customFormat="1" ht="31.5" x14ac:dyDescent="0.25">
      <c r="A1878" s="5" t="s">
        <v>77</v>
      </c>
      <c r="B1878" s="21" t="s">
        <v>71</v>
      </c>
      <c r="C1878" s="248" t="s">
        <v>1409</v>
      </c>
      <c r="D1878" s="31" t="s">
        <v>72</v>
      </c>
      <c r="E1878" s="249">
        <v>2014</v>
      </c>
      <c r="F1878" s="249">
        <v>2014</v>
      </c>
      <c r="G1878" s="245">
        <v>0.26873697000000002</v>
      </c>
      <c r="H1878" s="245">
        <v>0.26873697000000002</v>
      </c>
      <c r="I1878" s="245">
        <v>0.26873697000000002</v>
      </c>
      <c r="J1878" s="243"/>
      <c r="K1878" s="243"/>
      <c r="L1878" s="245" t="str">
        <f t="shared" si="14"/>
        <v>0,63МВА</v>
      </c>
      <c r="M1878" s="246" t="str">
        <f t="shared" si="15"/>
        <v>0,63МВА</v>
      </c>
      <c r="N1878" s="245"/>
      <c r="O1878" s="245"/>
      <c r="P1878" s="245">
        <f t="shared" si="16"/>
        <v>0.26873697000000002</v>
      </c>
      <c r="Q1878" s="247">
        <v>0.26873697000000002</v>
      </c>
    </row>
    <row r="1879" spans="1:17" s="244" customFormat="1" ht="31.5" x14ac:dyDescent="0.25">
      <c r="A1879" s="5" t="s">
        <v>78</v>
      </c>
      <c r="B1879" s="21" t="s">
        <v>73</v>
      </c>
      <c r="C1879" s="248" t="s">
        <v>1409</v>
      </c>
      <c r="D1879" s="10" t="s">
        <v>74</v>
      </c>
      <c r="E1879" s="249">
        <v>2014</v>
      </c>
      <c r="F1879" s="249">
        <v>2014</v>
      </c>
      <c r="G1879" s="245">
        <v>0.18994447</v>
      </c>
      <c r="H1879" s="245">
        <v>0.18994447</v>
      </c>
      <c r="I1879" s="245">
        <v>0.18994447</v>
      </c>
      <c r="J1879" s="243"/>
      <c r="K1879" s="243"/>
      <c r="L1879" s="245" t="str">
        <f t="shared" si="14"/>
        <v>0,4МВА</v>
      </c>
      <c r="M1879" s="246" t="str">
        <f t="shared" si="15"/>
        <v>0,4МВА</v>
      </c>
      <c r="N1879" s="245"/>
      <c r="O1879" s="245"/>
      <c r="P1879" s="245">
        <f t="shared" si="16"/>
        <v>0.18994447</v>
      </c>
      <c r="Q1879" s="247">
        <v>0.18994447</v>
      </c>
    </row>
    <row r="1880" spans="1:17" s="244" customFormat="1" ht="31.5" x14ac:dyDescent="0.25">
      <c r="A1880" s="5" t="s">
        <v>79</v>
      </c>
      <c r="B1880" s="21" t="s">
        <v>75</v>
      </c>
      <c r="C1880" s="248" t="s">
        <v>1409</v>
      </c>
      <c r="D1880" s="10" t="s">
        <v>60</v>
      </c>
      <c r="E1880" s="249">
        <v>2014</v>
      </c>
      <c r="F1880" s="249">
        <v>2014</v>
      </c>
      <c r="G1880" s="245">
        <v>0.10911127000000001</v>
      </c>
      <c r="H1880" s="245">
        <v>0.10911127000000001</v>
      </c>
      <c r="I1880" s="245">
        <v>0.10911127000000001</v>
      </c>
      <c r="J1880" s="243"/>
      <c r="K1880" s="243"/>
      <c r="L1880" s="245" t="str">
        <f t="shared" si="14"/>
        <v>0,16МВА</v>
      </c>
      <c r="M1880" s="246" t="str">
        <f t="shared" si="15"/>
        <v>0,16МВА</v>
      </c>
      <c r="N1880" s="245"/>
      <c r="O1880" s="245"/>
      <c r="P1880" s="245">
        <f t="shared" si="16"/>
        <v>0.10911127000000001</v>
      </c>
      <c r="Q1880" s="247">
        <v>0.10911127000000001</v>
      </c>
    </row>
    <row r="1881" spans="1:17" s="244" customFormat="1" ht="31.5" x14ac:dyDescent="0.25">
      <c r="A1881" s="5" t="s">
        <v>80</v>
      </c>
      <c r="B1881" s="21" t="s">
        <v>76</v>
      </c>
      <c r="C1881" s="248" t="s">
        <v>1409</v>
      </c>
      <c r="D1881" s="31" t="s">
        <v>60</v>
      </c>
      <c r="E1881" s="249">
        <v>2014</v>
      </c>
      <c r="F1881" s="249">
        <v>2014</v>
      </c>
      <c r="G1881" s="245">
        <v>0.10560098</v>
      </c>
      <c r="H1881" s="245">
        <v>0.10560098</v>
      </c>
      <c r="I1881" s="245">
        <v>0.10560098</v>
      </c>
      <c r="J1881" s="243"/>
      <c r="K1881" s="243"/>
      <c r="L1881" s="245" t="str">
        <f t="shared" si="14"/>
        <v>0,16МВА</v>
      </c>
      <c r="M1881" s="246" t="str">
        <f t="shared" si="15"/>
        <v>0,16МВА</v>
      </c>
      <c r="N1881" s="245"/>
      <c r="O1881" s="245"/>
      <c r="P1881" s="245">
        <f t="shared" si="16"/>
        <v>0.10560098</v>
      </c>
      <c r="Q1881" s="247">
        <v>0.10560098</v>
      </c>
    </row>
    <row r="1882" spans="1:17" s="244" customFormat="1" ht="78.75" x14ac:dyDescent="0.25">
      <c r="A1882" s="5" t="s">
        <v>81</v>
      </c>
      <c r="B1882" s="45" t="s">
        <v>110</v>
      </c>
      <c r="C1882" s="248" t="s">
        <v>1409</v>
      </c>
      <c r="D1882" s="31" t="s">
        <v>196</v>
      </c>
      <c r="E1882" s="249">
        <v>2014</v>
      </c>
      <c r="F1882" s="249">
        <v>2014</v>
      </c>
      <c r="G1882" s="245">
        <v>2.3847170000000001E-2</v>
      </c>
      <c r="H1882" s="245">
        <v>2.3847170000000001E-2</v>
      </c>
      <c r="I1882" s="245">
        <v>2.3847170000000001E-2</v>
      </c>
      <c r="J1882" s="243"/>
      <c r="K1882" s="243"/>
      <c r="L1882" s="245" t="str">
        <f t="shared" si="14"/>
        <v>0,09км</v>
      </c>
      <c r="M1882" s="246" t="str">
        <f t="shared" si="15"/>
        <v>0,09км</v>
      </c>
      <c r="N1882" s="245"/>
      <c r="O1882" s="245"/>
      <c r="P1882" s="245">
        <f t="shared" si="16"/>
        <v>2.3847170000000001E-2</v>
      </c>
      <c r="Q1882" s="247">
        <v>2.3847170000000001E-2</v>
      </c>
    </row>
    <row r="1883" spans="1:17" s="244" customFormat="1" ht="94.5" x14ac:dyDescent="0.25">
      <c r="A1883" s="5" t="s">
        <v>82</v>
      </c>
      <c r="B1883" s="93" t="s">
        <v>197</v>
      </c>
      <c r="C1883" s="248" t="s">
        <v>1409</v>
      </c>
      <c r="D1883" s="31" t="s">
        <v>198</v>
      </c>
      <c r="E1883" s="249">
        <v>2014</v>
      </c>
      <c r="F1883" s="249">
        <v>2014</v>
      </c>
      <c r="G1883" s="245">
        <v>0.35550323</v>
      </c>
      <c r="H1883" s="245">
        <v>0.35550323</v>
      </c>
      <c r="I1883" s="245">
        <v>0.35550323</v>
      </c>
      <c r="J1883" s="243"/>
      <c r="K1883" s="243"/>
      <c r="L1883" s="245" t="str">
        <f t="shared" si="14"/>
        <v>0,223км</v>
      </c>
      <c r="M1883" s="246" t="str">
        <f t="shared" si="15"/>
        <v>0,223км</v>
      </c>
      <c r="N1883" s="245"/>
      <c r="O1883" s="245"/>
      <c r="P1883" s="245">
        <f t="shared" si="16"/>
        <v>0.35550323</v>
      </c>
      <c r="Q1883" s="247">
        <v>0.35550323</v>
      </c>
    </row>
    <row r="1884" spans="1:17" s="244" customFormat="1" ht="63" x14ac:dyDescent="0.25">
      <c r="A1884" s="5" t="s">
        <v>83</v>
      </c>
      <c r="B1884" s="93" t="s">
        <v>200</v>
      </c>
      <c r="C1884" s="248" t="s">
        <v>1409</v>
      </c>
      <c r="D1884" s="31" t="s">
        <v>201</v>
      </c>
      <c r="E1884" s="249">
        <v>2014</v>
      </c>
      <c r="F1884" s="249">
        <v>2014</v>
      </c>
      <c r="G1884" s="245">
        <v>6.2552910000000003E-2</v>
      </c>
      <c r="H1884" s="245">
        <v>6.2552910000000003E-2</v>
      </c>
      <c r="I1884" s="245">
        <v>6.2552910000000003E-2</v>
      </c>
      <c r="J1884" s="243"/>
      <c r="K1884" s="243"/>
      <c r="L1884" s="245" t="str">
        <f t="shared" si="14"/>
        <v>0,1км</v>
      </c>
      <c r="M1884" s="246" t="str">
        <f t="shared" si="15"/>
        <v>0,1км</v>
      </c>
      <c r="N1884" s="245"/>
      <c r="O1884" s="245"/>
      <c r="P1884" s="245">
        <f t="shared" si="16"/>
        <v>6.2552910000000003E-2</v>
      </c>
      <c r="Q1884" s="247">
        <v>6.2552910000000003E-2</v>
      </c>
    </row>
    <row r="1885" spans="1:17" s="244" customFormat="1" ht="78.75" x14ac:dyDescent="0.25">
      <c r="A1885" s="5" t="s">
        <v>1808</v>
      </c>
      <c r="B1885" s="125" t="s">
        <v>203</v>
      </c>
      <c r="C1885" s="248" t="s">
        <v>1409</v>
      </c>
      <c r="D1885" s="10" t="s">
        <v>1256</v>
      </c>
      <c r="E1885" s="249">
        <v>2014</v>
      </c>
      <c r="F1885" s="249">
        <v>2014</v>
      </c>
      <c r="G1885" s="245">
        <v>5.2999999999999999E-2</v>
      </c>
      <c r="H1885" s="245">
        <v>5.2999999999999999E-2</v>
      </c>
      <c r="I1885" s="245">
        <v>5.2999999999999999E-2</v>
      </c>
      <c r="J1885" s="243"/>
      <c r="K1885" s="243"/>
      <c r="L1885" s="245" t="str">
        <f t="shared" si="14"/>
        <v>0,14 км</v>
      </c>
      <c r="M1885" s="246" t="str">
        <f t="shared" si="15"/>
        <v>0,14 км</v>
      </c>
      <c r="N1885" s="245"/>
      <c r="O1885" s="245"/>
      <c r="P1885" s="245">
        <f t="shared" si="16"/>
        <v>5.2999999999999999E-2</v>
      </c>
      <c r="Q1885" s="247">
        <v>5.2999999999999999E-2</v>
      </c>
    </row>
    <row r="1886" spans="1:17" s="244" customFormat="1" x14ac:dyDescent="0.25">
      <c r="A1886" s="5" t="s">
        <v>3911</v>
      </c>
      <c r="B1886" s="127" t="s">
        <v>206</v>
      </c>
      <c r="C1886" s="248" t="s">
        <v>1376</v>
      </c>
      <c r="D1886" s="31" t="s">
        <v>30</v>
      </c>
      <c r="E1886" s="249">
        <v>2014</v>
      </c>
      <c r="F1886" s="249">
        <v>2014</v>
      </c>
      <c r="G1886" s="245">
        <v>3.1E-2</v>
      </c>
      <c r="H1886" s="245">
        <v>3.1E-2</v>
      </c>
      <c r="I1886" s="245">
        <v>3.1E-2</v>
      </c>
      <c r="J1886" s="243"/>
      <c r="K1886" s="243"/>
      <c r="L1886" s="245" t="str">
        <f>D1886</f>
        <v>1 шт</v>
      </c>
      <c r="M1886" s="246" t="str">
        <f>L1886</f>
        <v>1 шт</v>
      </c>
      <c r="N1886" s="245"/>
      <c r="O1886" s="245"/>
      <c r="P1886" s="245">
        <f>I1886</f>
        <v>3.1E-2</v>
      </c>
      <c r="Q1886" s="247">
        <v>3.1E-2</v>
      </c>
    </row>
    <row r="1887" spans="1:17" s="244" customFormat="1" x14ac:dyDescent="0.25">
      <c r="A1887" s="5" t="s">
        <v>4005</v>
      </c>
      <c r="B1887" s="127" t="s">
        <v>207</v>
      </c>
      <c r="C1887" s="248" t="s">
        <v>1376</v>
      </c>
      <c r="D1887" s="31" t="s">
        <v>30</v>
      </c>
      <c r="E1887" s="249">
        <v>2014</v>
      </c>
      <c r="F1887" s="249">
        <v>2014</v>
      </c>
      <c r="G1887" s="245">
        <v>2.1999999999999999E-2</v>
      </c>
      <c r="H1887" s="245">
        <v>2.1999999999999999E-2</v>
      </c>
      <c r="I1887" s="245">
        <v>2.1999999999999999E-2</v>
      </c>
      <c r="J1887" s="243"/>
      <c r="K1887" s="243"/>
      <c r="L1887" s="245" t="str">
        <f>D1887</f>
        <v>1 шт</v>
      </c>
      <c r="M1887" s="246" t="str">
        <f>L1887</f>
        <v>1 шт</v>
      </c>
      <c r="N1887" s="245"/>
      <c r="O1887" s="245"/>
      <c r="P1887" s="245">
        <f>I1887</f>
        <v>2.1999999999999999E-2</v>
      </c>
      <c r="Q1887" s="247">
        <v>2.1999999999999999E-2</v>
      </c>
    </row>
    <row r="1888" spans="1:17" s="244" customFormat="1" x14ac:dyDescent="0.25">
      <c r="A1888" s="5" t="s">
        <v>4006</v>
      </c>
      <c r="B1888" s="127" t="s">
        <v>208</v>
      </c>
      <c r="C1888" s="248" t="s">
        <v>1376</v>
      </c>
      <c r="D1888" s="31" t="s">
        <v>30</v>
      </c>
      <c r="E1888" s="249">
        <v>2014</v>
      </c>
      <c r="F1888" s="249">
        <v>2014</v>
      </c>
      <c r="G1888" s="245">
        <v>7.9000000000000001E-2</v>
      </c>
      <c r="H1888" s="245">
        <v>7.9000000000000001E-2</v>
      </c>
      <c r="I1888" s="245">
        <v>7.9000000000000001E-2</v>
      </c>
      <c r="J1888" s="243"/>
      <c r="K1888" s="243"/>
      <c r="L1888" s="245" t="str">
        <f>D1888</f>
        <v>1 шт</v>
      </c>
      <c r="M1888" s="246" t="str">
        <f>L1888</f>
        <v>1 шт</v>
      </c>
      <c r="N1888" s="245"/>
      <c r="O1888" s="245"/>
      <c r="P1888" s="245">
        <f>I1888</f>
        <v>7.9000000000000001E-2</v>
      </c>
      <c r="Q1888" s="247">
        <v>7.9000000000000001E-2</v>
      </c>
    </row>
    <row r="1889" spans="1:17" s="244" customFormat="1" x14ac:dyDescent="0.25">
      <c r="A1889" s="5" t="s">
        <v>4007</v>
      </c>
      <c r="B1889" s="127" t="s">
        <v>209</v>
      </c>
      <c r="C1889" s="248" t="s">
        <v>1376</v>
      </c>
      <c r="D1889" s="31" t="s">
        <v>30</v>
      </c>
      <c r="E1889" s="249">
        <v>2014</v>
      </c>
      <c r="F1889" s="249">
        <v>2014</v>
      </c>
      <c r="G1889" s="245">
        <v>8.4000000000000005E-2</v>
      </c>
      <c r="H1889" s="245">
        <v>8.4000000000000005E-2</v>
      </c>
      <c r="I1889" s="245">
        <v>8.4000000000000005E-2</v>
      </c>
      <c r="J1889" s="243"/>
      <c r="K1889" s="243"/>
      <c r="L1889" s="245" t="str">
        <f>D1889</f>
        <v>1 шт</v>
      </c>
      <c r="M1889" s="246" t="str">
        <f>L1889</f>
        <v>1 шт</v>
      </c>
      <c r="N1889" s="245"/>
      <c r="O1889" s="245"/>
      <c r="P1889" s="245">
        <f>I1889</f>
        <v>8.4000000000000005E-2</v>
      </c>
      <c r="Q1889" s="247">
        <v>8.4000000000000005E-2</v>
      </c>
    </row>
    <row r="1890" spans="1:17" s="244" customFormat="1" x14ac:dyDescent="0.25">
      <c r="A1890" s="5" t="s">
        <v>4008</v>
      </c>
      <c r="B1890" s="127" t="s">
        <v>210</v>
      </c>
      <c r="C1890" s="248" t="s">
        <v>1376</v>
      </c>
      <c r="D1890" s="31" t="s">
        <v>30</v>
      </c>
      <c r="E1890" s="249">
        <v>2014</v>
      </c>
      <c r="F1890" s="249">
        <v>2014</v>
      </c>
      <c r="G1890" s="245">
        <v>6.7999999999999996E-3</v>
      </c>
      <c r="H1890" s="245">
        <v>6.7999999999999996E-3</v>
      </c>
      <c r="I1890" s="245">
        <v>6.7999999999999996E-3</v>
      </c>
      <c r="J1890" s="243"/>
      <c r="K1890" s="243"/>
      <c r="L1890" s="245" t="str">
        <f>D1890</f>
        <v>1 шт</v>
      </c>
      <c r="M1890" s="246" t="str">
        <f>L1890</f>
        <v>1 шт</v>
      </c>
      <c r="N1890" s="245"/>
      <c r="O1890" s="245"/>
      <c r="P1890" s="245">
        <f>I1890</f>
        <v>6.7999999999999996E-3</v>
      </c>
      <c r="Q1890" s="247">
        <v>6.7999999999999996E-3</v>
      </c>
    </row>
    <row r="1891" spans="1:17" s="244" customFormat="1" x14ac:dyDescent="0.25">
      <c r="A1891" s="4" t="s">
        <v>44</v>
      </c>
      <c r="B1891" s="76" t="s">
        <v>20</v>
      </c>
      <c r="C1891" s="246"/>
      <c r="D1891" s="40"/>
      <c r="E1891" s="249"/>
      <c r="F1891" s="249"/>
      <c r="G1891" s="245">
        <v>0</v>
      </c>
      <c r="H1891" s="245">
        <v>0</v>
      </c>
      <c r="I1891" s="245">
        <v>0</v>
      </c>
      <c r="J1891" s="243"/>
      <c r="K1891" s="243"/>
      <c r="L1891" s="245">
        <f t="shared" si="14"/>
        <v>0</v>
      </c>
      <c r="M1891" s="246">
        <f t="shared" si="15"/>
        <v>0</v>
      </c>
      <c r="N1891" s="245"/>
      <c r="O1891" s="245"/>
      <c r="P1891" s="245">
        <f t="shared" si="16"/>
        <v>0</v>
      </c>
      <c r="Q1891" s="247">
        <v>0</v>
      </c>
    </row>
    <row r="1892" spans="1:17" s="244" customFormat="1" x14ac:dyDescent="0.25">
      <c r="A1892" s="58" t="s">
        <v>4009</v>
      </c>
      <c r="B1892" s="21" t="s">
        <v>117</v>
      </c>
      <c r="C1892" s="248" t="s">
        <v>1744</v>
      </c>
      <c r="D1892" s="31" t="s">
        <v>30</v>
      </c>
      <c r="E1892" s="249">
        <v>2014</v>
      </c>
      <c r="F1892" s="249">
        <v>2014</v>
      </c>
      <c r="G1892" s="245">
        <v>4.0999999999999996</v>
      </c>
      <c r="H1892" s="245">
        <v>4.0999999999999996</v>
      </c>
      <c r="I1892" s="245">
        <v>4.0999999999999996</v>
      </c>
      <c r="J1892" s="243"/>
      <c r="K1892" s="243"/>
      <c r="L1892" s="245" t="str">
        <f t="shared" si="14"/>
        <v>1 шт</v>
      </c>
      <c r="M1892" s="246" t="str">
        <f t="shared" si="15"/>
        <v>1 шт</v>
      </c>
      <c r="N1892" s="245"/>
      <c r="O1892" s="245"/>
      <c r="P1892" s="245">
        <f t="shared" si="16"/>
        <v>4.0999999999999996</v>
      </c>
      <c r="Q1892" s="247">
        <v>4.0999999999999996</v>
      </c>
    </row>
    <row r="1893" spans="1:17" s="244" customFormat="1" ht="31.5" x14ac:dyDescent="0.25">
      <c r="A1893" s="58" t="s">
        <v>4010</v>
      </c>
      <c r="B1893" s="21" t="s">
        <v>86</v>
      </c>
      <c r="C1893" s="248" t="s">
        <v>1744</v>
      </c>
      <c r="D1893" s="31" t="s">
        <v>30</v>
      </c>
      <c r="E1893" s="249">
        <v>2014</v>
      </c>
      <c r="F1893" s="249">
        <v>2014</v>
      </c>
      <c r="G1893" s="245">
        <v>0.36499999999999999</v>
      </c>
      <c r="H1893" s="245">
        <v>0.36499999999999999</v>
      </c>
      <c r="I1893" s="245">
        <v>0.36499999999999999</v>
      </c>
      <c r="J1893" s="243"/>
      <c r="K1893" s="243"/>
      <c r="L1893" s="245" t="str">
        <f t="shared" si="14"/>
        <v>1 шт</v>
      </c>
      <c r="M1893" s="246" t="str">
        <f t="shared" si="15"/>
        <v>1 шт</v>
      </c>
      <c r="N1893" s="245"/>
      <c r="O1893" s="245"/>
      <c r="P1893" s="245">
        <f t="shared" si="16"/>
        <v>0.36499999999999999</v>
      </c>
      <c r="Q1893" s="247">
        <v>0.36499999999999999</v>
      </c>
    </row>
    <row r="1894" spans="1:17" s="244" customFormat="1" x14ac:dyDescent="0.25">
      <c r="A1894" s="4" t="s">
        <v>50</v>
      </c>
      <c r="B1894" s="76" t="s">
        <v>17</v>
      </c>
      <c r="C1894" s="246"/>
      <c r="D1894" s="55"/>
      <c r="E1894" s="249"/>
      <c r="F1894" s="249"/>
      <c r="G1894" s="245">
        <v>0</v>
      </c>
      <c r="H1894" s="245">
        <v>0</v>
      </c>
      <c r="I1894" s="245">
        <v>0</v>
      </c>
      <c r="J1894" s="243"/>
      <c r="K1894" s="243"/>
      <c r="L1894" s="245">
        <f t="shared" si="14"/>
        <v>0</v>
      </c>
      <c r="M1894" s="246">
        <f t="shared" si="15"/>
        <v>0</v>
      </c>
      <c r="N1894" s="245"/>
      <c r="O1894" s="245"/>
      <c r="P1894" s="245">
        <f t="shared" si="16"/>
        <v>0</v>
      </c>
      <c r="Q1894" s="247">
        <v>0</v>
      </c>
    </row>
    <row r="1895" spans="1:17" s="244" customFormat="1" ht="31.5" x14ac:dyDescent="0.25">
      <c r="A1895" s="6" t="s">
        <v>4011</v>
      </c>
      <c r="B1895" s="128" t="s">
        <v>211</v>
      </c>
      <c r="C1895" s="248" t="s">
        <v>1409</v>
      </c>
      <c r="D1895" s="55"/>
      <c r="E1895" s="249">
        <v>2014</v>
      </c>
      <c r="F1895" s="249">
        <v>2014</v>
      </c>
      <c r="G1895" s="245">
        <v>0.45</v>
      </c>
      <c r="H1895" s="245">
        <v>0.45</v>
      </c>
      <c r="I1895" s="245">
        <v>0.45</v>
      </c>
      <c r="J1895" s="243"/>
      <c r="K1895" s="243"/>
      <c r="L1895" s="245">
        <f t="shared" ref="L1895:L1942" si="17">D1895</f>
        <v>0</v>
      </c>
      <c r="M1895" s="246">
        <f t="shared" ref="M1895:M1942" si="18">L1895</f>
        <v>0</v>
      </c>
      <c r="N1895" s="245"/>
      <c r="O1895" s="245"/>
      <c r="P1895" s="245">
        <f t="shared" ref="P1895:P1942" si="19">I1895</f>
        <v>0.45</v>
      </c>
      <c r="Q1895" s="247">
        <v>0.45</v>
      </c>
    </row>
    <row r="1896" spans="1:17" s="244" customFormat="1" x14ac:dyDescent="0.25">
      <c r="A1896" s="4" t="s">
        <v>52</v>
      </c>
      <c r="B1896" s="76" t="s">
        <v>26</v>
      </c>
      <c r="C1896" s="246"/>
      <c r="D1896" s="55"/>
      <c r="E1896" s="249"/>
      <c r="F1896" s="249"/>
      <c r="G1896" s="245">
        <v>0</v>
      </c>
      <c r="H1896" s="245">
        <v>0</v>
      </c>
      <c r="I1896" s="245">
        <v>0</v>
      </c>
      <c r="J1896" s="243"/>
      <c r="K1896" s="243"/>
      <c r="L1896" s="245">
        <f t="shared" si="17"/>
        <v>0</v>
      </c>
      <c r="M1896" s="246">
        <f t="shared" si="18"/>
        <v>0</v>
      </c>
      <c r="N1896" s="245"/>
      <c r="O1896" s="245"/>
      <c r="P1896" s="245">
        <f t="shared" si="19"/>
        <v>0</v>
      </c>
      <c r="Q1896" s="247">
        <v>0</v>
      </c>
    </row>
    <row r="1897" spans="1:17" s="244" customFormat="1" x14ac:dyDescent="0.25">
      <c r="A1897" s="5" t="s">
        <v>4012</v>
      </c>
      <c r="B1897" s="21" t="s">
        <v>87</v>
      </c>
      <c r="C1897" s="248" t="s">
        <v>1744</v>
      </c>
      <c r="D1897" s="31" t="s">
        <v>30</v>
      </c>
      <c r="E1897" s="249">
        <v>2014</v>
      </c>
      <c r="F1897" s="249">
        <v>2014</v>
      </c>
      <c r="G1897" s="245">
        <v>6.3E-2</v>
      </c>
      <c r="H1897" s="245">
        <v>6.3E-2</v>
      </c>
      <c r="I1897" s="245">
        <v>6.3E-2</v>
      </c>
      <c r="J1897" s="243"/>
      <c r="K1897" s="243"/>
      <c r="L1897" s="245" t="str">
        <f t="shared" si="17"/>
        <v>1 шт</v>
      </c>
      <c r="M1897" s="246" t="str">
        <f t="shared" si="18"/>
        <v>1 шт</v>
      </c>
      <c r="N1897" s="245"/>
      <c r="O1897" s="245"/>
      <c r="P1897" s="245">
        <f t="shared" si="19"/>
        <v>6.3E-2</v>
      </c>
      <c r="Q1897" s="247">
        <v>6.3E-2</v>
      </c>
    </row>
    <row r="1898" spans="1:17" s="290" customFormat="1" x14ac:dyDescent="0.25">
      <c r="A1898" s="291" t="s">
        <v>90</v>
      </c>
      <c r="B1898" s="284" t="s">
        <v>91</v>
      </c>
      <c r="C1898" s="294"/>
      <c r="D1898" s="299"/>
      <c r="E1898" s="295"/>
      <c r="F1898" s="295"/>
      <c r="G1898" s="287"/>
      <c r="H1898" s="287"/>
      <c r="I1898" s="287"/>
      <c r="J1898" s="288"/>
      <c r="K1898" s="288"/>
      <c r="L1898" s="287"/>
      <c r="M1898" s="294"/>
      <c r="N1898" s="287"/>
      <c r="O1898" s="287"/>
      <c r="P1898" s="287"/>
      <c r="Q1898" s="289"/>
    </row>
    <row r="1899" spans="1:17" s="244" customFormat="1" x14ac:dyDescent="0.25">
      <c r="A1899" s="137" t="s">
        <v>12</v>
      </c>
      <c r="B1899" s="136" t="s">
        <v>212</v>
      </c>
      <c r="C1899" s="246"/>
      <c r="D1899" s="11"/>
      <c r="E1899" s="249"/>
      <c r="F1899" s="249"/>
      <c r="G1899" s="245"/>
      <c r="H1899" s="245"/>
      <c r="I1899" s="245"/>
      <c r="J1899" s="243"/>
      <c r="K1899" s="243"/>
      <c r="L1899" s="245"/>
      <c r="M1899" s="246"/>
      <c r="N1899" s="245"/>
      <c r="O1899" s="245"/>
      <c r="P1899" s="245"/>
      <c r="Q1899" s="247"/>
    </row>
    <row r="1900" spans="1:17" s="244" customFormat="1" x14ac:dyDescent="0.25">
      <c r="A1900" s="5" t="s">
        <v>1758</v>
      </c>
      <c r="B1900" s="21" t="s">
        <v>94</v>
      </c>
      <c r="C1900" s="248" t="s">
        <v>1374</v>
      </c>
      <c r="D1900" s="55" t="s">
        <v>214</v>
      </c>
      <c r="E1900" s="249">
        <v>2014</v>
      </c>
      <c r="F1900" s="249">
        <v>2014</v>
      </c>
      <c r="G1900" s="245">
        <v>2.1492754500000002</v>
      </c>
      <c r="H1900" s="245">
        <v>2.1492754500000002</v>
      </c>
      <c r="I1900" s="245">
        <v>2.1492754500000002</v>
      </c>
      <c r="J1900" s="243"/>
      <c r="K1900" s="243"/>
      <c r="L1900" s="245" t="str">
        <f t="shared" si="17"/>
        <v xml:space="preserve">1,9 км </v>
      </c>
      <c r="M1900" s="246" t="str">
        <f t="shared" si="18"/>
        <v xml:space="preserve">1,9 км </v>
      </c>
      <c r="N1900" s="245"/>
      <c r="O1900" s="245"/>
      <c r="P1900" s="245">
        <f t="shared" si="19"/>
        <v>2.1492754500000002</v>
      </c>
      <c r="Q1900" s="247">
        <v>2.1492754500000002</v>
      </c>
    </row>
    <row r="1901" spans="1:17" s="244" customFormat="1" ht="31.5" x14ac:dyDescent="0.25">
      <c r="A1901" s="5" t="s">
        <v>2092</v>
      </c>
      <c r="B1901" s="21" t="s">
        <v>1308</v>
      </c>
      <c r="C1901" s="248" t="s">
        <v>1376</v>
      </c>
      <c r="D1901" s="55" t="s">
        <v>146</v>
      </c>
      <c r="E1901" s="249">
        <v>2014</v>
      </c>
      <c r="F1901" s="249">
        <v>2014</v>
      </c>
      <c r="G1901" s="245">
        <v>0.26804022999999999</v>
      </c>
      <c r="H1901" s="245">
        <v>0.26804022999999999</v>
      </c>
      <c r="I1901" s="245">
        <v>0.26804022999999999</v>
      </c>
      <c r="J1901" s="243"/>
      <c r="K1901" s="243"/>
      <c r="L1901" s="245" t="str">
        <f t="shared" si="17"/>
        <v>1 шт.</v>
      </c>
      <c r="M1901" s="246" t="str">
        <f t="shared" si="18"/>
        <v>1 шт.</v>
      </c>
      <c r="N1901" s="245"/>
      <c r="O1901" s="245"/>
      <c r="P1901" s="245">
        <f t="shared" si="19"/>
        <v>0.26804022999999999</v>
      </c>
      <c r="Q1901" s="247">
        <v>0.26804022999999999</v>
      </c>
    </row>
    <row r="1902" spans="1:17" s="244" customFormat="1" ht="31.5" x14ac:dyDescent="0.25">
      <c r="A1902" s="5" t="s">
        <v>2093</v>
      </c>
      <c r="B1902" s="22" t="s">
        <v>1309</v>
      </c>
      <c r="C1902" s="248" t="s">
        <v>1376</v>
      </c>
      <c r="D1902" s="55" t="s">
        <v>146</v>
      </c>
      <c r="E1902" s="249">
        <v>2014</v>
      </c>
      <c r="F1902" s="249">
        <v>2014</v>
      </c>
      <c r="G1902" s="245">
        <v>0.24195042</v>
      </c>
      <c r="H1902" s="245">
        <v>0.24195042</v>
      </c>
      <c r="I1902" s="245">
        <v>0.24195042</v>
      </c>
      <c r="J1902" s="243"/>
      <c r="K1902" s="243"/>
      <c r="L1902" s="245" t="str">
        <f t="shared" si="17"/>
        <v>1 шт.</v>
      </c>
      <c r="M1902" s="246" t="str">
        <f t="shared" si="18"/>
        <v>1 шт.</v>
      </c>
      <c r="N1902" s="245"/>
      <c r="O1902" s="245"/>
      <c r="P1902" s="245">
        <f t="shared" si="19"/>
        <v>0.24195042</v>
      </c>
      <c r="Q1902" s="247">
        <v>0.24195042</v>
      </c>
    </row>
    <row r="1903" spans="1:17" s="244" customFormat="1" ht="47.25" x14ac:dyDescent="0.25">
      <c r="A1903" s="5" t="s">
        <v>2095</v>
      </c>
      <c r="B1903" s="22" t="s">
        <v>4138</v>
      </c>
      <c r="C1903" s="248" t="s">
        <v>1376</v>
      </c>
      <c r="D1903" s="55" t="s">
        <v>146</v>
      </c>
      <c r="E1903" s="249">
        <v>2014</v>
      </c>
      <c r="F1903" s="249">
        <v>2014</v>
      </c>
      <c r="G1903" s="245">
        <v>0.26756661999999998</v>
      </c>
      <c r="H1903" s="245">
        <v>0.26756661999999998</v>
      </c>
      <c r="I1903" s="245">
        <v>0.26756661999999998</v>
      </c>
      <c r="J1903" s="243"/>
      <c r="K1903" s="243"/>
      <c r="L1903" s="245" t="str">
        <f t="shared" si="17"/>
        <v>1 шт.</v>
      </c>
      <c r="M1903" s="246" t="str">
        <f t="shared" si="18"/>
        <v>1 шт.</v>
      </c>
      <c r="N1903" s="245"/>
      <c r="O1903" s="245"/>
      <c r="P1903" s="245">
        <f t="shared" si="19"/>
        <v>0.26756661999999998</v>
      </c>
      <c r="Q1903" s="247">
        <v>0.26756661999999998</v>
      </c>
    </row>
    <row r="1904" spans="1:17" s="244" customFormat="1" ht="47.25" x14ac:dyDescent="0.25">
      <c r="A1904" s="5" t="s">
        <v>2097</v>
      </c>
      <c r="B1904" s="22" t="s">
        <v>4155</v>
      </c>
      <c r="C1904" s="248" t="s">
        <v>1376</v>
      </c>
      <c r="D1904" s="55" t="s">
        <v>146</v>
      </c>
      <c r="E1904" s="249">
        <v>2014</v>
      </c>
      <c r="F1904" s="249">
        <v>2014</v>
      </c>
      <c r="G1904" s="245">
        <v>0.26709062</v>
      </c>
      <c r="H1904" s="245">
        <v>0.26709062</v>
      </c>
      <c r="I1904" s="245">
        <v>0.26709062</v>
      </c>
      <c r="J1904" s="243"/>
      <c r="K1904" s="243"/>
      <c r="L1904" s="245" t="str">
        <f t="shared" si="17"/>
        <v>1 шт.</v>
      </c>
      <c r="M1904" s="246" t="str">
        <f t="shared" si="18"/>
        <v>1 шт.</v>
      </c>
      <c r="N1904" s="245"/>
      <c r="O1904" s="245"/>
      <c r="P1904" s="245">
        <f t="shared" si="19"/>
        <v>0.26709062</v>
      </c>
      <c r="Q1904" s="247">
        <v>0.26709062</v>
      </c>
    </row>
    <row r="1905" spans="1:17" s="244" customFormat="1" ht="47.25" x14ac:dyDescent="0.25">
      <c r="A1905" s="5" t="s">
        <v>2098</v>
      </c>
      <c r="B1905" s="22" t="s">
        <v>4139</v>
      </c>
      <c r="C1905" s="248" t="s">
        <v>1376</v>
      </c>
      <c r="D1905" s="55" t="s">
        <v>146</v>
      </c>
      <c r="E1905" s="249">
        <v>2014</v>
      </c>
      <c r="F1905" s="249">
        <v>2014</v>
      </c>
      <c r="G1905" s="245">
        <v>0.45541782999999997</v>
      </c>
      <c r="H1905" s="245">
        <v>0.45541782999999997</v>
      </c>
      <c r="I1905" s="245">
        <v>0.45541782999999997</v>
      </c>
      <c r="J1905" s="243"/>
      <c r="K1905" s="243"/>
      <c r="L1905" s="245" t="str">
        <f t="shared" si="17"/>
        <v>1 шт.</v>
      </c>
      <c r="M1905" s="246" t="str">
        <f t="shared" si="18"/>
        <v>1 шт.</v>
      </c>
      <c r="N1905" s="245"/>
      <c r="O1905" s="245"/>
      <c r="P1905" s="245">
        <f t="shared" si="19"/>
        <v>0.45541782999999997</v>
      </c>
      <c r="Q1905" s="247">
        <v>0.45541782999999997</v>
      </c>
    </row>
    <row r="1906" spans="1:17" s="244" customFormat="1" ht="47.25" x14ac:dyDescent="0.25">
      <c r="A1906" s="5" t="s">
        <v>2100</v>
      </c>
      <c r="B1906" s="22" t="s">
        <v>4140</v>
      </c>
      <c r="C1906" s="248" t="s">
        <v>1376</v>
      </c>
      <c r="D1906" s="55" t="s">
        <v>146</v>
      </c>
      <c r="E1906" s="249">
        <v>2014</v>
      </c>
      <c r="F1906" s="249">
        <v>2014</v>
      </c>
      <c r="G1906" s="245">
        <v>0.45541781999999997</v>
      </c>
      <c r="H1906" s="245">
        <v>0.45541781999999997</v>
      </c>
      <c r="I1906" s="245">
        <v>0.45541781999999997</v>
      </c>
      <c r="J1906" s="243"/>
      <c r="K1906" s="243"/>
      <c r="L1906" s="245" t="str">
        <f t="shared" si="17"/>
        <v>1 шт.</v>
      </c>
      <c r="M1906" s="246" t="str">
        <f t="shared" si="18"/>
        <v>1 шт.</v>
      </c>
      <c r="N1906" s="245"/>
      <c r="O1906" s="245"/>
      <c r="P1906" s="245">
        <f t="shared" si="19"/>
        <v>0.45541781999999997</v>
      </c>
      <c r="Q1906" s="247">
        <v>0.45541781999999997</v>
      </c>
    </row>
    <row r="1907" spans="1:17" s="244" customFormat="1" ht="47.25" x14ac:dyDescent="0.25">
      <c r="A1907" s="5" t="s">
        <v>2101</v>
      </c>
      <c r="B1907" s="22" t="s">
        <v>4141</v>
      </c>
      <c r="C1907" s="248" t="s">
        <v>1376</v>
      </c>
      <c r="D1907" s="55" t="s">
        <v>146</v>
      </c>
      <c r="E1907" s="249">
        <v>2014</v>
      </c>
      <c r="F1907" s="249">
        <v>2014</v>
      </c>
      <c r="G1907" s="245">
        <v>0.30779782999999999</v>
      </c>
      <c r="H1907" s="245">
        <v>0.30779782999999999</v>
      </c>
      <c r="I1907" s="245">
        <v>0.30779782999999999</v>
      </c>
      <c r="J1907" s="243"/>
      <c r="K1907" s="243"/>
      <c r="L1907" s="245" t="str">
        <f t="shared" si="17"/>
        <v>1 шт.</v>
      </c>
      <c r="M1907" s="246" t="str">
        <f t="shared" si="18"/>
        <v>1 шт.</v>
      </c>
      <c r="N1907" s="245"/>
      <c r="O1907" s="245"/>
      <c r="P1907" s="245">
        <f t="shared" si="19"/>
        <v>0.30779782999999999</v>
      </c>
      <c r="Q1907" s="247">
        <v>0.30779782999999999</v>
      </c>
    </row>
    <row r="1908" spans="1:17" s="244" customFormat="1" ht="47.25" x14ac:dyDescent="0.25">
      <c r="A1908" s="5" t="s">
        <v>2102</v>
      </c>
      <c r="B1908" s="22" t="s">
        <v>4142</v>
      </c>
      <c r="C1908" s="248" t="s">
        <v>1376</v>
      </c>
      <c r="D1908" s="55" t="s">
        <v>146</v>
      </c>
      <c r="E1908" s="249">
        <v>2014</v>
      </c>
      <c r="F1908" s="249">
        <v>2014</v>
      </c>
      <c r="G1908" s="245">
        <v>0.30779782</v>
      </c>
      <c r="H1908" s="245">
        <v>0.30779782</v>
      </c>
      <c r="I1908" s="245">
        <v>0.30779782</v>
      </c>
      <c r="J1908" s="243"/>
      <c r="K1908" s="243"/>
      <c r="L1908" s="245" t="str">
        <f t="shared" si="17"/>
        <v>1 шт.</v>
      </c>
      <c r="M1908" s="246" t="str">
        <f t="shared" si="18"/>
        <v>1 шт.</v>
      </c>
      <c r="N1908" s="245"/>
      <c r="O1908" s="245"/>
      <c r="P1908" s="245">
        <f t="shared" si="19"/>
        <v>0.30779782</v>
      </c>
      <c r="Q1908" s="247">
        <v>0.30779782</v>
      </c>
    </row>
    <row r="1909" spans="1:17" s="244" customFormat="1" ht="47.25" x14ac:dyDescent="0.25">
      <c r="A1909" s="5" t="s">
        <v>2103</v>
      </c>
      <c r="B1909" s="22" t="s">
        <v>4143</v>
      </c>
      <c r="C1909" s="248" t="s">
        <v>1376</v>
      </c>
      <c r="D1909" s="55" t="s">
        <v>146</v>
      </c>
      <c r="E1909" s="249">
        <v>2014</v>
      </c>
      <c r="F1909" s="249">
        <v>2014</v>
      </c>
      <c r="G1909" s="245">
        <v>6.9429190000000002E-2</v>
      </c>
      <c r="H1909" s="245">
        <v>6.9429190000000002E-2</v>
      </c>
      <c r="I1909" s="245">
        <v>6.9429190000000002E-2</v>
      </c>
      <c r="J1909" s="243"/>
      <c r="K1909" s="243"/>
      <c r="L1909" s="245" t="str">
        <f t="shared" si="17"/>
        <v>1 шт.</v>
      </c>
      <c r="M1909" s="246" t="str">
        <f t="shared" si="18"/>
        <v>1 шт.</v>
      </c>
      <c r="N1909" s="245"/>
      <c r="O1909" s="245"/>
      <c r="P1909" s="245">
        <f t="shared" si="19"/>
        <v>6.9429190000000002E-2</v>
      </c>
      <c r="Q1909" s="247">
        <v>6.9429190000000002E-2</v>
      </c>
    </row>
    <row r="1910" spans="1:17" s="244" customFormat="1" ht="47.25" x14ac:dyDescent="0.25">
      <c r="A1910" s="5" t="s">
        <v>2105</v>
      </c>
      <c r="B1910" s="22" t="s">
        <v>4144</v>
      </c>
      <c r="C1910" s="248" t="s">
        <v>1376</v>
      </c>
      <c r="D1910" s="55" t="s">
        <v>146</v>
      </c>
      <c r="E1910" s="249">
        <v>2014</v>
      </c>
      <c r="F1910" s="249">
        <v>2014</v>
      </c>
      <c r="G1910" s="245">
        <v>8.0319180000000004E-2</v>
      </c>
      <c r="H1910" s="245">
        <v>8.0319180000000004E-2</v>
      </c>
      <c r="I1910" s="245">
        <v>8.0319180000000004E-2</v>
      </c>
      <c r="J1910" s="243"/>
      <c r="K1910" s="243"/>
      <c r="L1910" s="245" t="str">
        <f t="shared" si="17"/>
        <v>1 шт.</v>
      </c>
      <c r="M1910" s="246" t="str">
        <f t="shared" si="18"/>
        <v>1 шт.</v>
      </c>
      <c r="N1910" s="245"/>
      <c r="O1910" s="245"/>
      <c r="P1910" s="245">
        <f t="shared" si="19"/>
        <v>8.0319180000000004E-2</v>
      </c>
      <c r="Q1910" s="247">
        <v>8.0319180000000004E-2</v>
      </c>
    </row>
    <row r="1911" spans="1:17" s="244" customFormat="1" x14ac:dyDescent="0.25">
      <c r="A1911" s="137" t="s">
        <v>137</v>
      </c>
      <c r="B1911" s="136" t="s">
        <v>70</v>
      </c>
      <c r="C1911" s="246"/>
      <c r="D1911" s="53"/>
      <c r="E1911" s="249"/>
      <c r="F1911" s="249"/>
      <c r="G1911" s="245"/>
      <c r="H1911" s="245"/>
      <c r="I1911" s="245"/>
      <c r="J1911" s="243"/>
      <c r="K1911" s="243"/>
      <c r="L1911" s="245"/>
      <c r="M1911" s="246"/>
      <c r="N1911" s="245"/>
      <c r="O1911" s="245"/>
      <c r="P1911" s="245"/>
      <c r="Q1911" s="247"/>
    </row>
    <row r="1912" spans="1:17" s="244" customFormat="1" ht="31.5" x14ac:dyDescent="0.25">
      <c r="A1912" s="5" t="s">
        <v>93</v>
      </c>
      <c r="B1912" s="21" t="s">
        <v>218</v>
      </c>
      <c r="C1912" s="248" t="s">
        <v>1409</v>
      </c>
      <c r="D1912" s="55" t="s">
        <v>124</v>
      </c>
      <c r="E1912" s="249">
        <v>2014</v>
      </c>
      <c r="F1912" s="249">
        <v>2014</v>
      </c>
      <c r="G1912" s="245">
        <v>8.1631129999999996E-2</v>
      </c>
      <c r="H1912" s="245">
        <v>8.1631129999999996E-2</v>
      </c>
      <c r="I1912" s="245">
        <v>8.1631129999999996E-2</v>
      </c>
      <c r="J1912" s="243"/>
      <c r="K1912" s="243"/>
      <c r="L1912" s="245" t="str">
        <f t="shared" si="17"/>
        <v>0,063 МВА</v>
      </c>
      <c r="M1912" s="246" t="str">
        <f t="shared" si="18"/>
        <v>0,063 МВА</v>
      </c>
      <c r="N1912" s="245"/>
      <c r="O1912" s="245"/>
      <c r="P1912" s="245">
        <f t="shared" si="19"/>
        <v>8.1631129999999996E-2</v>
      </c>
      <c r="Q1912" s="247">
        <v>8.1631129999999996E-2</v>
      </c>
    </row>
    <row r="1913" spans="1:17" s="244" customFormat="1" ht="31.5" x14ac:dyDescent="0.25">
      <c r="A1913" s="5" t="s">
        <v>226</v>
      </c>
      <c r="B1913" s="21" t="s">
        <v>220</v>
      </c>
      <c r="C1913" s="248" t="s">
        <v>1409</v>
      </c>
      <c r="D1913" s="55" t="s">
        <v>18</v>
      </c>
      <c r="E1913" s="249">
        <v>2014</v>
      </c>
      <c r="F1913" s="249">
        <v>2014</v>
      </c>
      <c r="G1913" s="245">
        <v>9.0999999999999998E-2</v>
      </c>
      <c r="H1913" s="245">
        <v>9.0999999999999998E-2</v>
      </c>
      <c r="I1913" s="245">
        <v>9.0999999999999998E-2</v>
      </c>
      <c r="J1913" s="243"/>
      <c r="K1913" s="243"/>
      <c r="L1913" s="245" t="str">
        <f t="shared" si="17"/>
        <v>0,1 МВА</v>
      </c>
      <c r="M1913" s="246" t="str">
        <f t="shared" si="18"/>
        <v>0,1 МВА</v>
      </c>
      <c r="N1913" s="245"/>
      <c r="O1913" s="245"/>
      <c r="P1913" s="245">
        <f t="shared" si="19"/>
        <v>9.0999999999999998E-2</v>
      </c>
      <c r="Q1913" s="247">
        <v>9.0999999999999998E-2</v>
      </c>
    </row>
    <row r="1914" spans="1:17" s="244" customFormat="1" ht="31.5" x14ac:dyDescent="0.25">
      <c r="A1914" s="5" t="s">
        <v>227</v>
      </c>
      <c r="B1914" s="21" t="s">
        <v>222</v>
      </c>
      <c r="C1914" s="248" t="s">
        <v>1409</v>
      </c>
      <c r="D1914" s="55" t="s">
        <v>124</v>
      </c>
      <c r="E1914" s="249">
        <v>2014</v>
      </c>
      <c r="F1914" s="249">
        <v>2014</v>
      </c>
      <c r="G1914" s="245">
        <v>8.1631129999999996E-2</v>
      </c>
      <c r="H1914" s="245">
        <v>8.1631129999999996E-2</v>
      </c>
      <c r="I1914" s="245">
        <v>8.1631129999999996E-2</v>
      </c>
      <c r="J1914" s="243"/>
      <c r="K1914" s="243"/>
      <c r="L1914" s="245" t="str">
        <f t="shared" si="17"/>
        <v>0,063 МВА</v>
      </c>
      <c r="M1914" s="246" t="str">
        <f t="shared" si="18"/>
        <v>0,063 МВА</v>
      </c>
      <c r="N1914" s="245"/>
      <c r="O1914" s="245"/>
      <c r="P1914" s="245">
        <f t="shared" si="19"/>
        <v>8.1631129999999996E-2</v>
      </c>
      <c r="Q1914" s="247">
        <v>8.1631129999999996E-2</v>
      </c>
    </row>
    <row r="1915" spans="1:17" s="244" customFormat="1" ht="31.5" x14ac:dyDescent="0.25">
      <c r="A1915" s="5" t="s">
        <v>228</v>
      </c>
      <c r="B1915" s="21" t="s">
        <v>224</v>
      </c>
      <c r="C1915" s="248" t="s">
        <v>1409</v>
      </c>
      <c r="D1915" s="55" t="s">
        <v>124</v>
      </c>
      <c r="E1915" s="249">
        <v>2014</v>
      </c>
      <c r="F1915" s="249">
        <v>2014</v>
      </c>
      <c r="G1915" s="245">
        <v>8.1631129999999996E-2</v>
      </c>
      <c r="H1915" s="245">
        <v>8.1631129999999996E-2</v>
      </c>
      <c r="I1915" s="245">
        <v>8.1631129999999996E-2</v>
      </c>
      <c r="J1915" s="243"/>
      <c r="K1915" s="243"/>
      <c r="L1915" s="245" t="str">
        <f t="shared" si="17"/>
        <v>0,063 МВА</v>
      </c>
      <c r="M1915" s="246" t="str">
        <f t="shared" si="18"/>
        <v>0,063 МВА</v>
      </c>
      <c r="N1915" s="245"/>
      <c r="O1915" s="245"/>
      <c r="P1915" s="245">
        <f t="shared" si="19"/>
        <v>8.1631129999999996E-2</v>
      </c>
      <c r="Q1915" s="247">
        <v>8.1631129999999996E-2</v>
      </c>
    </row>
    <row r="1916" spans="1:17" s="244" customFormat="1" ht="31.5" x14ac:dyDescent="0.25">
      <c r="A1916" s="5" t="s">
        <v>229</v>
      </c>
      <c r="B1916" s="21" t="s">
        <v>92</v>
      </c>
      <c r="C1916" s="248" t="s">
        <v>1409</v>
      </c>
      <c r="D1916" s="11"/>
      <c r="E1916" s="249">
        <v>2014</v>
      </c>
      <c r="F1916" s="249">
        <v>2014</v>
      </c>
      <c r="G1916" s="245">
        <v>3.5662229999999999</v>
      </c>
      <c r="H1916" s="245">
        <v>3.5662229999999999</v>
      </c>
      <c r="I1916" s="245">
        <v>3.5662229999999999</v>
      </c>
      <c r="J1916" s="243"/>
      <c r="K1916" s="243"/>
      <c r="L1916" s="245">
        <f t="shared" si="17"/>
        <v>0</v>
      </c>
      <c r="M1916" s="246">
        <f t="shared" si="18"/>
        <v>0</v>
      </c>
      <c r="N1916" s="245"/>
      <c r="O1916" s="245"/>
      <c r="P1916" s="245">
        <f t="shared" si="19"/>
        <v>3.5662229999999999</v>
      </c>
      <c r="Q1916" s="247">
        <v>3.5662229999999999</v>
      </c>
    </row>
    <row r="1917" spans="1:17" s="244" customFormat="1" x14ac:dyDescent="0.25">
      <c r="A1917" s="5" t="s">
        <v>230</v>
      </c>
      <c r="B1917" s="77" t="s">
        <v>1310</v>
      </c>
      <c r="C1917" s="248" t="s">
        <v>1376</v>
      </c>
      <c r="D1917" s="55" t="s">
        <v>146</v>
      </c>
      <c r="E1917" s="249">
        <v>2014</v>
      </c>
      <c r="F1917" s="249">
        <v>2014</v>
      </c>
      <c r="G1917" s="245">
        <v>7.1932960000000004E-2</v>
      </c>
      <c r="H1917" s="245">
        <v>7.1932960000000004E-2</v>
      </c>
      <c r="I1917" s="245">
        <v>7.1932960000000004E-2</v>
      </c>
      <c r="J1917" s="243"/>
      <c r="K1917" s="243"/>
      <c r="L1917" s="245" t="str">
        <f>D1917</f>
        <v>1 шт.</v>
      </c>
      <c r="M1917" s="246" t="str">
        <f>L1917</f>
        <v>1 шт.</v>
      </c>
      <c r="N1917" s="245"/>
      <c r="O1917" s="245"/>
      <c r="P1917" s="245">
        <f>I1917</f>
        <v>7.1932960000000004E-2</v>
      </c>
      <c r="Q1917" s="247">
        <v>7.1932960000000004E-2</v>
      </c>
    </row>
    <row r="1918" spans="1:17" s="244" customFormat="1" x14ac:dyDescent="0.25">
      <c r="A1918" s="5" t="s">
        <v>231</v>
      </c>
      <c r="B1918" s="77" t="s">
        <v>1311</v>
      </c>
      <c r="C1918" s="248" t="s">
        <v>1376</v>
      </c>
      <c r="D1918" s="55" t="s">
        <v>146</v>
      </c>
      <c r="E1918" s="249">
        <v>2014</v>
      </c>
      <c r="F1918" s="249">
        <v>2014</v>
      </c>
      <c r="G1918" s="245">
        <v>7.6973730000000004E-2</v>
      </c>
      <c r="H1918" s="245">
        <v>7.6973730000000004E-2</v>
      </c>
      <c r="I1918" s="245">
        <v>7.6973730000000004E-2</v>
      </c>
      <c r="J1918" s="243"/>
      <c r="K1918" s="243"/>
      <c r="L1918" s="245" t="str">
        <f>D1918</f>
        <v>1 шт.</v>
      </c>
      <c r="M1918" s="246" t="str">
        <f>L1918</f>
        <v>1 шт.</v>
      </c>
      <c r="N1918" s="245"/>
      <c r="O1918" s="245"/>
      <c r="P1918" s="245">
        <f>I1918</f>
        <v>7.6973730000000004E-2</v>
      </c>
      <c r="Q1918" s="247">
        <v>7.6973730000000004E-2</v>
      </c>
    </row>
    <row r="1919" spans="1:17" s="244" customFormat="1" x14ac:dyDescent="0.25">
      <c r="A1919" s="5" t="s">
        <v>4013</v>
      </c>
      <c r="B1919" s="77" t="s">
        <v>1312</v>
      </c>
      <c r="C1919" s="248" t="s">
        <v>1376</v>
      </c>
      <c r="D1919" s="55" t="s">
        <v>146</v>
      </c>
      <c r="E1919" s="249">
        <v>2014</v>
      </c>
      <c r="F1919" s="249">
        <v>2014</v>
      </c>
      <c r="G1919" s="245">
        <v>7.4454880000000001E-2</v>
      </c>
      <c r="H1919" s="245">
        <v>7.4454880000000001E-2</v>
      </c>
      <c r="I1919" s="245">
        <v>7.4454880000000001E-2</v>
      </c>
      <c r="J1919" s="243"/>
      <c r="K1919" s="243"/>
      <c r="L1919" s="245" t="str">
        <f>D1919</f>
        <v>1 шт.</v>
      </c>
      <c r="M1919" s="246" t="str">
        <f>L1919</f>
        <v>1 шт.</v>
      </c>
      <c r="N1919" s="245"/>
      <c r="O1919" s="245"/>
      <c r="P1919" s="245">
        <f>I1919</f>
        <v>7.4454880000000001E-2</v>
      </c>
      <c r="Q1919" s="247">
        <v>7.4454880000000001E-2</v>
      </c>
    </row>
    <row r="1920" spans="1:17" s="244" customFormat="1" x14ac:dyDescent="0.25">
      <c r="A1920" s="5" t="s">
        <v>4014</v>
      </c>
      <c r="B1920" s="77" t="s">
        <v>1313</v>
      </c>
      <c r="C1920" s="248" t="s">
        <v>1376</v>
      </c>
      <c r="D1920" s="55" t="s">
        <v>146</v>
      </c>
      <c r="E1920" s="249">
        <v>2014</v>
      </c>
      <c r="F1920" s="249">
        <v>2014</v>
      </c>
      <c r="G1920" s="245">
        <v>7.6973730000000004E-2</v>
      </c>
      <c r="H1920" s="245">
        <v>7.6973730000000004E-2</v>
      </c>
      <c r="I1920" s="245">
        <v>7.6973730000000004E-2</v>
      </c>
      <c r="J1920" s="243"/>
      <c r="K1920" s="243"/>
      <c r="L1920" s="245" t="str">
        <f>D1920</f>
        <v>1 шт.</v>
      </c>
      <c r="M1920" s="246" t="str">
        <f>L1920</f>
        <v>1 шт.</v>
      </c>
      <c r="N1920" s="245"/>
      <c r="O1920" s="245"/>
      <c r="P1920" s="245">
        <f>I1920</f>
        <v>7.6973730000000004E-2</v>
      </c>
      <c r="Q1920" s="247">
        <v>7.6973730000000004E-2</v>
      </c>
    </row>
    <row r="1921" spans="1:17" s="244" customFormat="1" x14ac:dyDescent="0.25">
      <c r="A1921" s="137">
        <v>3</v>
      </c>
      <c r="B1921" s="136" t="s">
        <v>20</v>
      </c>
      <c r="C1921" s="246"/>
      <c r="D1921" s="11"/>
      <c r="E1921" s="249"/>
      <c r="F1921" s="249"/>
      <c r="G1921" s="245">
        <v>0</v>
      </c>
      <c r="H1921" s="245">
        <v>0</v>
      </c>
      <c r="I1921" s="245">
        <v>0</v>
      </c>
      <c r="J1921" s="243"/>
      <c r="K1921" s="243"/>
      <c r="L1921" s="245">
        <f t="shared" si="17"/>
        <v>0</v>
      </c>
      <c r="M1921" s="246">
        <f t="shared" si="18"/>
        <v>0</v>
      </c>
      <c r="N1921" s="245"/>
      <c r="O1921" s="245"/>
      <c r="P1921" s="245">
        <f t="shared" si="19"/>
        <v>0</v>
      </c>
      <c r="Q1921" s="247">
        <v>0</v>
      </c>
    </row>
    <row r="1922" spans="1:17" s="244" customFormat="1" ht="31.5" x14ac:dyDescent="0.25">
      <c r="A1922" s="5" t="s">
        <v>1606</v>
      </c>
      <c r="B1922" s="21" t="s">
        <v>1314</v>
      </c>
      <c r="C1922" s="248" t="s">
        <v>1744</v>
      </c>
      <c r="D1922" s="55" t="s">
        <v>146</v>
      </c>
      <c r="E1922" s="249">
        <v>2014</v>
      </c>
      <c r="F1922" s="249">
        <v>2014</v>
      </c>
      <c r="G1922" s="245">
        <v>4</v>
      </c>
      <c r="H1922" s="245">
        <v>4</v>
      </c>
      <c r="I1922" s="245">
        <v>4</v>
      </c>
      <c r="J1922" s="243"/>
      <c r="K1922" s="243"/>
      <c r="L1922" s="245" t="str">
        <f t="shared" si="17"/>
        <v>1 шт.</v>
      </c>
      <c r="M1922" s="246" t="str">
        <f t="shared" si="18"/>
        <v>1 шт.</v>
      </c>
      <c r="N1922" s="245"/>
      <c r="O1922" s="245"/>
      <c r="P1922" s="245">
        <f t="shared" si="19"/>
        <v>4</v>
      </c>
      <c r="Q1922" s="247">
        <v>4</v>
      </c>
    </row>
    <row r="1923" spans="1:17" s="244" customFormat="1" x14ac:dyDescent="0.25">
      <c r="A1923" s="137">
        <v>4</v>
      </c>
      <c r="B1923" s="136" t="s">
        <v>21</v>
      </c>
      <c r="C1923" s="246"/>
      <c r="D1923" s="11"/>
      <c r="E1923" s="249"/>
      <c r="F1923" s="249"/>
      <c r="G1923" s="245">
        <v>0</v>
      </c>
      <c r="H1923" s="245">
        <v>0</v>
      </c>
      <c r="I1923" s="245">
        <v>0</v>
      </c>
      <c r="J1923" s="243"/>
      <c r="K1923" s="243"/>
      <c r="L1923" s="245">
        <f t="shared" si="17"/>
        <v>0</v>
      </c>
      <c r="M1923" s="246">
        <f t="shared" si="18"/>
        <v>0</v>
      </c>
      <c r="N1923" s="245"/>
      <c r="O1923" s="245"/>
      <c r="P1923" s="245">
        <f t="shared" si="19"/>
        <v>0</v>
      </c>
      <c r="Q1923" s="247">
        <v>0</v>
      </c>
    </row>
    <row r="1924" spans="1:17" s="244" customFormat="1" ht="31.5" x14ac:dyDescent="0.25">
      <c r="A1924" s="5" t="s">
        <v>232</v>
      </c>
      <c r="B1924" s="21" t="s">
        <v>1259</v>
      </c>
      <c r="C1924" s="248" t="s">
        <v>1374</v>
      </c>
      <c r="D1924" s="11"/>
      <c r="E1924" s="249">
        <v>2014</v>
      </c>
      <c r="F1924" s="249">
        <v>2014</v>
      </c>
      <c r="G1924" s="245">
        <v>4</v>
      </c>
      <c r="H1924" s="245">
        <v>4</v>
      </c>
      <c r="I1924" s="245">
        <v>4</v>
      </c>
      <c r="J1924" s="243"/>
      <c r="K1924" s="243"/>
      <c r="L1924" s="245">
        <f t="shared" si="17"/>
        <v>0</v>
      </c>
      <c r="M1924" s="246">
        <f t="shared" si="18"/>
        <v>0</v>
      </c>
      <c r="N1924" s="245"/>
      <c r="O1924" s="245"/>
      <c r="P1924" s="245">
        <f t="shared" si="19"/>
        <v>4</v>
      </c>
      <c r="Q1924" s="247">
        <v>4</v>
      </c>
    </row>
    <row r="1925" spans="1:17" s="244" customFormat="1" x14ac:dyDescent="0.25">
      <c r="A1925" s="27" t="s">
        <v>476</v>
      </c>
      <c r="B1925" s="136" t="s">
        <v>25</v>
      </c>
      <c r="C1925" s="246"/>
      <c r="D1925" s="11"/>
      <c r="E1925" s="249"/>
      <c r="F1925" s="249"/>
      <c r="G1925" s="245">
        <v>0</v>
      </c>
      <c r="H1925" s="245">
        <v>0</v>
      </c>
      <c r="I1925" s="245">
        <v>0</v>
      </c>
      <c r="J1925" s="243"/>
      <c r="K1925" s="243"/>
      <c r="L1925" s="245">
        <f t="shared" si="17"/>
        <v>0</v>
      </c>
      <c r="M1925" s="246">
        <f t="shared" si="18"/>
        <v>0</v>
      </c>
      <c r="N1925" s="245"/>
      <c r="O1925" s="245"/>
      <c r="P1925" s="245">
        <f t="shared" si="19"/>
        <v>0</v>
      </c>
      <c r="Q1925" s="247">
        <v>0</v>
      </c>
    </row>
    <row r="1926" spans="1:17" s="244" customFormat="1" x14ac:dyDescent="0.25">
      <c r="A1926" s="5" t="s">
        <v>4015</v>
      </c>
      <c r="B1926" s="21" t="s">
        <v>235</v>
      </c>
      <c r="C1926" s="248" t="s">
        <v>1744</v>
      </c>
      <c r="D1926" s="55" t="s">
        <v>146</v>
      </c>
      <c r="E1926" s="249">
        <v>2014</v>
      </c>
      <c r="F1926" s="249">
        <v>2014</v>
      </c>
      <c r="G1926" s="245">
        <v>0.18099999999999999</v>
      </c>
      <c r="H1926" s="245">
        <v>0.18099999999999999</v>
      </c>
      <c r="I1926" s="245">
        <v>0.18099999999999999</v>
      </c>
      <c r="J1926" s="243"/>
      <c r="K1926" s="243"/>
      <c r="L1926" s="245" t="str">
        <f t="shared" si="17"/>
        <v>1 шт.</v>
      </c>
      <c r="M1926" s="246" t="str">
        <f t="shared" si="18"/>
        <v>1 шт.</v>
      </c>
      <c r="N1926" s="245"/>
      <c r="O1926" s="245"/>
      <c r="P1926" s="245">
        <f t="shared" si="19"/>
        <v>0.18099999999999999</v>
      </c>
      <c r="Q1926" s="247">
        <v>0.18099999999999999</v>
      </c>
    </row>
    <row r="1927" spans="1:17" s="244" customFormat="1" x14ac:dyDescent="0.25">
      <c r="A1927" s="5" t="s">
        <v>4016</v>
      </c>
      <c r="B1927" s="21" t="s">
        <v>237</v>
      </c>
      <c r="C1927" s="248" t="s">
        <v>1744</v>
      </c>
      <c r="D1927" s="55" t="s">
        <v>146</v>
      </c>
      <c r="E1927" s="249">
        <v>2014</v>
      </c>
      <c r="F1927" s="249">
        <v>2014</v>
      </c>
      <c r="G1927" s="245">
        <v>0.17899999999999999</v>
      </c>
      <c r="H1927" s="245">
        <v>0.17899999999999999</v>
      </c>
      <c r="I1927" s="245">
        <v>0.17899999999999999</v>
      </c>
      <c r="J1927" s="243"/>
      <c r="K1927" s="243"/>
      <c r="L1927" s="245" t="str">
        <f t="shared" si="17"/>
        <v>1 шт.</v>
      </c>
      <c r="M1927" s="246" t="str">
        <f t="shared" si="18"/>
        <v>1 шт.</v>
      </c>
      <c r="N1927" s="245"/>
      <c r="O1927" s="245"/>
      <c r="P1927" s="245">
        <f t="shared" si="19"/>
        <v>0.17899999999999999</v>
      </c>
      <c r="Q1927" s="247">
        <v>0.17899999999999999</v>
      </c>
    </row>
    <row r="1928" spans="1:17" s="290" customFormat="1" x14ac:dyDescent="0.25">
      <c r="A1928" s="291" t="s">
        <v>98</v>
      </c>
      <c r="B1928" s="284" t="s">
        <v>99</v>
      </c>
      <c r="C1928" s="294"/>
      <c r="D1928" s="284"/>
      <c r="E1928" s="295"/>
      <c r="F1928" s="295"/>
      <c r="G1928" s="287"/>
      <c r="H1928" s="287"/>
      <c r="I1928" s="287"/>
      <c r="J1928" s="288"/>
      <c r="K1928" s="288"/>
      <c r="L1928" s="287"/>
      <c r="M1928" s="294"/>
      <c r="N1928" s="287"/>
      <c r="O1928" s="287"/>
      <c r="P1928" s="287"/>
      <c r="Q1928" s="289"/>
    </row>
    <row r="1929" spans="1:17" s="244" customFormat="1" x14ac:dyDescent="0.25">
      <c r="A1929" s="24" t="s">
        <v>593</v>
      </c>
      <c r="B1929" s="25" t="s">
        <v>29</v>
      </c>
      <c r="C1929" s="246"/>
      <c r="D1929" s="61"/>
      <c r="E1929" s="249"/>
      <c r="F1929" s="249"/>
      <c r="G1929" s="245"/>
      <c r="H1929" s="245"/>
      <c r="I1929" s="245"/>
      <c r="J1929" s="243"/>
      <c r="K1929" s="243"/>
      <c r="L1929" s="245"/>
      <c r="M1929" s="246"/>
      <c r="N1929" s="245"/>
      <c r="O1929" s="245"/>
      <c r="P1929" s="245"/>
      <c r="Q1929" s="247"/>
    </row>
    <row r="1930" spans="1:17" s="244" customFormat="1" ht="31.5" x14ac:dyDescent="0.25">
      <c r="A1930" s="15" t="s">
        <v>1607</v>
      </c>
      <c r="B1930" s="16" t="s">
        <v>100</v>
      </c>
      <c r="C1930" s="248" t="s">
        <v>1374</v>
      </c>
      <c r="D1930" s="31" t="s">
        <v>108</v>
      </c>
      <c r="E1930" s="249">
        <v>2014</v>
      </c>
      <c r="F1930" s="249">
        <v>2014</v>
      </c>
      <c r="G1930" s="245">
        <v>0.48569000000000001</v>
      </c>
      <c r="H1930" s="245">
        <v>0.48569000000000001</v>
      </c>
      <c r="I1930" s="245">
        <v>0.48569000000000001</v>
      </c>
      <c r="J1930" s="243"/>
      <c r="K1930" s="243"/>
      <c r="L1930" s="245" t="str">
        <f t="shared" si="17"/>
        <v>0,32км</v>
      </c>
      <c r="M1930" s="246" t="str">
        <f t="shared" si="18"/>
        <v>0,32км</v>
      </c>
      <c r="N1930" s="245"/>
      <c r="O1930" s="245"/>
      <c r="P1930" s="245">
        <f t="shared" si="19"/>
        <v>0.48569000000000001</v>
      </c>
      <c r="Q1930" s="247">
        <v>0.48569000000000001</v>
      </c>
    </row>
    <row r="1931" spans="1:17" s="244" customFormat="1" x14ac:dyDescent="0.25">
      <c r="A1931" s="78">
        <v>2</v>
      </c>
      <c r="B1931" s="26" t="s">
        <v>70</v>
      </c>
      <c r="C1931" s="246"/>
      <c r="D1931" s="31"/>
      <c r="E1931" s="249"/>
      <c r="F1931" s="249"/>
      <c r="G1931" s="245"/>
      <c r="H1931" s="245"/>
      <c r="I1931" s="245"/>
      <c r="J1931" s="243"/>
      <c r="K1931" s="243"/>
      <c r="L1931" s="245"/>
      <c r="M1931" s="246"/>
      <c r="N1931" s="245"/>
      <c r="O1931" s="245"/>
      <c r="P1931" s="245"/>
      <c r="Q1931" s="247"/>
    </row>
    <row r="1932" spans="1:17" s="244" customFormat="1" ht="31.5" x14ac:dyDescent="0.25">
      <c r="A1932" s="17" t="s">
        <v>101</v>
      </c>
      <c r="B1932" s="18" t="s">
        <v>4017</v>
      </c>
      <c r="C1932" s="248" t="s">
        <v>1409</v>
      </c>
      <c r="D1932" s="31" t="s">
        <v>74</v>
      </c>
      <c r="E1932" s="249">
        <v>2014</v>
      </c>
      <c r="F1932" s="249">
        <v>2014</v>
      </c>
      <c r="G1932" s="245">
        <v>0.78500000000000003</v>
      </c>
      <c r="H1932" s="245">
        <v>0.78500000000000003</v>
      </c>
      <c r="I1932" s="245">
        <v>0.78500000000000003</v>
      </c>
      <c r="J1932" s="243"/>
      <c r="K1932" s="243"/>
      <c r="L1932" s="245" t="str">
        <f t="shared" si="17"/>
        <v>0,4МВА</v>
      </c>
      <c r="M1932" s="246" t="str">
        <f t="shared" si="18"/>
        <v>0,4МВА</v>
      </c>
      <c r="N1932" s="245"/>
      <c r="O1932" s="245"/>
      <c r="P1932" s="245">
        <f t="shared" si="19"/>
        <v>0.78500000000000003</v>
      </c>
      <c r="Q1932" s="247">
        <v>0.78500000000000003</v>
      </c>
    </row>
    <row r="1933" spans="1:17" s="244" customFormat="1" ht="31.5" x14ac:dyDescent="0.25">
      <c r="A1933" s="17" t="s">
        <v>102</v>
      </c>
      <c r="B1933" s="18" t="s">
        <v>103</v>
      </c>
      <c r="C1933" s="248" t="s">
        <v>1409</v>
      </c>
      <c r="D1933" s="31" t="s">
        <v>109</v>
      </c>
      <c r="E1933" s="249">
        <v>2014</v>
      </c>
      <c r="F1933" s="249">
        <v>2014</v>
      </c>
      <c r="G1933" s="245">
        <v>0.76569328000000003</v>
      </c>
      <c r="H1933" s="245">
        <v>0.76569328000000003</v>
      </c>
      <c r="I1933" s="245">
        <v>0.76569328000000003</v>
      </c>
      <c r="J1933" s="243"/>
      <c r="K1933" s="243"/>
      <c r="L1933" s="245" t="str">
        <f t="shared" si="17"/>
        <v>0,25МВА</v>
      </c>
      <c r="M1933" s="246" t="str">
        <f t="shared" si="18"/>
        <v>0,25МВА</v>
      </c>
      <c r="N1933" s="245"/>
      <c r="O1933" s="245"/>
      <c r="P1933" s="245">
        <f t="shared" si="19"/>
        <v>0.76569328000000003</v>
      </c>
      <c r="Q1933" s="247">
        <v>0.76569328000000003</v>
      </c>
    </row>
    <row r="1934" spans="1:17" s="244" customFormat="1" ht="31.5" x14ac:dyDescent="0.25">
      <c r="A1934" s="17" t="s">
        <v>1609</v>
      </c>
      <c r="B1934" s="79" t="s">
        <v>250</v>
      </c>
      <c r="C1934" s="248" t="s">
        <v>1409</v>
      </c>
      <c r="D1934" s="10" t="s">
        <v>251</v>
      </c>
      <c r="E1934" s="249">
        <v>2014</v>
      </c>
      <c r="F1934" s="249">
        <v>2014</v>
      </c>
      <c r="G1934" s="245">
        <v>0.14766399999999999</v>
      </c>
      <c r="H1934" s="245">
        <v>0.14766399999999999</v>
      </c>
      <c r="I1934" s="245">
        <v>0.14766399999999999</v>
      </c>
      <c r="J1934" s="243"/>
      <c r="K1934" s="243"/>
      <c r="L1934" s="245" t="str">
        <f t="shared" si="17"/>
        <v>0,324км</v>
      </c>
      <c r="M1934" s="246" t="str">
        <f t="shared" si="18"/>
        <v>0,324км</v>
      </c>
      <c r="N1934" s="245"/>
      <c r="O1934" s="245"/>
      <c r="P1934" s="245">
        <f t="shared" si="19"/>
        <v>0.14766399999999999</v>
      </c>
      <c r="Q1934" s="247">
        <v>0.14766399999999999</v>
      </c>
    </row>
    <row r="1935" spans="1:17" s="244" customFormat="1" ht="31.5" x14ac:dyDescent="0.25">
      <c r="A1935" s="17" t="s">
        <v>1610</v>
      </c>
      <c r="B1935" s="79" t="s">
        <v>252</v>
      </c>
      <c r="C1935" s="248" t="s">
        <v>1409</v>
      </c>
      <c r="D1935" s="10" t="s">
        <v>253</v>
      </c>
      <c r="E1935" s="249">
        <v>2014</v>
      </c>
      <c r="F1935" s="249">
        <v>2014</v>
      </c>
      <c r="G1935" s="245">
        <v>0.13944200000000001</v>
      </c>
      <c r="H1935" s="245">
        <v>0.13944200000000001</v>
      </c>
      <c r="I1935" s="245">
        <v>0.13944200000000001</v>
      </c>
      <c r="J1935" s="243"/>
      <c r="K1935" s="243"/>
      <c r="L1935" s="245" t="str">
        <f t="shared" si="17"/>
        <v>0,463км</v>
      </c>
      <c r="M1935" s="246" t="str">
        <f t="shared" si="18"/>
        <v>0,463км</v>
      </c>
      <c r="N1935" s="245"/>
      <c r="O1935" s="245"/>
      <c r="P1935" s="245">
        <f t="shared" si="19"/>
        <v>0.13944200000000001</v>
      </c>
      <c r="Q1935" s="247">
        <v>0.13944200000000001</v>
      </c>
    </row>
    <row r="1936" spans="1:17" s="244" customFormat="1" ht="31.5" x14ac:dyDescent="0.25">
      <c r="A1936" s="17" t="s">
        <v>1611</v>
      </c>
      <c r="B1936" s="20" t="s">
        <v>1315</v>
      </c>
      <c r="C1936" s="248" t="s">
        <v>1376</v>
      </c>
      <c r="D1936" s="12" t="s">
        <v>64</v>
      </c>
      <c r="E1936" s="249">
        <v>2014</v>
      </c>
      <c r="F1936" s="249">
        <v>2014</v>
      </c>
      <c r="G1936" s="245">
        <v>0.14688999999999999</v>
      </c>
      <c r="H1936" s="245">
        <v>0.14688999999999999</v>
      </c>
      <c r="I1936" s="245">
        <v>0.14688999999999999</v>
      </c>
      <c r="J1936" s="243"/>
      <c r="K1936" s="243"/>
      <c r="L1936" s="245" t="str">
        <f>D1936</f>
        <v>1шт</v>
      </c>
      <c r="M1936" s="246" t="str">
        <f>L1936</f>
        <v>1шт</v>
      </c>
      <c r="N1936" s="245"/>
      <c r="O1936" s="245"/>
      <c r="P1936" s="245">
        <f>I1936</f>
        <v>0.14688999999999999</v>
      </c>
      <c r="Q1936" s="247">
        <v>0.14688999999999999</v>
      </c>
    </row>
    <row r="1937" spans="1:19" s="244" customFormat="1" ht="31.5" x14ac:dyDescent="0.25">
      <c r="A1937" s="17" t="s">
        <v>1612</v>
      </c>
      <c r="B1937" s="21" t="s">
        <v>1316</v>
      </c>
      <c r="C1937" s="248" t="s">
        <v>1376</v>
      </c>
      <c r="D1937" s="12" t="s">
        <v>64</v>
      </c>
      <c r="E1937" s="249">
        <v>2014</v>
      </c>
      <c r="F1937" s="249">
        <v>2014</v>
      </c>
      <c r="G1937" s="245">
        <v>0.14688999999999999</v>
      </c>
      <c r="H1937" s="245">
        <v>0.14688999999999999</v>
      </c>
      <c r="I1937" s="245">
        <v>0.14688999999999999</v>
      </c>
      <c r="J1937" s="243"/>
      <c r="K1937" s="243"/>
      <c r="L1937" s="245" t="str">
        <f>D1937</f>
        <v>1шт</v>
      </c>
      <c r="M1937" s="246" t="str">
        <f>L1937</f>
        <v>1шт</v>
      </c>
      <c r="N1937" s="245"/>
      <c r="O1937" s="245"/>
      <c r="P1937" s="245">
        <f>I1937</f>
        <v>0.14688999999999999</v>
      </c>
      <c r="Q1937" s="247">
        <v>0.14688999999999999</v>
      </c>
    </row>
    <row r="1938" spans="1:19" s="244" customFormat="1" x14ac:dyDescent="0.25">
      <c r="A1938" s="5" t="s">
        <v>44</v>
      </c>
      <c r="B1938" s="28" t="s">
        <v>20</v>
      </c>
      <c r="C1938" s="246"/>
      <c r="D1938" s="10"/>
      <c r="E1938" s="249"/>
      <c r="F1938" s="249"/>
      <c r="G1938" s="245"/>
      <c r="H1938" s="245"/>
      <c r="I1938" s="245"/>
      <c r="J1938" s="243"/>
      <c r="K1938" s="243"/>
      <c r="L1938" s="245"/>
      <c r="M1938" s="246"/>
      <c r="N1938" s="245"/>
      <c r="O1938" s="245"/>
      <c r="P1938" s="245"/>
      <c r="Q1938" s="247"/>
    </row>
    <row r="1939" spans="1:19" s="244" customFormat="1" x14ac:dyDescent="0.25">
      <c r="A1939" s="5" t="s">
        <v>4018</v>
      </c>
      <c r="B1939" s="22" t="s">
        <v>116</v>
      </c>
      <c r="C1939" s="248" t="s">
        <v>1744</v>
      </c>
      <c r="D1939" s="12" t="s">
        <v>64</v>
      </c>
      <c r="E1939" s="249">
        <v>2014</v>
      </c>
      <c r="F1939" s="249">
        <v>2014</v>
      </c>
      <c r="G1939" s="245">
        <v>0.45468900000000001</v>
      </c>
      <c r="H1939" s="245">
        <v>0.45468900000000001</v>
      </c>
      <c r="I1939" s="245">
        <v>0.45468900000000001</v>
      </c>
      <c r="J1939" s="243"/>
      <c r="K1939" s="243"/>
      <c r="L1939" s="245" t="str">
        <f t="shared" si="17"/>
        <v>1шт</v>
      </c>
      <c r="M1939" s="246" t="str">
        <f t="shared" si="18"/>
        <v>1шт</v>
      </c>
      <c r="N1939" s="245"/>
      <c r="O1939" s="245"/>
      <c r="P1939" s="245">
        <f t="shared" si="19"/>
        <v>0.45468900000000001</v>
      </c>
      <c r="Q1939" s="247">
        <v>0.45468900000000001</v>
      </c>
    </row>
    <row r="1940" spans="1:19" s="244" customFormat="1" x14ac:dyDescent="0.25">
      <c r="A1940" s="5" t="s">
        <v>4019</v>
      </c>
      <c r="B1940" s="22" t="s">
        <v>114</v>
      </c>
      <c r="C1940" s="248" t="s">
        <v>1744</v>
      </c>
      <c r="D1940" s="12" t="s">
        <v>64</v>
      </c>
      <c r="E1940" s="249">
        <v>2014</v>
      </c>
      <c r="F1940" s="249">
        <v>2014</v>
      </c>
      <c r="G1940" s="245">
        <v>0.50100900000000004</v>
      </c>
      <c r="H1940" s="245">
        <v>0.50100900000000004</v>
      </c>
      <c r="I1940" s="245">
        <v>0.50100900000000004</v>
      </c>
      <c r="J1940" s="243"/>
      <c r="K1940" s="243"/>
      <c r="L1940" s="245" t="str">
        <f t="shared" si="17"/>
        <v>1шт</v>
      </c>
      <c r="M1940" s="246" t="str">
        <f t="shared" si="18"/>
        <v>1шт</v>
      </c>
      <c r="N1940" s="245"/>
      <c r="O1940" s="245"/>
      <c r="P1940" s="245">
        <f t="shared" si="19"/>
        <v>0.50100900000000004</v>
      </c>
      <c r="Q1940" s="247">
        <v>0.50100900000000004</v>
      </c>
    </row>
    <row r="1941" spans="1:19" s="244" customFormat="1" x14ac:dyDescent="0.25">
      <c r="A1941" s="5" t="s">
        <v>52</v>
      </c>
      <c r="B1941" s="28" t="s">
        <v>26</v>
      </c>
      <c r="C1941" s="246"/>
      <c r="D1941" s="12"/>
      <c r="E1941" s="249"/>
      <c r="F1941" s="249"/>
      <c r="G1941" s="245">
        <v>0</v>
      </c>
      <c r="H1941" s="245">
        <v>0</v>
      </c>
      <c r="I1941" s="245">
        <v>0</v>
      </c>
      <c r="J1941" s="243"/>
      <c r="K1941" s="243"/>
      <c r="L1941" s="245">
        <f t="shared" si="17"/>
        <v>0</v>
      </c>
      <c r="M1941" s="246">
        <f t="shared" si="18"/>
        <v>0</v>
      </c>
      <c r="N1941" s="245"/>
      <c r="O1941" s="245"/>
      <c r="P1941" s="245">
        <f t="shared" si="19"/>
        <v>0</v>
      </c>
      <c r="Q1941" s="247">
        <v>0</v>
      </c>
    </row>
    <row r="1942" spans="1:19" s="244" customFormat="1" x14ac:dyDescent="0.25">
      <c r="A1942" s="5" t="s">
        <v>3006</v>
      </c>
      <c r="B1942" s="22" t="s">
        <v>112</v>
      </c>
      <c r="C1942" s="246"/>
      <c r="D1942" s="12" t="s">
        <v>64</v>
      </c>
      <c r="E1942" s="249"/>
      <c r="F1942" s="249"/>
      <c r="G1942" s="245">
        <v>4.82E-2</v>
      </c>
      <c r="H1942" s="245">
        <v>4.82E-2</v>
      </c>
      <c r="I1942" s="245">
        <v>4.82E-2</v>
      </c>
      <c r="J1942" s="243"/>
      <c r="K1942" s="243"/>
      <c r="L1942" s="245" t="str">
        <f t="shared" si="17"/>
        <v>1шт</v>
      </c>
      <c r="M1942" s="246" t="str">
        <f t="shared" si="18"/>
        <v>1шт</v>
      </c>
      <c r="N1942" s="245"/>
      <c r="O1942" s="245"/>
      <c r="P1942" s="245">
        <f t="shared" si="19"/>
        <v>4.82E-2</v>
      </c>
      <c r="Q1942" s="247">
        <v>4.82E-2</v>
      </c>
    </row>
    <row r="1943" spans="1:19" s="290" customFormat="1" x14ac:dyDescent="0.25">
      <c r="A1943" s="276" t="s">
        <v>105</v>
      </c>
      <c r="B1943" s="277" t="s">
        <v>1194</v>
      </c>
      <c r="C1943" s="294"/>
      <c r="D1943" s="300"/>
      <c r="E1943" s="295"/>
      <c r="F1943" s="295"/>
      <c r="G1943" s="287"/>
      <c r="H1943" s="287"/>
      <c r="I1943" s="287"/>
      <c r="J1943" s="288"/>
      <c r="K1943" s="288"/>
      <c r="L1943" s="287"/>
      <c r="M1943" s="294"/>
      <c r="N1943" s="287"/>
      <c r="O1943" s="287"/>
      <c r="P1943" s="287"/>
      <c r="Q1943" s="289"/>
    </row>
    <row r="1944" spans="1:19" s="244" customFormat="1" x14ac:dyDescent="0.25">
      <c r="A1944" s="9" t="s">
        <v>12</v>
      </c>
      <c r="B1944" s="25" t="s">
        <v>29</v>
      </c>
      <c r="C1944" s="246"/>
      <c r="D1944" s="10"/>
      <c r="E1944" s="249"/>
      <c r="F1944" s="249"/>
      <c r="G1944" s="245"/>
      <c r="H1944" s="245"/>
      <c r="I1944" s="245"/>
      <c r="J1944" s="243"/>
      <c r="K1944" s="243"/>
      <c r="L1944" s="245"/>
      <c r="M1944" s="246"/>
      <c r="N1944" s="245"/>
      <c r="O1944" s="245"/>
      <c r="P1944" s="245"/>
      <c r="Q1944" s="247"/>
    </row>
    <row r="1945" spans="1:19" s="244" customFormat="1" ht="31.5" x14ac:dyDescent="0.25">
      <c r="A1945" s="58" t="s">
        <v>1613</v>
      </c>
      <c r="B1945" s="21" t="s">
        <v>1047</v>
      </c>
      <c r="C1945" s="248" t="s">
        <v>1374</v>
      </c>
      <c r="D1945" s="10" t="s">
        <v>18</v>
      </c>
      <c r="E1945" s="249">
        <v>2014</v>
      </c>
      <c r="F1945" s="249">
        <v>2014</v>
      </c>
      <c r="G1945" s="245">
        <v>0.22043699999999999</v>
      </c>
      <c r="H1945" s="245">
        <v>0.22043699999999999</v>
      </c>
      <c r="I1945" s="245">
        <v>0.22043699999999999</v>
      </c>
      <c r="J1945" s="243"/>
      <c r="K1945" s="243"/>
      <c r="L1945" s="245" t="str">
        <f t="shared" ref="L1945:L1946" si="20">D1945</f>
        <v>0,1 МВА</v>
      </c>
      <c r="M1945" s="246" t="str">
        <f t="shared" ref="M1945:M1946" si="21">L1945</f>
        <v>0,1 МВА</v>
      </c>
      <c r="N1945" s="245"/>
      <c r="O1945" s="245"/>
      <c r="P1945" s="245">
        <f t="shared" ref="P1945:P1946" si="22">I1945</f>
        <v>0.22043699999999999</v>
      </c>
      <c r="Q1945" s="247">
        <v>0.22043699999999999</v>
      </c>
    </row>
    <row r="1946" spans="1:19" s="244" customFormat="1" ht="31.5" x14ac:dyDescent="0.25">
      <c r="A1946" s="58" t="s">
        <v>1614</v>
      </c>
      <c r="B1946" s="21" t="s">
        <v>1049</v>
      </c>
      <c r="C1946" s="248" t="s">
        <v>1374</v>
      </c>
      <c r="D1946" s="31" t="s">
        <v>1051</v>
      </c>
      <c r="E1946" s="249">
        <v>2014</v>
      </c>
      <c r="F1946" s="249">
        <v>2014</v>
      </c>
      <c r="G1946" s="245">
        <v>0.45107306999999996</v>
      </c>
      <c r="H1946" s="245">
        <v>0.45107306999999996</v>
      </c>
      <c r="I1946" s="245">
        <v>0.45107306999999996</v>
      </c>
      <c r="J1946" s="243"/>
      <c r="K1946" s="243"/>
      <c r="L1946" s="245" t="str">
        <f t="shared" si="20"/>
        <v>0,42 км</v>
      </c>
      <c r="M1946" s="246" t="str">
        <f t="shared" si="21"/>
        <v>0,42 км</v>
      </c>
      <c r="N1946" s="245"/>
      <c r="O1946" s="245"/>
      <c r="P1946" s="245">
        <f t="shared" si="22"/>
        <v>0.45107306999999996</v>
      </c>
      <c r="Q1946" s="247">
        <v>0.45107306999999996</v>
      </c>
    </row>
    <row r="1947" spans="1:19" s="244" customFormat="1" ht="31.5" x14ac:dyDescent="0.25">
      <c r="A1947" s="58" t="s">
        <v>4020</v>
      </c>
      <c r="B1947" s="36" t="s">
        <v>1317</v>
      </c>
      <c r="C1947" s="248" t="s">
        <v>1376</v>
      </c>
      <c r="D1947" s="31" t="s">
        <v>30</v>
      </c>
      <c r="E1947" s="249">
        <v>2014</v>
      </c>
      <c r="F1947" s="249">
        <v>2014</v>
      </c>
      <c r="G1947" s="245">
        <v>0.10102399999999999</v>
      </c>
      <c r="H1947" s="245">
        <v>0.10102399999999999</v>
      </c>
      <c r="I1947" s="245">
        <v>0.10102399999999999</v>
      </c>
      <c r="J1947" s="243"/>
      <c r="K1947" s="243"/>
      <c r="L1947" s="245" t="str">
        <f>D1947</f>
        <v>1 шт</v>
      </c>
      <c r="M1947" s="246" t="str">
        <f>L1947</f>
        <v>1 шт</v>
      </c>
      <c r="N1947" s="245"/>
      <c r="O1947" s="245"/>
      <c r="P1947" s="245">
        <f>I1947</f>
        <v>0.10102399999999999</v>
      </c>
      <c r="Q1947" s="247">
        <v>0.10102399999999999</v>
      </c>
    </row>
    <row r="1948" spans="1:19" s="244" customFormat="1" x14ac:dyDescent="0.25">
      <c r="A1948" s="9" t="s">
        <v>137</v>
      </c>
      <c r="B1948" s="25" t="s">
        <v>43</v>
      </c>
      <c r="C1948" s="246"/>
      <c r="D1948" s="31"/>
      <c r="E1948" s="249"/>
      <c r="F1948" s="249"/>
      <c r="G1948" s="245"/>
      <c r="H1948" s="245"/>
      <c r="I1948" s="245"/>
      <c r="J1948" s="243"/>
      <c r="K1948" s="243"/>
      <c r="L1948" s="245"/>
      <c r="M1948" s="246"/>
      <c r="N1948" s="245"/>
      <c r="O1948" s="245"/>
      <c r="P1948" s="245"/>
      <c r="Q1948" s="247"/>
    </row>
    <row r="1949" spans="1:19" s="244" customFormat="1" x14ac:dyDescent="0.25">
      <c r="A1949" s="38" t="s">
        <v>1168</v>
      </c>
      <c r="B1949" s="21" t="s">
        <v>1053</v>
      </c>
      <c r="C1949" s="248" t="s">
        <v>1409</v>
      </c>
      <c r="D1949" s="31" t="s">
        <v>1054</v>
      </c>
      <c r="E1949" s="249">
        <v>2014</v>
      </c>
      <c r="F1949" s="249">
        <v>2014</v>
      </c>
      <c r="G1949" s="245">
        <v>2.9158760100000007</v>
      </c>
      <c r="H1949" s="245">
        <v>2.9158760100000007</v>
      </c>
      <c r="I1949" s="245">
        <v>2.9158760100000007</v>
      </c>
      <c r="J1949" s="243"/>
      <c r="K1949" s="243"/>
      <c r="L1949" s="245" t="s">
        <v>1054</v>
      </c>
      <c r="M1949" s="246" t="s">
        <v>1054</v>
      </c>
      <c r="N1949" s="245"/>
      <c r="O1949" s="245"/>
      <c r="P1949" s="245">
        <v>2.9158760100000007</v>
      </c>
      <c r="Q1949" s="247">
        <v>2.9158760100000007</v>
      </c>
      <c r="S1949" s="452"/>
    </row>
    <row r="1950" spans="1:19" s="244" customFormat="1" x14ac:dyDescent="0.25">
      <c r="A1950" s="38" t="s">
        <v>1169</v>
      </c>
      <c r="B1950" s="21" t="s">
        <v>1056</v>
      </c>
      <c r="C1950" s="248" t="s">
        <v>1409</v>
      </c>
      <c r="D1950" s="31" t="s">
        <v>1057</v>
      </c>
      <c r="E1950" s="249">
        <v>2014</v>
      </c>
      <c r="F1950" s="249">
        <v>2014</v>
      </c>
      <c r="G1950" s="245">
        <v>2.1587239999999999</v>
      </c>
      <c r="H1950" s="245">
        <v>2.1587239999999999</v>
      </c>
      <c r="I1950" s="245">
        <v>2.1587239999999999</v>
      </c>
      <c r="J1950" s="243"/>
      <c r="K1950" s="243"/>
      <c r="L1950" s="245" t="s">
        <v>1057</v>
      </c>
      <c r="M1950" s="246" t="s">
        <v>1057</v>
      </c>
      <c r="N1950" s="245"/>
      <c r="O1950" s="245"/>
      <c r="P1950" s="245">
        <v>2.1587239999999999</v>
      </c>
      <c r="Q1950" s="247">
        <v>2.1587239999999999</v>
      </c>
      <c r="S1950" s="452"/>
    </row>
    <row r="1951" spans="1:19" s="244" customFormat="1" x14ac:dyDescent="0.25">
      <c r="A1951" s="38" t="s">
        <v>1170</v>
      </c>
      <c r="B1951" s="21" t="s">
        <v>1059</v>
      </c>
      <c r="C1951" s="248" t="s">
        <v>1409</v>
      </c>
      <c r="D1951" s="31" t="s">
        <v>1060</v>
      </c>
      <c r="E1951" s="249">
        <v>2014</v>
      </c>
      <c r="F1951" s="249">
        <v>2014</v>
      </c>
      <c r="G1951" s="245">
        <v>4.0484783999999996</v>
      </c>
      <c r="H1951" s="245">
        <v>4.0484783999999996</v>
      </c>
      <c r="I1951" s="245">
        <v>4.0484783999999996</v>
      </c>
      <c r="J1951" s="243"/>
      <c r="K1951" s="243"/>
      <c r="L1951" s="245" t="s">
        <v>1060</v>
      </c>
      <c r="M1951" s="246" t="s">
        <v>1060</v>
      </c>
      <c r="N1951" s="245"/>
      <c r="O1951" s="245"/>
      <c r="P1951" s="245">
        <v>4.0484783999999996</v>
      </c>
      <c r="Q1951" s="247">
        <v>4.0484783999999996</v>
      </c>
      <c r="S1951" s="452"/>
    </row>
    <row r="1952" spans="1:19" s="244" customFormat="1" x14ac:dyDescent="0.25">
      <c r="A1952" s="38" t="s">
        <v>1171</v>
      </c>
      <c r="B1952" s="21" t="s">
        <v>1063</v>
      </c>
      <c r="C1952" s="248" t="s">
        <v>1409</v>
      </c>
      <c r="D1952" s="31" t="s">
        <v>711</v>
      </c>
      <c r="E1952" s="249">
        <v>2014</v>
      </c>
      <c r="F1952" s="249">
        <v>2014</v>
      </c>
      <c r="G1952" s="245">
        <v>0.18268000000000001</v>
      </c>
      <c r="H1952" s="245">
        <v>0.18268000000000001</v>
      </c>
      <c r="I1952" s="245">
        <v>0.18268000000000001</v>
      </c>
      <c r="J1952" s="243"/>
      <c r="K1952" s="243"/>
      <c r="L1952" s="245" t="s">
        <v>711</v>
      </c>
      <c r="M1952" s="246" t="s">
        <v>711</v>
      </c>
      <c r="N1952" s="245"/>
      <c r="O1952" s="245"/>
      <c r="P1952" s="245">
        <v>0.18268000000000001</v>
      </c>
      <c r="Q1952" s="247">
        <v>0.18268000000000001</v>
      </c>
      <c r="S1952" s="452"/>
    </row>
    <row r="1953" spans="1:19" s="244" customFormat="1" x14ac:dyDescent="0.25">
      <c r="A1953" s="38" t="s">
        <v>1172</v>
      </c>
      <c r="B1953" s="21" t="s">
        <v>1067</v>
      </c>
      <c r="C1953" s="248" t="s">
        <v>1409</v>
      </c>
      <c r="D1953" s="31" t="s">
        <v>1068</v>
      </c>
      <c r="E1953" s="249">
        <v>2014</v>
      </c>
      <c r="F1953" s="249">
        <v>2014</v>
      </c>
      <c r="G1953" s="245">
        <v>1.6035740000000001</v>
      </c>
      <c r="H1953" s="245">
        <v>1.6035740000000001</v>
      </c>
      <c r="I1953" s="245">
        <v>1.6035740000000001</v>
      </c>
      <c r="J1953" s="243"/>
      <c r="K1953" s="243"/>
      <c r="L1953" s="245" t="s">
        <v>1068</v>
      </c>
      <c r="M1953" s="246" t="s">
        <v>1068</v>
      </c>
      <c r="N1953" s="245"/>
      <c r="O1953" s="245"/>
      <c r="P1953" s="245">
        <v>1.6035740000000001</v>
      </c>
      <c r="Q1953" s="247">
        <v>1.6035740000000001</v>
      </c>
      <c r="S1953" s="452"/>
    </row>
    <row r="1954" spans="1:19" s="244" customFormat="1" x14ac:dyDescent="0.25">
      <c r="A1954" s="38" t="s">
        <v>1173</v>
      </c>
      <c r="B1954" s="21" t="s">
        <v>1070</v>
      </c>
      <c r="C1954" s="248" t="s">
        <v>1409</v>
      </c>
      <c r="D1954" s="31" t="s">
        <v>1071</v>
      </c>
      <c r="E1954" s="249">
        <v>2014</v>
      </c>
      <c r="F1954" s="249">
        <v>2014</v>
      </c>
      <c r="G1954" s="245">
        <v>1.2938256100000001</v>
      </c>
      <c r="H1954" s="245">
        <v>1.2938256100000001</v>
      </c>
      <c r="I1954" s="245">
        <v>1.2938256100000001</v>
      </c>
      <c r="J1954" s="243"/>
      <c r="K1954" s="243"/>
      <c r="L1954" s="245" t="s">
        <v>1071</v>
      </c>
      <c r="M1954" s="246" t="s">
        <v>1071</v>
      </c>
      <c r="N1954" s="245"/>
      <c r="O1954" s="245"/>
      <c r="P1954" s="245">
        <v>1.2938256100000001</v>
      </c>
      <c r="Q1954" s="247">
        <v>1.2938256100000001</v>
      </c>
      <c r="S1954" s="452"/>
    </row>
    <row r="1955" spans="1:19" s="244" customFormat="1" x14ac:dyDescent="0.25">
      <c r="A1955" s="38" t="s">
        <v>1174</v>
      </c>
      <c r="B1955" s="21" t="s">
        <v>1073</v>
      </c>
      <c r="C1955" s="248" t="s">
        <v>1409</v>
      </c>
      <c r="D1955" s="31" t="s">
        <v>1074</v>
      </c>
      <c r="E1955" s="249">
        <v>2014</v>
      </c>
      <c r="F1955" s="249">
        <v>2014</v>
      </c>
      <c r="G1955" s="245">
        <v>3.5605509999999998</v>
      </c>
      <c r="H1955" s="245">
        <v>3.5605509999999998</v>
      </c>
      <c r="I1955" s="245">
        <v>3.5605509999999998</v>
      </c>
      <c r="J1955" s="243"/>
      <c r="K1955" s="243"/>
      <c r="L1955" s="245" t="s">
        <v>1074</v>
      </c>
      <c r="M1955" s="246" t="s">
        <v>1074</v>
      </c>
      <c r="N1955" s="245"/>
      <c r="O1955" s="245"/>
      <c r="P1955" s="245">
        <v>3.5605509999999998</v>
      </c>
      <c r="Q1955" s="247">
        <v>3.5605509999999998</v>
      </c>
      <c r="S1955" s="452"/>
    </row>
    <row r="1956" spans="1:19" s="244" customFormat="1" x14ac:dyDescent="0.25">
      <c r="A1956" s="38" t="s">
        <v>1175</v>
      </c>
      <c r="B1956" s="21" t="s">
        <v>1076</v>
      </c>
      <c r="C1956" s="248" t="s">
        <v>1409</v>
      </c>
      <c r="D1956" s="31" t="s">
        <v>1077</v>
      </c>
      <c r="E1956" s="249">
        <v>2014</v>
      </c>
      <c r="F1956" s="249">
        <v>2014</v>
      </c>
      <c r="G1956" s="245">
        <v>2.1102800000000004</v>
      </c>
      <c r="H1956" s="245">
        <v>2.1102800000000004</v>
      </c>
      <c r="I1956" s="245">
        <v>2.1102800000000004</v>
      </c>
      <c r="J1956" s="243"/>
      <c r="K1956" s="243"/>
      <c r="L1956" s="245" t="s">
        <v>1077</v>
      </c>
      <c r="M1956" s="246" t="s">
        <v>1077</v>
      </c>
      <c r="N1956" s="245"/>
      <c r="O1956" s="245"/>
      <c r="P1956" s="245">
        <v>2.1102800000000004</v>
      </c>
      <c r="Q1956" s="247">
        <v>2.1102800000000004</v>
      </c>
      <c r="S1956" s="452"/>
    </row>
    <row r="1957" spans="1:19" s="244" customFormat="1" x14ac:dyDescent="0.25">
      <c r="A1957" s="38" t="s">
        <v>1176</v>
      </c>
      <c r="B1957" s="21" t="s">
        <v>1081</v>
      </c>
      <c r="C1957" s="248" t="s">
        <v>1409</v>
      </c>
      <c r="D1957" s="31" t="s">
        <v>1082</v>
      </c>
      <c r="E1957" s="249">
        <v>2014</v>
      </c>
      <c r="F1957" s="249">
        <v>2014</v>
      </c>
      <c r="G1957" s="245">
        <v>2.2067330000000003</v>
      </c>
      <c r="H1957" s="245">
        <v>2.2067330000000003</v>
      </c>
      <c r="I1957" s="245">
        <v>2.2067330000000003</v>
      </c>
      <c r="J1957" s="243"/>
      <c r="K1957" s="243"/>
      <c r="L1957" s="245" t="s">
        <v>1082</v>
      </c>
      <c r="M1957" s="246" t="s">
        <v>1082</v>
      </c>
      <c r="N1957" s="245"/>
      <c r="O1957" s="245"/>
      <c r="P1957" s="245">
        <v>2.2067330000000003</v>
      </c>
      <c r="Q1957" s="247">
        <v>2.2067330000000003</v>
      </c>
      <c r="S1957" s="452"/>
    </row>
    <row r="1958" spans="1:19" s="244" customFormat="1" x14ac:dyDescent="0.25">
      <c r="A1958" s="38" t="s">
        <v>1177</v>
      </c>
      <c r="B1958" s="21" t="s">
        <v>1084</v>
      </c>
      <c r="C1958" s="248" t="s">
        <v>1409</v>
      </c>
      <c r="D1958" s="31" t="s">
        <v>1085</v>
      </c>
      <c r="E1958" s="249">
        <v>2014</v>
      </c>
      <c r="F1958" s="249">
        <v>2014</v>
      </c>
      <c r="G1958" s="245">
        <v>1.7790060000000003</v>
      </c>
      <c r="H1958" s="245">
        <v>1.7790060000000003</v>
      </c>
      <c r="I1958" s="245">
        <v>1.7790060000000003</v>
      </c>
      <c r="J1958" s="243"/>
      <c r="K1958" s="243"/>
      <c r="L1958" s="245" t="s">
        <v>1085</v>
      </c>
      <c r="M1958" s="246" t="s">
        <v>1085</v>
      </c>
      <c r="N1958" s="245"/>
      <c r="O1958" s="245"/>
      <c r="P1958" s="245">
        <v>1.7790060000000003</v>
      </c>
      <c r="Q1958" s="247">
        <v>1.7790060000000003</v>
      </c>
      <c r="S1958" s="452"/>
    </row>
    <row r="1959" spans="1:19" s="244" customFormat="1" ht="31.5" x14ac:dyDescent="0.25">
      <c r="A1959" s="38" t="s">
        <v>1178</v>
      </c>
      <c r="B1959" s="21" t="s">
        <v>1087</v>
      </c>
      <c r="C1959" s="248" t="s">
        <v>1409</v>
      </c>
      <c r="D1959" s="31" t="s">
        <v>1088</v>
      </c>
      <c r="E1959" s="249">
        <v>2014</v>
      </c>
      <c r="F1959" s="249">
        <v>2014</v>
      </c>
      <c r="G1959" s="245">
        <v>4.8099999999999996</v>
      </c>
      <c r="H1959" s="245">
        <v>4.8099999999999996</v>
      </c>
      <c r="I1959" s="245">
        <v>4.8099999999999996</v>
      </c>
      <c r="J1959" s="243"/>
      <c r="K1959" s="243"/>
      <c r="L1959" s="250" t="s">
        <v>1088</v>
      </c>
      <c r="M1959" s="251" t="s">
        <v>1088</v>
      </c>
      <c r="N1959" s="245"/>
      <c r="O1959" s="245"/>
      <c r="P1959" s="245">
        <v>4.8099999999999996</v>
      </c>
      <c r="Q1959" s="247">
        <v>4.8099999999999996</v>
      </c>
      <c r="S1959" s="452"/>
    </row>
    <row r="1960" spans="1:19" s="244" customFormat="1" ht="31.5" x14ac:dyDescent="0.25">
      <c r="A1960" s="38" t="s">
        <v>1179</v>
      </c>
      <c r="B1960" s="21" t="s">
        <v>1090</v>
      </c>
      <c r="C1960" s="248" t="s">
        <v>1409</v>
      </c>
      <c r="D1960" s="31" t="s">
        <v>1091</v>
      </c>
      <c r="E1960" s="249">
        <v>2014</v>
      </c>
      <c r="F1960" s="249">
        <v>2014</v>
      </c>
      <c r="G1960" s="245">
        <v>6.4860000000000007</v>
      </c>
      <c r="H1960" s="245">
        <v>6.4860000000000007</v>
      </c>
      <c r="I1960" s="245">
        <v>6.4860000000000007</v>
      </c>
      <c r="J1960" s="243"/>
      <c r="K1960" s="243"/>
      <c r="L1960" s="250" t="s">
        <v>1091</v>
      </c>
      <c r="M1960" s="251" t="s">
        <v>1091</v>
      </c>
      <c r="N1960" s="245"/>
      <c r="O1960" s="245"/>
      <c r="P1960" s="245">
        <v>6.4860000000000007</v>
      </c>
      <c r="Q1960" s="247">
        <v>6.4860000000000007</v>
      </c>
      <c r="S1960" s="452"/>
    </row>
    <row r="1961" spans="1:19" s="244" customFormat="1" ht="31.5" x14ac:dyDescent="0.25">
      <c r="A1961" s="38" t="s">
        <v>1180</v>
      </c>
      <c r="B1961" s="21" t="s">
        <v>1093</v>
      </c>
      <c r="C1961" s="248" t="s">
        <v>1409</v>
      </c>
      <c r="D1961" s="31" t="s">
        <v>1094</v>
      </c>
      <c r="E1961" s="249">
        <v>2014</v>
      </c>
      <c r="F1961" s="249">
        <v>2014</v>
      </c>
      <c r="G1961" s="245">
        <v>5.5110000000000001</v>
      </c>
      <c r="H1961" s="245">
        <v>5.5110000000000001</v>
      </c>
      <c r="I1961" s="245">
        <v>5.5110000000000001</v>
      </c>
      <c r="J1961" s="243"/>
      <c r="K1961" s="243"/>
      <c r="L1961" s="250" t="s">
        <v>1094</v>
      </c>
      <c r="M1961" s="251" t="s">
        <v>1094</v>
      </c>
      <c r="N1961" s="245"/>
      <c r="O1961" s="245"/>
      <c r="P1961" s="245">
        <v>5.5110000000000001</v>
      </c>
      <c r="Q1961" s="247">
        <v>5.5110000000000001</v>
      </c>
      <c r="S1961" s="452"/>
    </row>
    <row r="1962" spans="1:19" s="244" customFormat="1" ht="31.5" x14ac:dyDescent="0.25">
      <c r="A1962" s="38" t="s">
        <v>1181</v>
      </c>
      <c r="B1962" s="21" t="s">
        <v>1097</v>
      </c>
      <c r="C1962" s="248" t="s">
        <v>1409</v>
      </c>
      <c r="D1962" s="31" t="s">
        <v>1098</v>
      </c>
      <c r="E1962" s="249">
        <v>2014</v>
      </c>
      <c r="F1962" s="249">
        <v>2014</v>
      </c>
      <c r="G1962" s="245">
        <v>8.6479999999999997</v>
      </c>
      <c r="H1962" s="245">
        <v>8.6479999999999997</v>
      </c>
      <c r="I1962" s="245">
        <v>8.6479999999999997</v>
      </c>
      <c r="J1962" s="243"/>
      <c r="K1962" s="243"/>
      <c r="L1962" s="250" t="s">
        <v>1098</v>
      </c>
      <c r="M1962" s="251" t="s">
        <v>1098</v>
      </c>
      <c r="N1962" s="245"/>
      <c r="O1962" s="245"/>
      <c r="P1962" s="245">
        <v>8.6479999999999997</v>
      </c>
      <c r="Q1962" s="247">
        <v>8.6479999999999997</v>
      </c>
      <c r="S1962" s="452"/>
    </row>
    <row r="1963" spans="1:19" s="244" customFormat="1" ht="47.25" x14ac:dyDescent="0.25">
      <c r="A1963" s="38" t="s">
        <v>1182</v>
      </c>
      <c r="B1963" s="21" t="s">
        <v>1099</v>
      </c>
      <c r="C1963" s="248" t="s">
        <v>1409</v>
      </c>
      <c r="D1963" s="10" t="s">
        <v>1100</v>
      </c>
      <c r="E1963" s="249">
        <v>2014</v>
      </c>
      <c r="F1963" s="249">
        <v>2014</v>
      </c>
      <c r="G1963" s="245">
        <v>0.46681256999999998</v>
      </c>
      <c r="H1963" s="245">
        <v>0.46681256999999998</v>
      </c>
      <c r="I1963" s="245">
        <v>0.46681256999999998</v>
      </c>
      <c r="J1963" s="243"/>
      <c r="K1963" s="243"/>
      <c r="L1963" s="245" t="s">
        <v>1100</v>
      </c>
      <c r="M1963" s="246" t="s">
        <v>1100</v>
      </c>
      <c r="N1963" s="245"/>
      <c r="O1963" s="245"/>
      <c r="P1963" s="245">
        <v>0.46681256999999998</v>
      </c>
      <c r="Q1963" s="247">
        <v>0.46681256999999998</v>
      </c>
      <c r="S1963" s="452"/>
    </row>
    <row r="1964" spans="1:19" s="244" customFormat="1" ht="47.25" x14ac:dyDescent="0.25">
      <c r="A1964" s="38" t="s">
        <v>1183</v>
      </c>
      <c r="B1964" s="21" t="s">
        <v>1101</v>
      </c>
      <c r="C1964" s="248" t="s">
        <v>1409</v>
      </c>
      <c r="D1964" s="40"/>
      <c r="E1964" s="249">
        <v>2014</v>
      </c>
      <c r="F1964" s="249">
        <v>2014</v>
      </c>
      <c r="G1964" s="245">
        <v>3.4957459999999996E-2</v>
      </c>
      <c r="H1964" s="245">
        <v>3.4957459999999996E-2</v>
      </c>
      <c r="I1964" s="245">
        <v>3.4957459999999996E-2</v>
      </c>
      <c r="J1964" s="243"/>
      <c r="K1964" s="243"/>
      <c r="L1964" s="245">
        <v>0</v>
      </c>
      <c r="M1964" s="246">
        <v>0</v>
      </c>
      <c r="N1964" s="245"/>
      <c r="O1964" s="245"/>
      <c r="P1964" s="245">
        <v>3.4957459999999996E-2</v>
      </c>
      <c r="Q1964" s="247">
        <v>3.4957459999999996E-2</v>
      </c>
      <c r="S1964" s="452"/>
    </row>
    <row r="1965" spans="1:19" s="244" customFormat="1" ht="47.25" x14ac:dyDescent="0.25">
      <c r="A1965" s="38" t="s">
        <v>1184</v>
      </c>
      <c r="B1965" s="21" t="s">
        <v>1102</v>
      </c>
      <c r="C1965" s="248" t="s">
        <v>1409</v>
      </c>
      <c r="D1965" s="10" t="s">
        <v>907</v>
      </c>
      <c r="E1965" s="249">
        <v>2014</v>
      </c>
      <c r="F1965" s="249">
        <v>2014</v>
      </c>
      <c r="G1965" s="245">
        <v>3.6422040000000003E-2</v>
      </c>
      <c r="H1965" s="245">
        <v>3.6422040000000003E-2</v>
      </c>
      <c r="I1965" s="245">
        <v>3.6422040000000003E-2</v>
      </c>
      <c r="J1965" s="243"/>
      <c r="K1965" s="243"/>
      <c r="L1965" s="245" t="s">
        <v>907</v>
      </c>
      <c r="M1965" s="246" t="s">
        <v>907</v>
      </c>
      <c r="N1965" s="245"/>
      <c r="O1965" s="245"/>
      <c r="P1965" s="245">
        <v>3.6422040000000003E-2</v>
      </c>
      <c r="Q1965" s="247">
        <v>3.6422040000000003E-2</v>
      </c>
      <c r="S1965" s="452"/>
    </row>
    <row r="1966" spans="1:19" s="244" customFormat="1" ht="47.25" x14ac:dyDescent="0.25">
      <c r="A1966" s="38" t="s">
        <v>1185</v>
      </c>
      <c r="B1966" s="21" t="s">
        <v>1103</v>
      </c>
      <c r="C1966" s="248" t="s">
        <v>1409</v>
      </c>
      <c r="D1966" s="10" t="s">
        <v>1104</v>
      </c>
      <c r="E1966" s="249">
        <v>2014</v>
      </c>
      <c r="F1966" s="249">
        <v>2014</v>
      </c>
      <c r="G1966" s="245">
        <v>0.17601216</v>
      </c>
      <c r="H1966" s="245">
        <v>0.17601216</v>
      </c>
      <c r="I1966" s="245">
        <v>0.17601216</v>
      </c>
      <c r="J1966" s="243"/>
      <c r="K1966" s="243"/>
      <c r="L1966" s="245" t="s">
        <v>1104</v>
      </c>
      <c r="M1966" s="246" t="s">
        <v>1104</v>
      </c>
      <c r="N1966" s="245"/>
      <c r="O1966" s="245"/>
      <c r="P1966" s="245">
        <v>0.17601216</v>
      </c>
      <c r="Q1966" s="247">
        <v>0.17601216</v>
      </c>
      <c r="S1966" s="452"/>
    </row>
    <row r="1967" spans="1:19" s="244" customFormat="1" ht="47.25" x14ac:dyDescent="0.25">
      <c r="A1967" s="38" t="s">
        <v>1186</v>
      </c>
      <c r="B1967" s="21" t="s">
        <v>1105</v>
      </c>
      <c r="C1967" s="248" t="s">
        <v>1409</v>
      </c>
      <c r="D1967" s="10" t="s">
        <v>1106</v>
      </c>
      <c r="E1967" s="249">
        <v>2014</v>
      </c>
      <c r="F1967" s="249">
        <v>2014</v>
      </c>
      <c r="G1967" s="245">
        <v>1.6580630000000002E-2</v>
      </c>
      <c r="H1967" s="245">
        <v>1.6580630000000002E-2</v>
      </c>
      <c r="I1967" s="245">
        <v>1.6580630000000002E-2</v>
      </c>
      <c r="J1967" s="243"/>
      <c r="K1967" s="243"/>
      <c r="L1967" s="245" t="s">
        <v>1106</v>
      </c>
      <c r="M1967" s="246" t="s">
        <v>1106</v>
      </c>
      <c r="N1967" s="245"/>
      <c r="O1967" s="245"/>
      <c r="P1967" s="245">
        <v>1.6580630000000002E-2</v>
      </c>
      <c r="Q1967" s="247">
        <v>1.6580630000000002E-2</v>
      </c>
      <c r="S1967" s="452"/>
    </row>
    <row r="1968" spans="1:19" s="244" customFormat="1" ht="47.25" x14ac:dyDescent="0.25">
      <c r="A1968" s="38" t="s">
        <v>1187</v>
      </c>
      <c r="B1968" s="21" t="s">
        <v>1107</v>
      </c>
      <c r="C1968" s="248" t="s">
        <v>1409</v>
      </c>
      <c r="D1968" s="10" t="s">
        <v>1108</v>
      </c>
      <c r="E1968" s="249">
        <v>2014</v>
      </c>
      <c r="F1968" s="249">
        <v>2014</v>
      </c>
      <c r="G1968" s="245">
        <v>3.3060800000000001E-2</v>
      </c>
      <c r="H1968" s="245">
        <v>3.3060800000000001E-2</v>
      </c>
      <c r="I1968" s="245">
        <v>3.3060800000000001E-2</v>
      </c>
      <c r="J1968" s="243"/>
      <c r="K1968" s="243"/>
      <c r="L1968" s="245" t="s">
        <v>1108</v>
      </c>
      <c r="M1968" s="246" t="s">
        <v>1108</v>
      </c>
      <c r="N1968" s="245"/>
      <c r="O1968" s="245"/>
      <c r="P1968" s="245">
        <v>3.3060800000000001E-2</v>
      </c>
      <c r="Q1968" s="247">
        <v>3.3060800000000001E-2</v>
      </c>
      <c r="S1968" s="452"/>
    </row>
    <row r="1969" spans="1:19" s="244" customFormat="1" ht="31.5" x14ac:dyDescent="0.25">
      <c r="A1969" s="38" t="s">
        <v>1188</v>
      </c>
      <c r="B1969" s="21" t="s">
        <v>1109</v>
      </c>
      <c r="C1969" s="248" t="s">
        <v>1409</v>
      </c>
      <c r="D1969" s="10" t="s">
        <v>1110</v>
      </c>
      <c r="E1969" s="249">
        <v>2014</v>
      </c>
      <c r="F1969" s="249">
        <v>2014</v>
      </c>
      <c r="G1969" s="245">
        <v>9.5842600000000007E-3</v>
      </c>
      <c r="H1969" s="245">
        <v>9.5842600000000007E-3</v>
      </c>
      <c r="I1969" s="245">
        <v>9.5842600000000007E-3</v>
      </c>
      <c r="J1969" s="243"/>
      <c r="K1969" s="243"/>
      <c r="L1969" s="245" t="s">
        <v>1110</v>
      </c>
      <c r="M1969" s="246" t="s">
        <v>1110</v>
      </c>
      <c r="N1969" s="245"/>
      <c r="O1969" s="245"/>
      <c r="P1969" s="245">
        <v>9.5842600000000007E-3</v>
      </c>
      <c r="Q1969" s="247">
        <v>9.5842600000000007E-3</v>
      </c>
      <c r="S1969" s="452"/>
    </row>
    <row r="1970" spans="1:19" s="244" customFormat="1" ht="47.25" x14ac:dyDescent="0.25">
      <c r="A1970" s="38" t="s">
        <v>1189</v>
      </c>
      <c r="B1970" s="21" t="s">
        <v>1111</v>
      </c>
      <c r="C1970" s="248" t="s">
        <v>1409</v>
      </c>
      <c r="D1970" s="10" t="s">
        <v>1108</v>
      </c>
      <c r="E1970" s="249">
        <v>2014</v>
      </c>
      <c r="F1970" s="249">
        <v>2014</v>
      </c>
      <c r="G1970" s="245">
        <v>2.5393880000000001E-2</v>
      </c>
      <c r="H1970" s="245">
        <v>2.5393880000000001E-2</v>
      </c>
      <c r="I1970" s="245">
        <v>2.5393880000000001E-2</v>
      </c>
      <c r="J1970" s="243"/>
      <c r="K1970" s="243"/>
      <c r="L1970" s="245" t="s">
        <v>1108</v>
      </c>
      <c r="M1970" s="246" t="s">
        <v>1108</v>
      </c>
      <c r="N1970" s="245"/>
      <c r="O1970" s="245"/>
      <c r="P1970" s="245">
        <v>2.5393880000000001E-2</v>
      </c>
      <c r="Q1970" s="247">
        <v>2.5393880000000001E-2</v>
      </c>
      <c r="S1970" s="452"/>
    </row>
    <row r="1971" spans="1:19" s="244" customFormat="1" ht="47.25" x14ac:dyDescent="0.25">
      <c r="A1971" s="38" t="s">
        <v>1568</v>
      </c>
      <c r="B1971" s="21" t="s">
        <v>1112</v>
      </c>
      <c r="C1971" s="248" t="s">
        <v>1409</v>
      </c>
      <c r="D1971" s="10" t="s">
        <v>1104</v>
      </c>
      <c r="E1971" s="249">
        <v>2014</v>
      </c>
      <c r="F1971" s="249">
        <v>2014</v>
      </c>
      <c r="G1971" s="245">
        <v>6.2227739999999997E-2</v>
      </c>
      <c r="H1971" s="245">
        <v>6.2227739999999997E-2</v>
      </c>
      <c r="I1971" s="245">
        <v>6.2227739999999997E-2</v>
      </c>
      <c r="J1971" s="243"/>
      <c r="K1971" s="243"/>
      <c r="L1971" s="245" t="s">
        <v>1104</v>
      </c>
      <c r="M1971" s="246" t="s">
        <v>1104</v>
      </c>
      <c r="N1971" s="245"/>
      <c r="O1971" s="245"/>
      <c r="P1971" s="245">
        <v>6.2227739999999997E-2</v>
      </c>
      <c r="Q1971" s="247">
        <v>6.2227739999999997E-2</v>
      </c>
      <c r="S1971" s="452"/>
    </row>
    <row r="1972" spans="1:19" s="244" customFormat="1" ht="31.5" x14ac:dyDescent="0.25">
      <c r="A1972" s="38" t="s">
        <v>1569</v>
      </c>
      <c r="B1972" s="21" t="s">
        <v>1113</v>
      </c>
      <c r="C1972" s="248" t="s">
        <v>1409</v>
      </c>
      <c r="D1972" s="40"/>
      <c r="E1972" s="249">
        <v>2014</v>
      </c>
      <c r="F1972" s="249">
        <v>2014</v>
      </c>
      <c r="G1972" s="245">
        <v>0.16908152000000001</v>
      </c>
      <c r="H1972" s="245">
        <v>0.16908152000000001</v>
      </c>
      <c r="I1972" s="245">
        <v>0.16908152000000001</v>
      </c>
      <c r="J1972" s="243"/>
      <c r="K1972" s="243"/>
      <c r="L1972" s="245">
        <v>0</v>
      </c>
      <c r="M1972" s="246">
        <v>0</v>
      </c>
      <c r="N1972" s="245"/>
      <c r="O1972" s="245"/>
      <c r="P1972" s="245">
        <v>0.16908152000000001</v>
      </c>
      <c r="Q1972" s="247">
        <v>0.16908152000000001</v>
      </c>
      <c r="S1972" s="452"/>
    </row>
    <row r="1973" spans="1:19" s="244" customFormat="1" ht="47.25" x14ac:dyDescent="0.25">
      <c r="A1973" s="38" t="s">
        <v>1570</v>
      </c>
      <c r="B1973" s="21" t="s">
        <v>1114</v>
      </c>
      <c r="C1973" s="248" t="s">
        <v>1409</v>
      </c>
      <c r="D1973" s="10" t="s">
        <v>1115</v>
      </c>
      <c r="E1973" s="249">
        <v>2014</v>
      </c>
      <c r="F1973" s="249">
        <v>2014</v>
      </c>
      <c r="G1973" s="245">
        <v>0.29341561000000005</v>
      </c>
      <c r="H1973" s="245">
        <v>0.29341561000000005</v>
      </c>
      <c r="I1973" s="245">
        <v>0.29341561000000005</v>
      </c>
      <c r="J1973" s="243"/>
      <c r="K1973" s="243"/>
      <c r="L1973" s="245" t="s">
        <v>1115</v>
      </c>
      <c r="M1973" s="246" t="s">
        <v>1115</v>
      </c>
      <c r="N1973" s="245"/>
      <c r="O1973" s="245"/>
      <c r="P1973" s="245">
        <v>0.29341561000000005</v>
      </c>
      <c r="Q1973" s="247">
        <v>0.29341561000000005</v>
      </c>
      <c r="S1973" s="452"/>
    </row>
    <row r="1974" spans="1:19" s="244" customFormat="1" ht="31.5" x14ac:dyDescent="0.25">
      <c r="A1974" s="38" t="s">
        <v>1571</v>
      </c>
      <c r="B1974" s="21" t="s">
        <v>1116</v>
      </c>
      <c r="C1974" s="248" t="s">
        <v>1409</v>
      </c>
      <c r="D1974" s="10" t="s">
        <v>1117</v>
      </c>
      <c r="E1974" s="249">
        <v>2014</v>
      </c>
      <c r="F1974" s="249">
        <v>2014</v>
      </c>
      <c r="G1974" s="245">
        <v>7.0597199999999999E-2</v>
      </c>
      <c r="H1974" s="245">
        <v>7.0597199999999999E-2</v>
      </c>
      <c r="I1974" s="245">
        <v>7.0597199999999999E-2</v>
      </c>
      <c r="J1974" s="243"/>
      <c r="K1974" s="243"/>
      <c r="L1974" s="245" t="s">
        <v>1117</v>
      </c>
      <c r="M1974" s="246" t="s">
        <v>1117</v>
      </c>
      <c r="N1974" s="245"/>
      <c r="O1974" s="245"/>
      <c r="P1974" s="245">
        <v>7.0597199999999999E-2</v>
      </c>
      <c r="Q1974" s="247">
        <v>7.0597199999999999E-2</v>
      </c>
      <c r="S1974" s="452"/>
    </row>
    <row r="1975" spans="1:19" s="244" customFormat="1" ht="31.5" x14ac:dyDescent="0.25">
      <c r="A1975" s="38" t="s">
        <v>1572</v>
      </c>
      <c r="B1975" s="21" t="s">
        <v>1118</v>
      </c>
      <c r="C1975" s="248" t="s">
        <v>1409</v>
      </c>
      <c r="D1975" s="10" t="s">
        <v>1119</v>
      </c>
      <c r="E1975" s="249">
        <v>2014</v>
      </c>
      <c r="F1975" s="249">
        <v>2014</v>
      </c>
      <c r="G1975" s="245">
        <v>0.10552349</v>
      </c>
      <c r="H1975" s="245">
        <v>0.10552349</v>
      </c>
      <c r="I1975" s="245">
        <v>0.10552349</v>
      </c>
      <c r="J1975" s="243"/>
      <c r="K1975" s="243"/>
      <c r="L1975" s="245" t="s">
        <v>1119</v>
      </c>
      <c r="M1975" s="246" t="s">
        <v>1119</v>
      </c>
      <c r="N1975" s="245"/>
      <c r="O1975" s="245"/>
      <c r="P1975" s="245">
        <v>0.10552349</v>
      </c>
      <c r="Q1975" s="247">
        <v>0.10552349</v>
      </c>
      <c r="S1975" s="452"/>
    </row>
    <row r="1976" spans="1:19" s="244" customFormat="1" ht="78.75" x14ac:dyDescent="0.25">
      <c r="A1976" s="38" t="s">
        <v>1573</v>
      </c>
      <c r="B1976" s="21" t="s">
        <v>1120</v>
      </c>
      <c r="C1976" s="248" t="s">
        <v>1409</v>
      </c>
      <c r="D1976" s="10" t="s">
        <v>711</v>
      </c>
      <c r="E1976" s="249">
        <v>2014</v>
      </c>
      <c r="F1976" s="249">
        <v>2014</v>
      </c>
      <c r="G1976" s="245">
        <v>0.38502280379999998</v>
      </c>
      <c r="H1976" s="245">
        <v>0.38502280379999998</v>
      </c>
      <c r="I1976" s="245">
        <v>0.38502280379999998</v>
      </c>
      <c r="J1976" s="243"/>
      <c r="K1976" s="243"/>
      <c r="L1976" s="245" t="s">
        <v>711</v>
      </c>
      <c r="M1976" s="246" t="s">
        <v>711</v>
      </c>
      <c r="N1976" s="245"/>
      <c r="O1976" s="245"/>
      <c r="P1976" s="245">
        <v>0.38502280379999998</v>
      </c>
      <c r="Q1976" s="247">
        <v>0.38502280379999998</v>
      </c>
      <c r="S1976" s="452"/>
    </row>
    <row r="1977" spans="1:19" s="244" customFormat="1" ht="78.75" x14ac:dyDescent="0.25">
      <c r="A1977" s="38" t="s">
        <v>1574</v>
      </c>
      <c r="B1977" s="21" t="s">
        <v>1121</v>
      </c>
      <c r="C1977" s="248" t="s">
        <v>1409</v>
      </c>
      <c r="D1977" s="10" t="s">
        <v>907</v>
      </c>
      <c r="E1977" s="249">
        <v>2014</v>
      </c>
      <c r="F1977" s="249">
        <v>2014</v>
      </c>
      <c r="G1977" s="245">
        <v>0.23930001000000001</v>
      </c>
      <c r="H1977" s="245">
        <v>0.23930001000000001</v>
      </c>
      <c r="I1977" s="245">
        <v>0.23930001000000001</v>
      </c>
      <c r="J1977" s="243"/>
      <c r="K1977" s="243"/>
      <c r="L1977" s="245" t="s">
        <v>907</v>
      </c>
      <c r="M1977" s="246" t="s">
        <v>907</v>
      </c>
      <c r="N1977" s="245"/>
      <c r="O1977" s="245"/>
      <c r="P1977" s="245">
        <v>0.23930001000000001</v>
      </c>
      <c r="Q1977" s="247">
        <v>0.23930001000000001</v>
      </c>
      <c r="S1977" s="452"/>
    </row>
    <row r="1978" spans="1:19" s="244" customFormat="1" ht="47.25" x14ac:dyDescent="0.25">
      <c r="A1978" s="38" t="s">
        <v>1575</v>
      </c>
      <c r="B1978" s="21" t="s">
        <v>1122</v>
      </c>
      <c r="C1978" s="248" t="s">
        <v>1409</v>
      </c>
      <c r="D1978" s="40"/>
      <c r="E1978" s="249">
        <v>2014</v>
      </c>
      <c r="F1978" s="249">
        <v>2014</v>
      </c>
      <c r="G1978" s="245">
        <v>0.24804239</v>
      </c>
      <c r="H1978" s="245">
        <v>0.24804239</v>
      </c>
      <c r="I1978" s="245">
        <v>0.24804239</v>
      </c>
      <c r="J1978" s="243"/>
      <c r="K1978" s="243"/>
      <c r="L1978" s="245">
        <v>0</v>
      </c>
      <c r="M1978" s="246">
        <v>0</v>
      </c>
      <c r="N1978" s="245"/>
      <c r="O1978" s="245"/>
      <c r="P1978" s="245">
        <v>0.24804239</v>
      </c>
      <c r="Q1978" s="247">
        <v>0.24804239</v>
      </c>
      <c r="S1978" s="452"/>
    </row>
    <row r="1979" spans="1:19" s="244" customFormat="1" ht="75" x14ac:dyDescent="0.25">
      <c r="A1979" s="38" t="s">
        <v>1576</v>
      </c>
      <c r="B1979" s="451" t="s">
        <v>4160</v>
      </c>
      <c r="C1979" s="248" t="s">
        <v>1409</v>
      </c>
      <c r="D1979" s="10" t="s">
        <v>1123</v>
      </c>
      <c r="E1979" s="249">
        <v>2014</v>
      </c>
      <c r="F1979" s="249">
        <v>2014</v>
      </c>
      <c r="G1979" s="245">
        <v>9.6518359999999997E-2</v>
      </c>
      <c r="H1979" s="245">
        <v>9.6518359999999997E-2</v>
      </c>
      <c r="I1979" s="245">
        <v>9.6518359999999997E-2</v>
      </c>
      <c r="J1979" s="243"/>
      <c r="K1979" s="243"/>
      <c r="L1979" s="245" t="s">
        <v>1123</v>
      </c>
      <c r="M1979" s="246" t="s">
        <v>1123</v>
      </c>
      <c r="N1979" s="245"/>
      <c r="O1979" s="245"/>
      <c r="P1979" s="245">
        <v>9.6518359999999997E-2</v>
      </c>
      <c r="Q1979" s="247">
        <v>9.6518359999999997E-2</v>
      </c>
      <c r="S1979" s="452"/>
    </row>
    <row r="1980" spans="1:19" s="244" customFormat="1" ht="63" x14ac:dyDescent="0.25">
      <c r="A1980" s="38" t="s">
        <v>1577</v>
      </c>
      <c r="B1980" s="21" t="s">
        <v>1124</v>
      </c>
      <c r="C1980" s="248" t="s">
        <v>1409</v>
      </c>
      <c r="D1980" s="10" t="s">
        <v>1125</v>
      </c>
      <c r="E1980" s="249">
        <v>2014</v>
      </c>
      <c r="F1980" s="249">
        <v>2014</v>
      </c>
      <c r="G1980" s="245">
        <v>0.751</v>
      </c>
      <c r="H1980" s="245">
        <v>0.751</v>
      </c>
      <c r="I1980" s="245">
        <v>0.751</v>
      </c>
      <c r="J1980" s="243"/>
      <c r="K1980" s="243"/>
      <c r="L1980" s="245" t="s">
        <v>1125</v>
      </c>
      <c r="M1980" s="246" t="s">
        <v>1125</v>
      </c>
      <c r="N1980" s="245"/>
      <c r="O1980" s="245"/>
      <c r="P1980" s="245">
        <v>0.751</v>
      </c>
      <c r="Q1980" s="247">
        <v>0.751</v>
      </c>
      <c r="S1980" s="452"/>
    </row>
    <row r="1981" spans="1:19" s="244" customFormat="1" ht="47.25" x14ac:dyDescent="0.25">
      <c r="A1981" s="38" t="s">
        <v>1578</v>
      </c>
      <c r="B1981" s="21" t="s">
        <v>1126</v>
      </c>
      <c r="C1981" s="248" t="s">
        <v>1409</v>
      </c>
      <c r="D1981" s="10"/>
      <c r="E1981" s="249">
        <v>2014</v>
      </c>
      <c r="F1981" s="249">
        <v>2014</v>
      </c>
      <c r="G1981" s="245">
        <v>6.0000000000000001E-3</v>
      </c>
      <c r="H1981" s="245">
        <v>6.0000000000000001E-3</v>
      </c>
      <c r="I1981" s="245">
        <v>6.0000000000000001E-3</v>
      </c>
      <c r="J1981" s="243"/>
      <c r="K1981" s="243"/>
      <c r="L1981" s="245">
        <v>0</v>
      </c>
      <c r="M1981" s="246">
        <v>0</v>
      </c>
      <c r="N1981" s="245"/>
      <c r="O1981" s="245"/>
      <c r="P1981" s="245">
        <v>6.0000000000000001E-3</v>
      </c>
      <c r="Q1981" s="247">
        <v>6.0000000000000001E-3</v>
      </c>
      <c r="S1981" s="452"/>
    </row>
    <row r="1982" spans="1:19" s="244" customFormat="1" ht="63" x14ac:dyDescent="0.25">
      <c r="A1982" s="38" t="s">
        <v>1615</v>
      </c>
      <c r="B1982" s="21" t="s">
        <v>1127</v>
      </c>
      <c r="C1982" s="248" t="s">
        <v>1409</v>
      </c>
      <c r="D1982" s="10" t="s">
        <v>974</v>
      </c>
      <c r="E1982" s="249">
        <v>2014</v>
      </c>
      <c r="F1982" s="249">
        <v>2014</v>
      </c>
      <c r="G1982" s="245">
        <v>2.3E-2</v>
      </c>
      <c r="H1982" s="245">
        <v>2.3E-2</v>
      </c>
      <c r="I1982" s="245">
        <v>2.3E-2</v>
      </c>
      <c r="J1982" s="243"/>
      <c r="K1982" s="243"/>
      <c r="L1982" s="245" t="s">
        <v>974</v>
      </c>
      <c r="M1982" s="246" t="s">
        <v>974</v>
      </c>
      <c r="N1982" s="245"/>
      <c r="O1982" s="245"/>
      <c r="P1982" s="245">
        <v>2.3E-2</v>
      </c>
      <c r="Q1982" s="247">
        <v>2.3E-2</v>
      </c>
      <c r="S1982" s="452"/>
    </row>
    <row r="1983" spans="1:19" s="244" customFormat="1" ht="31.5" x14ac:dyDescent="0.25">
      <c r="A1983" s="38" t="s">
        <v>1616</v>
      </c>
      <c r="B1983" s="21" t="s">
        <v>1128</v>
      </c>
      <c r="C1983" s="248" t="s">
        <v>1409</v>
      </c>
      <c r="D1983" s="10"/>
      <c r="E1983" s="249">
        <v>2014</v>
      </c>
      <c r="F1983" s="249">
        <v>2014</v>
      </c>
      <c r="G1983" s="245">
        <v>0.45582499999999998</v>
      </c>
      <c r="H1983" s="245">
        <v>0.45582499999999998</v>
      </c>
      <c r="I1983" s="245">
        <v>0.45582499999999998</v>
      </c>
      <c r="J1983" s="243"/>
      <c r="K1983" s="243"/>
      <c r="L1983" s="245">
        <v>0</v>
      </c>
      <c r="M1983" s="246">
        <v>0</v>
      </c>
      <c r="N1983" s="245"/>
      <c r="O1983" s="245"/>
      <c r="P1983" s="245">
        <v>0.45582499999999998</v>
      </c>
      <c r="Q1983" s="247">
        <v>0.45582499999999998</v>
      </c>
      <c r="S1983" s="452"/>
    </row>
    <row r="1984" spans="1:19" s="244" customFormat="1" ht="63" x14ac:dyDescent="0.25">
      <c r="A1984" s="38" t="s">
        <v>1617</v>
      </c>
      <c r="B1984" s="21" t="s">
        <v>1129</v>
      </c>
      <c r="C1984" s="248" t="s">
        <v>1409</v>
      </c>
      <c r="D1984" s="10" t="s">
        <v>1108</v>
      </c>
      <c r="E1984" s="249">
        <v>2014</v>
      </c>
      <c r="F1984" s="249">
        <v>2014</v>
      </c>
      <c r="G1984" s="245">
        <v>1.9533000000000002E-2</v>
      </c>
      <c r="H1984" s="245">
        <v>1.9533000000000002E-2</v>
      </c>
      <c r="I1984" s="245">
        <v>1.9533000000000002E-2</v>
      </c>
      <c r="J1984" s="243"/>
      <c r="K1984" s="243"/>
      <c r="L1984" s="245" t="s">
        <v>1108</v>
      </c>
      <c r="M1984" s="246" t="s">
        <v>1108</v>
      </c>
      <c r="N1984" s="245"/>
      <c r="O1984" s="245"/>
      <c r="P1984" s="245">
        <v>1.9533000000000002E-2</v>
      </c>
      <c r="Q1984" s="247">
        <v>1.9533000000000002E-2</v>
      </c>
      <c r="S1984" s="452"/>
    </row>
    <row r="1985" spans="1:19" s="244" customFormat="1" ht="47.25" x14ac:dyDescent="0.25">
      <c r="A1985" s="38" t="s">
        <v>1618</v>
      </c>
      <c r="B1985" s="21" t="s">
        <v>1130</v>
      </c>
      <c r="C1985" s="248" t="s">
        <v>1409</v>
      </c>
      <c r="D1985" s="10" t="s">
        <v>19</v>
      </c>
      <c r="E1985" s="249">
        <v>2014</v>
      </c>
      <c r="F1985" s="249">
        <v>2014</v>
      </c>
      <c r="G1985" s="245">
        <v>0.45</v>
      </c>
      <c r="H1985" s="245">
        <v>0.45</v>
      </c>
      <c r="I1985" s="245">
        <v>0.45</v>
      </c>
      <c r="J1985" s="243"/>
      <c r="K1985" s="243"/>
      <c r="L1985" s="245" t="s">
        <v>19</v>
      </c>
      <c r="M1985" s="246" t="s">
        <v>19</v>
      </c>
      <c r="N1985" s="245"/>
      <c r="O1985" s="245"/>
      <c r="P1985" s="245">
        <v>0.45</v>
      </c>
      <c r="Q1985" s="247">
        <v>0.45</v>
      </c>
      <c r="S1985" s="452"/>
    </row>
    <row r="1986" spans="1:19" s="244" customFormat="1" ht="47.25" x14ac:dyDescent="0.25">
      <c r="A1986" s="38" t="s">
        <v>1619</v>
      </c>
      <c r="B1986" s="21" t="s">
        <v>1131</v>
      </c>
      <c r="C1986" s="248" t="s">
        <v>1409</v>
      </c>
      <c r="D1986" s="10" t="s">
        <v>19</v>
      </c>
      <c r="E1986" s="249">
        <v>2014</v>
      </c>
      <c r="F1986" s="249">
        <v>2014</v>
      </c>
      <c r="G1986" s="245">
        <v>0.95725159999999998</v>
      </c>
      <c r="H1986" s="245">
        <v>0.95725159999999998</v>
      </c>
      <c r="I1986" s="245">
        <v>0.95725159999999998</v>
      </c>
      <c r="J1986" s="243"/>
      <c r="K1986" s="243"/>
      <c r="L1986" s="245" t="s">
        <v>19</v>
      </c>
      <c r="M1986" s="246" t="s">
        <v>19</v>
      </c>
      <c r="N1986" s="245"/>
      <c r="O1986" s="245"/>
      <c r="P1986" s="245">
        <v>0.95725159999999998</v>
      </c>
      <c r="Q1986" s="247">
        <v>0.95725159999999998</v>
      </c>
      <c r="S1986" s="452"/>
    </row>
    <row r="1987" spans="1:19" s="244" customFormat="1" ht="31.5" x14ac:dyDescent="0.25">
      <c r="A1987" s="38" t="s">
        <v>1620</v>
      </c>
      <c r="B1987" s="21" t="s">
        <v>1132</v>
      </c>
      <c r="C1987" s="248" t="s">
        <v>1409</v>
      </c>
      <c r="D1987" s="10"/>
      <c r="E1987" s="249">
        <v>2014</v>
      </c>
      <c r="F1987" s="249">
        <v>2014</v>
      </c>
      <c r="G1987" s="245">
        <v>0.14879919999999999</v>
      </c>
      <c r="H1987" s="245">
        <v>0.14879919999999999</v>
      </c>
      <c r="I1987" s="245">
        <v>0.14879919999999999</v>
      </c>
      <c r="J1987" s="243"/>
      <c r="K1987" s="243"/>
      <c r="L1987" s="245">
        <v>0</v>
      </c>
      <c r="M1987" s="246">
        <v>0</v>
      </c>
      <c r="N1987" s="245"/>
      <c r="O1987" s="245"/>
      <c r="P1987" s="245">
        <v>0.14879919999999999</v>
      </c>
      <c r="Q1987" s="247">
        <v>0.14879919999999999</v>
      </c>
      <c r="S1987" s="452"/>
    </row>
    <row r="1988" spans="1:19" s="244" customFormat="1" ht="63" x14ac:dyDescent="0.25">
      <c r="A1988" s="38" t="s">
        <v>1621</v>
      </c>
      <c r="B1988" s="21" t="s">
        <v>4522</v>
      </c>
      <c r="C1988" s="248" t="s">
        <v>1409</v>
      </c>
      <c r="D1988" s="10" t="s">
        <v>849</v>
      </c>
      <c r="E1988" s="249">
        <v>2014</v>
      </c>
      <c r="F1988" s="249">
        <v>2014</v>
      </c>
      <c r="G1988" s="245">
        <v>0.1360316</v>
      </c>
      <c r="H1988" s="245">
        <v>0.1360316</v>
      </c>
      <c r="I1988" s="245">
        <v>0.1360316</v>
      </c>
      <c r="J1988" s="243"/>
      <c r="K1988" s="243"/>
      <c r="L1988" s="245" t="s">
        <v>849</v>
      </c>
      <c r="M1988" s="246" t="s">
        <v>849</v>
      </c>
      <c r="N1988" s="245"/>
      <c r="O1988" s="245"/>
      <c r="P1988" s="245">
        <v>0.1360316</v>
      </c>
      <c r="Q1988" s="247">
        <v>0.1360316</v>
      </c>
      <c r="S1988" s="452"/>
    </row>
    <row r="1989" spans="1:19" s="244" customFormat="1" ht="31.5" x14ac:dyDescent="0.25">
      <c r="A1989" s="38" t="s">
        <v>1622</v>
      </c>
      <c r="B1989" s="21" t="s">
        <v>1133</v>
      </c>
      <c r="C1989" s="248" t="s">
        <v>1409</v>
      </c>
      <c r="D1989" s="10" t="s">
        <v>1134</v>
      </c>
      <c r="E1989" s="249">
        <v>2014</v>
      </c>
      <c r="F1989" s="249">
        <v>2014</v>
      </c>
      <c r="G1989" s="245">
        <v>0.1915502</v>
      </c>
      <c r="H1989" s="245">
        <v>0.1915502</v>
      </c>
      <c r="I1989" s="245">
        <v>0.1915502</v>
      </c>
      <c r="J1989" s="243"/>
      <c r="K1989" s="243"/>
      <c r="L1989" s="245" t="s">
        <v>1134</v>
      </c>
      <c r="M1989" s="246" t="s">
        <v>1134</v>
      </c>
      <c r="N1989" s="245"/>
      <c r="O1989" s="245"/>
      <c r="P1989" s="245">
        <v>0.1915502</v>
      </c>
      <c r="Q1989" s="247">
        <v>0.1915502</v>
      </c>
      <c r="S1989" s="452"/>
    </row>
    <row r="1990" spans="1:19" s="244" customFormat="1" ht="78.75" x14ac:dyDescent="0.25">
      <c r="A1990" s="38" t="s">
        <v>1623</v>
      </c>
      <c r="B1990" s="21" t="s">
        <v>1135</v>
      </c>
      <c r="C1990" s="248" t="s">
        <v>1409</v>
      </c>
      <c r="D1990" s="10" t="s">
        <v>611</v>
      </c>
      <c r="E1990" s="249">
        <v>2014</v>
      </c>
      <c r="F1990" s="249">
        <v>2014</v>
      </c>
      <c r="G1990" s="245">
        <v>0.12925</v>
      </c>
      <c r="H1990" s="245">
        <v>0.12925</v>
      </c>
      <c r="I1990" s="245">
        <v>0.12925</v>
      </c>
      <c r="J1990" s="243"/>
      <c r="K1990" s="243"/>
      <c r="L1990" s="245" t="s">
        <v>611</v>
      </c>
      <c r="M1990" s="246" t="s">
        <v>611</v>
      </c>
      <c r="N1990" s="245"/>
      <c r="O1990" s="245"/>
      <c r="P1990" s="245">
        <v>0.12925</v>
      </c>
      <c r="Q1990" s="247">
        <v>0.12925</v>
      </c>
      <c r="S1990" s="452"/>
    </row>
    <row r="1991" spans="1:19" s="244" customFormat="1" ht="47.25" x14ac:dyDescent="0.25">
      <c r="A1991" s="38" t="s">
        <v>1624</v>
      </c>
      <c r="B1991" s="21" t="s">
        <v>1136</v>
      </c>
      <c r="C1991" s="248" t="s">
        <v>1409</v>
      </c>
      <c r="D1991" s="10" t="s">
        <v>1137</v>
      </c>
      <c r="E1991" s="249">
        <v>2014</v>
      </c>
      <c r="F1991" s="249">
        <v>2014</v>
      </c>
      <c r="G1991" s="245">
        <v>0.2</v>
      </c>
      <c r="H1991" s="245">
        <v>0.2</v>
      </c>
      <c r="I1991" s="245">
        <v>0.2</v>
      </c>
      <c r="J1991" s="243"/>
      <c r="K1991" s="243"/>
      <c r="L1991" s="250" t="s">
        <v>1137</v>
      </c>
      <c r="M1991" s="251" t="s">
        <v>1137</v>
      </c>
      <c r="N1991" s="245"/>
      <c r="O1991" s="245"/>
      <c r="P1991" s="245">
        <v>0.2</v>
      </c>
      <c r="Q1991" s="247">
        <v>0.2</v>
      </c>
      <c r="S1991" s="452"/>
    </row>
    <row r="1992" spans="1:19" s="244" customFormat="1" ht="47.25" x14ac:dyDescent="0.25">
      <c r="A1992" s="38" t="s">
        <v>1625</v>
      </c>
      <c r="B1992" s="21" t="s">
        <v>1138</v>
      </c>
      <c r="C1992" s="248" t="s">
        <v>1409</v>
      </c>
      <c r="D1992" s="10"/>
      <c r="E1992" s="249">
        <v>2014</v>
      </c>
      <c r="F1992" s="249">
        <v>2014</v>
      </c>
      <c r="G1992" s="245">
        <v>3.7585899999999998E-2</v>
      </c>
      <c r="H1992" s="245">
        <v>3.7585899999999998E-2</v>
      </c>
      <c r="I1992" s="245">
        <v>3.7585899999999998E-2</v>
      </c>
      <c r="J1992" s="243"/>
      <c r="K1992" s="243"/>
      <c r="L1992" s="245">
        <v>0</v>
      </c>
      <c r="M1992" s="246">
        <v>0</v>
      </c>
      <c r="N1992" s="245"/>
      <c r="O1992" s="245"/>
      <c r="P1992" s="245">
        <v>3.7585899999999998E-2</v>
      </c>
      <c r="Q1992" s="247">
        <v>3.7585899999999998E-2</v>
      </c>
      <c r="S1992" s="452"/>
    </row>
    <row r="1993" spans="1:19" s="244" customFormat="1" ht="78.75" x14ac:dyDescent="0.25">
      <c r="A1993" s="38" t="s">
        <v>1626</v>
      </c>
      <c r="B1993" s="21" t="s">
        <v>1139</v>
      </c>
      <c r="C1993" s="248" t="s">
        <v>1409</v>
      </c>
      <c r="D1993" s="10" t="s">
        <v>1140</v>
      </c>
      <c r="E1993" s="249">
        <v>2014</v>
      </c>
      <c r="F1993" s="249">
        <v>2014</v>
      </c>
      <c r="G1993" s="245">
        <v>1.2999999999999999E-2</v>
      </c>
      <c r="H1993" s="245">
        <v>1.2999999999999999E-2</v>
      </c>
      <c r="I1993" s="245">
        <v>1.2999999999999999E-2</v>
      </c>
      <c r="J1993" s="243"/>
      <c r="K1993" s="243"/>
      <c r="L1993" s="245" t="s">
        <v>1140</v>
      </c>
      <c r="M1993" s="246" t="s">
        <v>1140</v>
      </c>
      <c r="N1993" s="245"/>
      <c r="O1993" s="245"/>
      <c r="P1993" s="245">
        <v>1.2999999999999999E-2</v>
      </c>
      <c r="Q1993" s="247">
        <v>1.2999999999999999E-2</v>
      </c>
      <c r="S1993" s="452"/>
    </row>
    <row r="1994" spans="1:19" s="244" customFormat="1" ht="63" x14ac:dyDescent="0.25">
      <c r="A1994" s="38" t="s">
        <v>1627</v>
      </c>
      <c r="B1994" s="21" t="s">
        <v>4161</v>
      </c>
      <c r="C1994" s="248" t="s">
        <v>1409</v>
      </c>
      <c r="D1994" s="10" t="s">
        <v>1100</v>
      </c>
      <c r="E1994" s="249">
        <v>2014</v>
      </c>
      <c r="F1994" s="249">
        <v>2014</v>
      </c>
      <c r="G1994" s="245">
        <v>0.40400000000000003</v>
      </c>
      <c r="H1994" s="245">
        <v>0.40400000000000003</v>
      </c>
      <c r="I1994" s="245">
        <v>0.40400000000000003</v>
      </c>
      <c r="J1994" s="243"/>
      <c r="K1994" s="243"/>
      <c r="L1994" s="245" t="s">
        <v>1100</v>
      </c>
      <c r="M1994" s="246" t="s">
        <v>1100</v>
      </c>
      <c r="N1994" s="245"/>
      <c r="O1994" s="245"/>
      <c r="P1994" s="245">
        <v>0.40400000000000003</v>
      </c>
      <c r="Q1994" s="247">
        <v>0.40400000000000003</v>
      </c>
      <c r="S1994" s="452"/>
    </row>
    <row r="1995" spans="1:19" s="244" customFormat="1" ht="47.25" x14ac:dyDescent="0.25">
      <c r="A1995" s="38" t="s">
        <v>1628</v>
      </c>
      <c r="B1995" s="21" t="s">
        <v>1141</v>
      </c>
      <c r="C1995" s="248" t="s">
        <v>1409</v>
      </c>
      <c r="D1995" s="10" t="s">
        <v>1142</v>
      </c>
      <c r="E1995" s="249">
        <v>2014</v>
      </c>
      <c r="F1995" s="249">
        <v>2014</v>
      </c>
      <c r="G1995" s="245">
        <v>0.69799999999999995</v>
      </c>
      <c r="H1995" s="245">
        <v>0.69799999999999995</v>
      </c>
      <c r="I1995" s="245">
        <v>0.69799999999999995</v>
      </c>
      <c r="J1995" s="243"/>
      <c r="K1995" s="243"/>
      <c r="L1995" s="250" t="s">
        <v>1142</v>
      </c>
      <c r="M1995" s="251" t="s">
        <v>1142</v>
      </c>
      <c r="N1995" s="250"/>
      <c r="O1995" s="245"/>
      <c r="P1995" s="245">
        <v>0.69799999999999995</v>
      </c>
      <c r="Q1995" s="247">
        <v>0.69799999999999995</v>
      </c>
      <c r="S1995" s="452"/>
    </row>
    <row r="1996" spans="1:19" s="244" customFormat="1" ht="78.75" x14ac:dyDescent="0.25">
      <c r="A1996" s="38" t="s">
        <v>1629</v>
      </c>
      <c r="B1996" s="21" t="s">
        <v>1143</v>
      </c>
      <c r="C1996" s="248" t="s">
        <v>1409</v>
      </c>
      <c r="D1996" s="10" t="s">
        <v>1050</v>
      </c>
      <c r="E1996" s="249">
        <v>2014</v>
      </c>
      <c r="F1996" s="249">
        <v>2014</v>
      </c>
      <c r="G1996" s="245">
        <v>0.13120959999999998</v>
      </c>
      <c r="H1996" s="245">
        <v>0.13120959999999998</v>
      </c>
      <c r="I1996" s="245">
        <v>0.13120959999999998</v>
      </c>
      <c r="J1996" s="243"/>
      <c r="K1996" s="243"/>
      <c r="L1996" s="245" t="s">
        <v>1050</v>
      </c>
      <c r="M1996" s="246" t="s">
        <v>1050</v>
      </c>
      <c r="N1996" s="245"/>
      <c r="O1996" s="245"/>
      <c r="P1996" s="245">
        <v>0.13120959999999998</v>
      </c>
      <c r="Q1996" s="247">
        <v>0.13120959999999998</v>
      </c>
      <c r="S1996" s="452"/>
    </row>
    <row r="1997" spans="1:19" s="244" customFormat="1" ht="66" customHeight="1" x14ac:dyDescent="0.25">
      <c r="A1997" s="38" t="s">
        <v>1630</v>
      </c>
      <c r="B1997" s="21" t="s">
        <v>1144</v>
      </c>
      <c r="C1997" s="248" t="s">
        <v>1409</v>
      </c>
      <c r="D1997" s="10" t="s">
        <v>1145</v>
      </c>
      <c r="E1997" s="249">
        <v>2014</v>
      </c>
      <c r="F1997" s="249">
        <v>2014</v>
      </c>
      <c r="G1997" s="245">
        <v>5.5135600000000007E-2</v>
      </c>
      <c r="H1997" s="245">
        <v>5.5135600000000007E-2</v>
      </c>
      <c r="I1997" s="245">
        <v>5.5135600000000007E-2</v>
      </c>
      <c r="J1997" s="243"/>
      <c r="K1997" s="243"/>
      <c r="L1997" s="245" t="s">
        <v>1145</v>
      </c>
      <c r="M1997" s="246" t="s">
        <v>1145</v>
      </c>
      <c r="N1997" s="245"/>
      <c r="O1997" s="245"/>
      <c r="P1997" s="245">
        <v>5.5135600000000007E-2</v>
      </c>
      <c r="Q1997" s="247">
        <v>5.5135600000000007E-2</v>
      </c>
      <c r="S1997" s="452"/>
    </row>
    <row r="1998" spans="1:19" s="244" customFormat="1" ht="78.75" x14ac:dyDescent="0.25">
      <c r="A1998" s="38" t="s">
        <v>1631</v>
      </c>
      <c r="B1998" s="21" t="s">
        <v>1146</v>
      </c>
      <c r="C1998" s="248" t="s">
        <v>1409</v>
      </c>
      <c r="D1998" s="10" t="s">
        <v>526</v>
      </c>
      <c r="E1998" s="249">
        <v>2014</v>
      </c>
      <c r="F1998" s="249">
        <v>2014</v>
      </c>
      <c r="G1998" s="245">
        <v>0.48916119999999996</v>
      </c>
      <c r="H1998" s="245">
        <v>0.48916119999999996</v>
      </c>
      <c r="I1998" s="245">
        <v>0.48916119999999996</v>
      </c>
      <c r="J1998" s="243"/>
      <c r="K1998" s="243"/>
      <c r="L1998" s="245" t="s">
        <v>526</v>
      </c>
      <c r="M1998" s="246" t="s">
        <v>526</v>
      </c>
      <c r="N1998" s="245"/>
      <c r="O1998" s="245"/>
      <c r="P1998" s="245">
        <v>0.48916119999999996</v>
      </c>
      <c r="Q1998" s="247">
        <v>0.48916119999999996</v>
      </c>
      <c r="S1998" s="452"/>
    </row>
    <row r="1999" spans="1:19" s="244" customFormat="1" ht="47.25" x14ac:dyDescent="0.25">
      <c r="A1999" s="38" t="s">
        <v>1632</v>
      </c>
      <c r="B1999" s="21" t="s">
        <v>1147</v>
      </c>
      <c r="C1999" s="248" t="s">
        <v>1409</v>
      </c>
      <c r="D1999" s="10" t="s">
        <v>327</v>
      </c>
      <c r="E1999" s="249">
        <v>2014</v>
      </c>
      <c r="F1999" s="249">
        <v>2014</v>
      </c>
      <c r="G1999" s="245">
        <v>1.08</v>
      </c>
      <c r="H1999" s="245">
        <v>1.08</v>
      </c>
      <c r="I1999" s="245">
        <v>1.08</v>
      </c>
      <c r="J1999" s="243"/>
      <c r="K1999" s="243"/>
      <c r="L1999" s="245" t="s">
        <v>327</v>
      </c>
      <c r="M1999" s="246" t="s">
        <v>327</v>
      </c>
      <c r="N1999" s="245"/>
      <c r="O1999" s="245"/>
      <c r="P1999" s="245">
        <v>1.08</v>
      </c>
      <c r="Q1999" s="247">
        <v>1.08</v>
      </c>
      <c r="S1999" s="452"/>
    </row>
    <row r="2000" spans="1:19" s="244" customFormat="1" ht="63" x14ac:dyDescent="0.25">
      <c r="A2000" s="38" t="s">
        <v>1633</v>
      </c>
      <c r="B2000" s="21" t="s">
        <v>1148</v>
      </c>
      <c r="C2000" s="248" t="s">
        <v>1409</v>
      </c>
      <c r="D2000" s="10" t="s">
        <v>1149</v>
      </c>
      <c r="E2000" s="249">
        <v>2014</v>
      </c>
      <c r="F2000" s="249">
        <v>2014</v>
      </c>
      <c r="G2000" s="245">
        <v>8.7719600000000009E-2</v>
      </c>
      <c r="H2000" s="245">
        <v>8.7719600000000009E-2</v>
      </c>
      <c r="I2000" s="245">
        <v>8.7719600000000009E-2</v>
      </c>
      <c r="J2000" s="243"/>
      <c r="K2000" s="243"/>
      <c r="L2000" s="245" t="s">
        <v>1149</v>
      </c>
      <c r="M2000" s="246" t="s">
        <v>1149</v>
      </c>
      <c r="N2000" s="245"/>
      <c r="O2000" s="245"/>
      <c r="P2000" s="245">
        <v>8.7719600000000009E-2</v>
      </c>
      <c r="Q2000" s="247">
        <v>8.7719600000000009E-2</v>
      </c>
      <c r="S2000" s="452"/>
    </row>
    <row r="2001" spans="1:19" s="244" customFormat="1" ht="47.25" x14ac:dyDescent="0.25">
      <c r="A2001" s="38" t="s">
        <v>1634</v>
      </c>
      <c r="B2001" s="21" t="s">
        <v>1150</v>
      </c>
      <c r="C2001" s="248" t="s">
        <v>1409</v>
      </c>
      <c r="D2001" s="10"/>
      <c r="E2001" s="249">
        <v>2014</v>
      </c>
      <c r="F2001" s="249">
        <v>2014</v>
      </c>
      <c r="G2001" s="245">
        <v>0.81899999999999995</v>
      </c>
      <c r="H2001" s="245">
        <v>0.81899999999999995</v>
      </c>
      <c r="I2001" s="245">
        <v>0.81899999999999995</v>
      </c>
      <c r="J2001" s="243"/>
      <c r="K2001" s="243"/>
      <c r="L2001" s="245">
        <v>0</v>
      </c>
      <c r="M2001" s="246">
        <v>0</v>
      </c>
      <c r="N2001" s="245"/>
      <c r="O2001" s="245"/>
      <c r="P2001" s="245">
        <v>0.81899999999999995</v>
      </c>
      <c r="Q2001" s="247">
        <v>0.81899999999999995</v>
      </c>
      <c r="S2001" s="452"/>
    </row>
    <row r="2002" spans="1:19" s="244" customFormat="1" ht="47.25" x14ac:dyDescent="0.25">
      <c r="A2002" s="38" t="s">
        <v>1635</v>
      </c>
      <c r="B2002" s="21" t="s">
        <v>1151</v>
      </c>
      <c r="C2002" s="248" t="s">
        <v>1409</v>
      </c>
      <c r="D2002" s="10" t="s">
        <v>19</v>
      </c>
      <c r="E2002" s="249">
        <v>2014</v>
      </c>
      <c r="F2002" s="249">
        <v>2014</v>
      </c>
      <c r="G2002" s="245">
        <v>1.2050919999999998</v>
      </c>
      <c r="H2002" s="245">
        <v>1.2050919999999998</v>
      </c>
      <c r="I2002" s="245">
        <v>1.2050919999999998</v>
      </c>
      <c r="J2002" s="243"/>
      <c r="K2002" s="243"/>
      <c r="L2002" s="245" t="s">
        <v>19</v>
      </c>
      <c r="M2002" s="246" t="s">
        <v>19</v>
      </c>
      <c r="N2002" s="245"/>
      <c r="O2002" s="245"/>
      <c r="P2002" s="245">
        <v>1.2050919999999998</v>
      </c>
      <c r="Q2002" s="247">
        <v>1.2050919999999998</v>
      </c>
      <c r="S2002" s="452"/>
    </row>
    <row r="2003" spans="1:19" s="244" customFormat="1" ht="54" customHeight="1" x14ac:dyDescent="0.25">
      <c r="A2003" s="38" t="s">
        <v>1636</v>
      </c>
      <c r="B2003" s="21" t="s">
        <v>4162</v>
      </c>
      <c r="C2003" s="248" t="s">
        <v>1409</v>
      </c>
      <c r="D2003" s="10" t="s">
        <v>1145</v>
      </c>
      <c r="E2003" s="249">
        <v>2014</v>
      </c>
      <c r="F2003" s="249">
        <v>2014</v>
      </c>
      <c r="G2003" s="245">
        <v>9.8000000000000004E-2</v>
      </c>
      <c r="H2003" s="245">
        <v>9.8000000000000004E-2</v>
      </c>
      <c r="I2003" s="245">
        <v>9.8000000000000004E-2</v>
      </c>
      <c r="J2003" s="243"/>
      <c r="K2003" s="243"/>
      <c r="L2003" s="245" t="s">
        <v>1145</v>
      </c>
      <c r="M2003" s="246" t="s">
        <v>1145</v>
      </c>
      <c r="N2003" s="245"/>
      <c r="O2003" s="245"/>
      <c r="P2003" s="245">
        <v>9.8000000000000004E-2</v>
      </c>
      <c r="Q2003" s="247">
        <v>9.8000000000000004E-2</v>
      </c>
      <c r="S2003" s="452"/>
    </row>
    <row r="2004" spans="1:19" s="244" customFormat="1" ht="78.75" x14ac:dyDescent="0.25">
      <c r="A2004" s="38" t="s">
        <v>1637</v>
      </c>
      <c r="B2004" s="21" t="s">
        <v>1152</v>
      </c>
      <c r="C2004" s="248" t="s">
        <v>1409</v>
      </c>
      <c r="D2004" s="10" t="s">
        <v>1153</v>
      </c>
      <c r="E2004" s="249">
        <v>2014</v>
      </c>
      <c r="F2004" s="249">
        <v>2014</v>
      </c>
      <c r="G2004" s="245">
        <v>0.15905359999999999</v>
      </c>
      <c r="H2004" s="245">
        <v>0.15905359999999999</v>
      </c>
      <c r="I2004" s="245">
        <v>0.15905359999999999</v>
      </c>
      <c r="J2004" s="243"/>
      <c r="K2004" s="243"/>
      <c r="L2004" s="245" t="s">
        <v>1153</v>
      </c>
      <c r="M2004" s="246" t="s">
        <v>1153</v>
      </c>
      <c r="N2004" s="245"/>
      <c r="O2004" s="245"/>
      <c r="P2004" s="245">
        <v>0.15905359999999999</v>
      </c>
      <c r="Q2004" s="247">
        <v>0.15905359999999999</v>
      </c>
      <c r="S2004" s="452"/>
    </row>
    <row r="2005" spans="1:19" s="244" customFormat="1" ht="63" x14ac:dyDescent="0.25">
      <c r="A2005" s="38" t="s">
        <v>1638</v>
      </c>
      <c r="B2005" s="21" t="s">
        <v>1154</v>
      </c>
      <c r="C2005" s="248" t="s">
        <v>1409</v>
      </c>
      <c r="D2005" s="10" t="s">
        <v>541</v>
      </c>
      <c r="E2005" s="249">
        <v>2014</v>
      </c>
      <c r="F2005" s="249">
        <v>2014</v>
      </c>
      <c r="G2005" s="245">
        <v>1.1519999999999999</v>
      </c>
      <c r="H2005" s="245">
        <v>1.1519999999999999</v>
      </c>
      <c r="I2005" s="245">
        <v>1.1519999999999999</v>
      </c>
      <c r="J2005" s="243"/>
      <c r="K2005" s="243"/>
      <c r="L2005" s="245" t="s">
        <v>541</v>
      </c>
      <c r="M2005" s="246" t="s">
        <v>541</v>
      </c>
      <c r="N2005" s="245"/>
      <c r="O2005" s="245"/>
      <c r="P2005" s="245">
        <v>1.1519999999999999</v>
      </c>
      <c r="Q2005" s="247">
        <v>1.1519999999999999</v>
      </c>
      <c r="S2005" s="452"/>
    </row>
    <row r="2006" spans="1:19" s="244" customFormat="1" ht="78.75" x14ac:dyDescent="0.25">
      <c r="A2006" s="38" t="s">
        <v>1639</v>
      </c>
      <c r="B2006" s="21" t="s">
        <v>1155</v>
      </c>
      <c r="C2006" s="248" t="s">
        <v>1409</v>
      </c>
      <c r="D2006" s="10"/>
      <c r="E2006" s="249">
        <v>2014</v>
      </c>
      <c r="F2006" s="249">
        <v>2014</v>
      </c>
      <c r="G2006" s="245">
        <v>9.6000000000000002E-2</v>
      </c>
      <c r="H2006" s="245">
        <v>9.6000000000000002E-2</v>
      </c>
      <c r="I2006" s="245">
        <v>9.6000000000000002E-2</v>
      </c>
      <c r="J2006" s="243"/>
      <c r="K2006" s="243"/>
      <c r="L2006" s="245">
        <v>0</v>
      </c>
      <c r="M2006" s="246">
        <v>0</v>
      </c>
      <c r="N2006" s="245"/>
      <c r="O2006" s="245"/>
      <c r="P2006" s="245">
        <v>9.6000000000000002E-2</v>
      </c>
      <c r="Q2006" s="247">
        <v>9.6000000000000002E-2</v>
      </c>
      <c r="S2006" s="452"/>
    </row>
    <row r="2007" spans="1:19" s="244" customFormat="1" ht="47.25" x14ac:dyDescent="0.25">
      <c r="A2007" s="38" t="s">
        <v>1640</v>
      </c>
      <c r="B2007" s="21" t="s">
        <v>1156</v>
      </c>
      <c r="C2007" s="248" t="s">
        <v>1409</v>
      </c>
      <c r="D2007" s="10"/>
      <c r="E2007" s="249">
        <v>2014</v>
      </c>
      <c r="F2007" s="249">
        <v>2014</v>
      </c>
      <c r="G2007" s="245">
        <v>0.14336650000000001</v>
      </c>
      <c r="H2007" s="245">
        <v>0.14336650000000001</v>
      </c>
      <c r="I2007" s="245">
        <v>0.14336650000000001</v>
      </c>
      <c r="J2007" s="243"/>
      <c r="K2007" s="243"/>
      <c r="L2007" s="245">
        <v>0</v>
      </c>
      <c r="M2007" s="246">
        <v>0</v>
      </c>
      <c r="N2007" s="245"/>
      <c r="O2007" s="245"/>
      <c r="P2007" s="245">
        <v>0.14336650000000001</v>
      </c>
      <c r="Q2007" s="247">
        <v>0.14336650000000001</v>
      </c>
      <c r="S2007" s="452"/>
    </row>
    <row r="2008" spans="1:19" s="244" customFormat="1" ht="63" x14ac:dyDescent="0.25">
      <c r="A2008" s="38" t="s">
        <v>1641</v>
      </c>
      <c r="B2008" s="21" t="s">
        <v>1157</v>
      </c>
      <c r="C2008" s="248" t="s">
        <v>1409</v>
      </c>
      <c r="D2008" s="10" t="s">
        <v>97</v>
      </c>
      <c r="E2008" s="249">
        <v>2014</v>
      </c>
      <c r="F2008" s="249">
        <v>2014</v>
      </c>
      <c r="G2008" s="245">
        <v>0.64</v>
      </c>
      <c r="H2008" s="245">
        <v>0.64</v>
      </c>
      <c r="I2008" s="245">
        <v>0.64</v>
      </c>
      <c r="J2008" s="243"/>
      <c r="K2008" s="243"/>
      <c r="L2008" s="245" t="s">
        <v>97</v>
      </c>
      <c r="M2008" s="246" t="s">
        <v>97</v>
      </c>
      <c r="N2008" s="245"/>
      <c r="O2008" s="245"/>
      <c r="P2008" s="245">
        <v>0.64</v>
      </c>
      <c r="Q2008" s="247">
        <v>0.64</v>
      </c>
      <c r="S2008" s="452"/>
    </row>
    <row r="2009" spans="1:19" s="244" customFormat="1" ht="47.25" x14ac:dyDescent="0.25">
      <c r="A2009" s="38" t="s">
        <v>1642</v>
      </c>
      <c r="B2009" s="34" t="s">
        <v>1158</v>
      </c>
      <c r="C2009" s="248" t="s">
        <v>1409</v>
      </c>
      <c r="D2009" s="10"/>
      <c r="E2009" s="249">
        <v>2014</v>
      </c>
      <c r="F2009" s="249">
        <v>2014</v>
      </c>
      <c r="G2009" s="245">
        <v>0.51219999999999999</v>
      </c>
      <c r="H2009" s="245">
        <v>0.51219999999999999</v>
      </c>
      <c r="I2009" s="245">
        <v>0.51219999999999999</v>
      </c>
      <c r="J2009" s="243"/>
      <c r="K2009" s="243"/>
      <c r="L2009" s="245">
        <v>0</v>
      </c>
      <c r="M2009" s="246">
        <v>0</v>
      </c>
      <c r="N2009" s="245"/>
      <c r="O2009" s="245"/>
      <c r="P2009" s="245">
        <v>0.51219999999999999</v>
      </c>
      <c r="Q2009" s="247">
        <v>0.51219999999999999</v>
      </c>
      <c r="S2009" s="452"/>
    </row>
    <row r="2010" spans="1:19" s="244" customFormat="1" ht="63" x14ac:dyDescent="0.25">
      <c r="A2010" s="38" t="s">
        <v>1643</v>
      </c>
      <c r="B2010" s="34" t="s">
        <v>4163</v>
      </c>
      <c r="C2010" s="248" t="s">
        <v>1409</v>
      </c>
      <c r="D2010" s="10" t="s">
        <v>1100</v>
      </c>
      <c r="E2010" s="249">
        <v>2014</v>
      </c>
      <c r="F2010" s="249">
        <v>2014</v>
      </c>
      <c r="G2010" s="245">
        <v>0.33200000000000002</v>
      </c>
      <c r="H2010" s="245">
        <v>0.33200000000000002</v>
      </c>
      <c r="I2010" s="245">
        <v>0.33200000000000002</v>
      </c>
      <c r="J2010" s="243"/>
      <c r="K2010" s="243"/>
      <c r="L2010" s="245" t="s">
        <v>1100</v>
      </c>
      <c r="M2010" s="246" t="s">
        <v>1100</v>
      </c>
      <c r="N2010" s="245"/>
      <c r="O2010" s="245"/>
      <c r="P2010" s="245">
        <v>0.33200000000000002</v>
      </c>
      <c r="Q2010" s="247">
        <v>0.33200000000000002</v>
      </c>
      <c r="S2010" s="452"/>
    </row>
    <row r="2011" spans="1:19" s="244" customFormat="1" ht="48.75" customHeight="1" x14ac:dyDescent="0.25">
      <c r="A2011" s="38" t="s">
        <v>1644</v>
      </c>
      <c r="B2011" s="34" t="s">
        <v>1159</v>
      </c>
      <c r="C2011" s="248" t="s">
        <v>1409</v>
      </c>
      <c r="D2011" s="10"/>
      <c r="E2011" s="249">
        <v>2014</v>
      </c>
      <c r="F2011" s="249">
        <v>2014</v>
      </c>
      <c r="G2011" s="245">
        <v>1.6E-2</v>
      </c>
      <c r="H2011" s="245">
        <v>1.6E-2</v>
      </c>
      <c r="I2011" s="245">
        <v>1.6E-2</v>
      </c>
      <c r="J2011" s="243"/>
      <c r="K2011" s="243"/>
      <c r="L2011" s="245">
        <v>0</v>
      </c>
      <c r="M2011" s="246">
        <v>0</v>
      </c>
      <c r="N2011" s="245"/>
      <c r="O2011" s="245"/>
      <c r="P2011" s="245">
        <v>1.6E-2</v>
      </c>
      <c r="Q2011" s="247">
        <v>1.6E-2</v>
      </c>
      <c r="S2011" s="452"/>
    </row>
    <row r="2012" spans="1:19" s="244" customFormat="1" ht="78.75" x14ac:dyDescent="0.25">
      <c r="A2012" s="38" t="s">
        <v>1645</v>
      </c>
      <c r="B2012" s="34" t="s">
        <v>1160</v>
      </c>
      <c r="C2012" s="248" t="s">
        <v>1409</v>
      </c>
      <c r="D2012" s="10"/>
      <c r="E2012" s="249">
        <v>2014</v>
      </c>
      <c r="F2012" s="249">
        <v>2014</v>
      </c>
      <c r="G2012" s="245">
        <v>1.2999999999999999E-2</v>
      </c>
      <c r="H2012" s="245">
        <v>1.2999999999999999E-2</v>
      </c>
      <c r="I2012" s="245">
        <v>1.2999999999999999E-2</v>
      </c>
      <c r="J2012" s="243"/>
      <c r="K2012" s="243"/>
      <c r="L2012" s="245">
        <v>0</v>
      </c>
      <c r="M2012" s="246">
        <v>0</v>
      </c>
      <c r="N2012" s="245"/>
      <c r="O2012" s="245"/>
      <c r="P2012" s="245">
        <v>1.2999999999999999E-2</v>
      </c>
      <c r="Q2012" s="247">
        <v>1.2999999999999999E-2</v>
      </c>
      <c r="S2012" s="452"/>
    </row>
    <row r="2013" spans="1:19" s="244" customFormat="1" ht="47.25" x14ac:dyDescent="0.25">
      <c r="A2013" s="38" t="s">
        <v>1646</v>
      </c>
      <c r="B2013" s="34" t="s">
        <v>1161</v>
      </c>
      <c r="C2013" s="248" t="s">
        <v>1409</v>
      </c>
      <c r="D2013" s="10"/>
      <c r="E2013" s="249">
        <v>2014</v>
      </c>
      <c r="F2013" s="249">
        <v>2014</v>
      </c>
      <c r="G2013" s="245">
        <v>2.4E-2</v>
      </c>
      <c r="H2013" s="245">
        <v>2.4E-2</v>
      </c>
      <c r="I2013" s="245">
        <v>2.4E-2</v>
      </c>
      <c r="J2013" s="243"/>
      <c r="K2013" s="243"/>
      <c r="L2013" s="245">
        <v>0</v>
      </c>
      <c r="M2013" s="246">
        <v>0</v>
      </c>
      <c r="N2013" s="245"/>
      <c r="O2013" s="245"/>
      <c r="P2013" s="245">
        <v>2.4E-2</v>
      </c>
      <c r="Q2013" s="247">
        <v>2.4E-2</v>
      </c>
      <c r="S2013" s="452"/>
    </row>
    <row r="2014" spans="1:19" s="244" customFormat="1" ht="63.75" customHeight="1" x14ac:dyDescent="0.25">
      <c r="A2014" s="38" t="s">
        <v>1647</v>
      </c>
      <c r="B2014" s="34" t="s">
        <v>1162</v>
      </c>
      <c r="C2014" s="248" t="s">
        <v>1409</v>
      </c>
      <c r="D2014" s="10"/>
      <c r="E2014" s="249">
        <v>2014</v>
      </c>
      <c r="F2014" s="249">
        <v>2014</v>
      </c>
      <c r="G2014" s="245">
        <v>2.4E-2</v>
      </c>
      <c r="H2014" s="245">
        <v>2.4E-2</v>
      </c>
      <c r="I2014" s="245">
        <v>2.4E-2</v>
      </c>
      <c r="J2014" s="243"/>
      <c r="K2014" s="243"/>
      <c r="L2014" s="245">
        <v>0</v>
      </c>
      <c r="M2014" s="246">
        <v>0</v>
      </c>
      <c r="N2014" s="245"/>
      <c r="O2014" s="245"/>
      <c r="P2014" s="245">
        <v>2.4E-2</v>
      </c>
      <c r="Q2014" s="247">
        <v>2.4E-2</v>
      </c>
      <c r="S2014" s="452"/>
    </row>
    <row r="2015" spans="1:19" s="244" customFormat="1" ht="78.75" x14ac:dyDescent="0.25">
      <c r="A2015" s="38" t="s">
        <v>1648</v>
      </c>
      <c r="B2015" s="34" t="s">
        <v>1163</v>
      </c>
      <c r="C2015" s="248" t="s">
        <v>1409</v>
      </c>
      <c r="D2015" s="10" t="s">
        <v>1164</v>
      </c>
      <c r="E2015" s="249">
        <v>2014</v>
      </c>
      <c r="F2015" s="249">
        <v>2014</v>
      </c>
      <c r="G2015" s="245">
        <v>6.7000000000000004E-2</v>
      </c>
      <c r="H2015" s="245">
        <v>6.7000000000000004E-2</v>
      </c>
      <c r="I2015" s="245">
        <v>6.7000000000000004E-2</v>
      </c>
      <c r="J2015" s="243"/>
      <c r="K2015" s="243"/>
      <c r="L2015" s="245" t="s">
        <v>1164</v>
      </c>
      <c r="M2015" s="246" t="s">
        <v>1164</v>
      </c>
      <c r="N2015" s="245"/>
      <c r="O2015" s="245"/>
      <c r="P2015" s="245">
        <v>6.7000000000000004E-2</v>
      </c>
      <c r="Q2015" s="247">
        <v>6.7000000000000004E-2</v>
      </c>
      <c r="S2015" s="452"/>
    </row>
    <row r="2016" spans="1:19" s="244" customFormat="1" ht="47.25" x14ac:dyDescent="0.25">
      <c r="A2016" s="38" t="s">
        <v>1649</v>
      </c>
      <c r="B2016" s="34" t="s">
        <v>1165</v>
      </c>
      <c r="C2016" s="248" t="s">
        <v>1409</v>
      </c>
      <c r="D2016" s="10"/>
      <c r="E2016" s="249">
        <v>2014</v>
      </c>
      <c r="F2016" s="249">
        <v>2014</v>
      </c>
      <c r="G2016" s="245">
        <v>0.31130000000000002</v>
      </c>
      <c r="H2016" s="245">
        <v>0.31130000000000002</v>
      </c>
      <c r="I2016" s="245">
        <v>0.31130000000000002</v>
      </c>
      <c r="J2016" s="243"/>
      <c r="K2016" s="243"/>
      <c r="L2016" s="245">
        <v>0</v>
      </c>
      <c r="M2016" s="246">
        <v>0</v>
      </c>
      <c r="N2016" s="245"/>
      <c r="O2016" s="245"/>
      <c r="P2016" s="245">
        <v>0.31130000000000002</v>
      </c>
      <c r="Q2016" s="247">
        <v>0.31130000000000002</v>
      </c>
      <c r="S2016" s="452"/>
    </row>
    <row r="2017" spans="1:19" s="244" customFormat="1" ht="63" x14ac:dyDescent="0.25">
      <c r="A2017" s="38" t="s">
        <v>1650</v>
      </c>
      <c r="B2017" s="34" t="s">
        <v>4164</v>
      </c>
      <c r="C2017" s="248" t="s">
        <v>1409</v>
      </c>
      <c r="D2017" s="10" t="s">
        <v>849</v>
      </c>
      <c r="E2017" s="249">
        <v>2014</v>
      </c>
      <c r="F2017" s="249">
        <v>2014</v>
      </c>
      <c r="G2017" s="245">
        <v>0.14710000000000001</v>
      </c>
      <c r="H2017" s="245">
        <v>0.14710000000000001</v>
      </c>
      <c r="I2017" s="245">
        <v>0.14710000000000001</v>
      </c>
      <c r="J2017" s="243"/>
      <c r="K2017" s="243"/>
      <c r="L2017" s="245" t="s">
        <v>849</v>
      </c>
      <c r="M2017" s="246" t="s">
        <v>849</v>
      </c>
      <c r="N2017" s="245"/>
      <c r="O2017" s="245"/>
      <c r="P2017" s="245">
        <v>0.14710000000000001</v>
      </c>
      <c r="Q2017" s="247">
        <v>0.14710000000000001</v>
      </c>
      <c r="S2017" s="452"/>
    </row>
    <row r="2018" spans="1:19" s="244" customFormat="1" ht="47.25" x14ac:dyDescent="0.25">
      <c r="A2018" s="38" t="s">
        <v>1651</v>
      </c>
      <c r="B2018" s="34" t="s">
        <v>1166</v>
      </c>
      <c r="C2018" s="248" t="s">
        <v>1409</v>
      </c>
      <c r="D2018" s="10"/>
      <c r="E2018" s="249">
        <v>2014</v>
      </c>
      <c r="F2018" s="249">
        <v>2014</v>
      </c>
      <c r="G2018" s="245">
        <v>0.1537</v>
      </c>
      <c r="H2018" s="245">
        <v>0.1537</v>
      </c>
      <c r="I2018" s="245">
        <v>0.1537</v>
      </c>
      <c r="J2018" s="243"/>
      <c r="K2018" s="243"/>
      <c r="L2018" s="245">
        <v>0</v>
      </c>
      <c r="M2018" s="246">
        <v>0</v>
      </c>
      <c r="N2018" s="245"/>
      <c r="O2018" s="245"/>
      <c r="P2018" s="245">
        <v>0.1537</v>
      </c>
      <c r="Q2018" s="247">
        <v>0.1537</v>
      </c>
      <c r="S2018" s="452"/>
    </row>
    <row r="2019" spans="1:19" s="244" customFormat="1" ht="63" x14ac:dyDescent="0.25">
      <c r="A2019" s="38" t="s">
        <v>1652</v>
      </c>
      <c r="B2019" s="34" t="s">
        <v>1167</v>
      </c>
      <c r="C2019" s="248" t="s">
        <v>1409</v>
      </c>
      <c r="D2019" s="10"/>
      <c r="E2019" s="249">
        <v>2014</v>
      </c>
      <c r="F2019" s="249">
        <v>2014</v>
      </c>
      <c r="G2019" s="245">
        <v>4.5700000000000005E-2</v>
      </c>
      <c r="H2019" s="245">
        <v>4.5700000000000005E-2</v>
      </c>
      <c r="I2019" s="245">
        <v>4.5700000000000005E-2</v>
      </c>
      <c r="J2019" s="243"/>
      <c r="K2019" s="243"/>
      <c r="L2019" s="245">
        <v>0</v>
      </c>
      <c r="M2019" s="246">
        <v>0</v>
      </c>
      <c r="N2019" s="245"/>
      <c r="O2019" s="245"/>
      <c r="P2019" s="245">
        <v>4.5700000000000005E-2</v>
      </c>
      <c r="Q2019" s="247">
        <v>4.5700000000000005E-2</v>
      </c>
      <c r="S2019" s="452"/>
    </row>
    <row r="2020" spans="1:19" s="244" customFormat="1" ht="63" x14ac:dyDescent="0.25">
      <c r="A2020" s="38" t="s">
        <v>1653</v>
      </c>
      <c r="B2020" s="34" t="s">
        <v>4165</v>
      </c>
      <c r="C2020" s="248" t="s">
        <v>1409</v>
      </c>
      <c r="D2020" s="10"/>
      <c r="E2020" s="249">
        <v>2014</v>
      </c>
      <c r="F2020" s="249">
        <v>2014</v>
      </c>
      <c r="G2020" s="245">
        <v>0.34620000000000001</v>
      </c>
      <c r="H2020" s="245">
        <v>0.34620000000000001</v>
      </c>
      <c r="I2020" s="245">
        <v>0.34620000000000001</v>
      </c>
      <c r="J2020" s="243"/>
      <c r="K2020" s="243"/>
      <c r="L2020" s="245">
        <v>0</v>
      </c>
      <c r="M2020" s="246">
        <v>0</v>
      </c>
      <c r="N2020" s="245"/>
      <c r="O2020" s="245"/>
      <c r="P2020" s="245">
        <v>0.34620000000000001</v>
      </c>
      <c r="Q2020" s="247">
        <v>0.34620000000000001</v>
      </c>
      <c r="S2020" s="452"/>
    </row>
    <row r="2021" spans="1:19" s="244" customFormat="1" ht="63" x14ac:dyDescent="0.25">
      <c r="A2021" s="38" t="s">
        <v>1654</v>
      </c>
      <c r="B2021" s="34" t="s">
        <v>1360</v>
      </c>
      <c r="C2021" s="248" t="s">
        <v>1409</v>
      </c>
      <c r="D2021" s="10"/>
      <c r="E2021" s="249">
        <v>2014</v>
      </c>
      <c r="F2021" s="249">
        <v>2014</v>
      </c>
      <c r="G2021" s="245">
        <v>0.21289999999999998</v>
      </c>
      <c r="H2021" s="245">
        <v>0.21289999999999998</v>
      </c>
      <c r="I2021" s="245">
        <v>0.21289999999999998</v>
      </c>
      <c r="J2021" s="243"/>
      <c r="K2021" s="243"/>
      <c r="L2021" s="245">
        <v>0</v>
      </c>
      <c r="M2021" s="246">
        <v>0</v>
      </c>
      <c r="N2021" s="245"/>
      <c r="O2021" s="245"/>
      <c r="P2021" s="245">
        <v>0.21289999999999998</v>
      </c>
      <c r="Q2021" s="247">
        <v>0.21289999999999998</v>
      </c>
      <c r="S2021" s="452"/>
    </row>
    <row r="2022" spans="1:19" s="244" customFormat="1" ht="31.5" x14ac:dyDescent="0.25">
      <c r="A2022" s="38" t="s">
        <v>1655</v>
      </c>
      <c r="B2022" s="36" t="s">
        <v>1318</v>
      </c>
      <c r="C2022" s="248" t="s">
        <v>1376</v>
      </c>
      <c r="D2022" s="31" t="s">
        <v>30</v>
      </c>
      <c r="E2022" s="249">
        <v>2014</v>
      </c>
      <c r="F2022" s="249">
        <v>2014</v>
      </c>
      <c r="G2022" s="245">
        <v>3.1E-2</v>
      </c>
      <c r="H2022" s="245">
        <v>3.1E-2</v>
      </c>
      <c r="I2022" s="245">
        <v>3.1E-2</v>
      </c>
      <c r="J2022" s="243"/>
      <c r="K2022" s="243"/>
      <c r="L2022" s="245" t="s">
        <v>30</v>
      </c>
      <c r="M2022" s="246" t="s">
        <v>30</v>
      </c>
      <c r="N2022" s="245"/>
      <c r="O2022" s="245"/>
      <c r="P2022" s="245">
        <v>3.1E-2</v>
      </c>
      <c r="Q2022" s="247">
        <v>3.1E-2</v>
      </c>
      <c r="S2022" s="452"/>
    </row>
    <row r="2023" spans="1:19" s="244" customFormat="1" ht="31.5" x14ac:dyDescent="0.25">
      <c r="A2023" s="38" t="s">
        <v>1656</v>
      </c>
      <c r="B2023" s="36" t="s">
        <v>1319</v>
      </c>
      <c r="C2023" s="248" t="s">
        <v>1376</v>
      </c>
      <c r="D2023" s="31" t="s">
        <v>30</v>
      </c>
      <c r="E2023" s="249">
        <v>2014</v>
      </c>
      <c r="F2023" s="249">
        <v>2014</v>
      </c>
      <c r="G2023" s="245">
        <v>2.1000000000000001E-2</v>
      </c>
      <c r="H2023" s="245">
        <v>2.1000000000000001E-2</v>
      </c>
      <c r="I2023" s="245">
        <v>2.1000000000000001E-2</v>
      </c>
      <c r="J2023" s="243"/>
      <c r="K2023" s="243"/>
      <c r="L2023" s="245" t="s">
        <v>30</v>
      </c>
      <c r="M2023" s="246" t="s">
        <v>30</v>
      </c>
      <c r="N2023" s="245"/>
      <c r="O2023" s="245"/>
      <c r="P2023" s="245">
        <v>2.1000000000000001E-2</v>
      </c>
      <c r="Q2023" s="247">
        <v>2.1000000000000001E-2</v>
      </c>
      <c r="S2023" s="452"/>
    </row>
    <row r="2024" spans="1:19" s="244" customFormat="1" ht="31.5" x14ac:dyDescent="0.25">
      <c r="A2024" s="38" t="s">
        <v>1657</v>
      </c>
      <c r="B2024" s="36" t="s">
        <v>1320</v>
      </c>
      <c r="C2024" s="248" t="s">
        <v>1376</v>
      </c>
      <c r="D2024" s="31" t="s">
        <v>30</v>
      </c>
      <c r="E2024" s="249">
        <v>2014</v>
      </c>
      <c r="F2024" s="249">
        <v>2014</v>
      </c>
      <c r="G2024" s="245">
        <v>2.3E-2</v>
      </c>
      <c r="H2024" s="245">
        <v>2.3E-2</v>
      </c>
      <c r="I2024" s="245">
        <v>2.3E-2</v>
      </c>
      <c r="J2024" s="243"/>
      <c r="K2024" s="243"/>
      <c r="L2024" s="245" t="s">
        <v>30</v>
      </c>
      <c r="M2024" s="246" t="s">
        <v>30</v>
      </c>
      <c r="N2024" s="245"/>
      <c r="O2024" s="245"/>
      <c r="P2024" s="245">
        <v>2.3E-2</v>
      </c>
      <c r="Q2024" s="247">
        <v>2.3E-2</v>
      </c>
      <c r="S2024" s="452"/>
    </row>
    <row r="2025" spans="1:19" s="244" customFormat="1" ht="31.5" x14ac:dyDescent="0.25">
      <c r="A2025" s="38" t="s">
        <v>1658</v>
      </c>
      <c r="B2025" s="36" t="s">
        <v>1321</v>
      </c>
      <c r="C2025" s="248" t="s">
        <v>1376</v>
      </c>
      <c r="D2025" s="31" t="s">
        <v>30</v>
      </c>
      <c r="E2025" s="249">
        <v>2014</v>
      </c>
      <c r="F2025" s="249">
        <v>2014</v>
      </c>
      <c r="G2025" s="245">
        <v>2.1000000000000001E-2</v>
      </c>
      <c r="H2025" s="245">
        <v>2.1000000000000001E-2</v>
      </c>
      <c r="I2025" s="245">
        <v>2.1000000000000001E-2</v>
      </c>
      <c r="J2025" s="243"/>
      <c r="K2025" s="243"/>
      <c r="L2025" s="245" t="s">
        <v>30</v>
      </c>
      <c r="M2025" s="246" t="s">
        <v>30</v>
      </c>
      <c r="N2025" s="245"/>
      <c r="O2025" s="245"/>
      <c r="P2025" s="245">
        <v>2.1000000000000001E-2</v>
      </c>
      <c r="Q2025" s="247">
        <v>2.1000000000000001E-2</v>
      </c>
      <c r="S2025" s="452"/>
    </row>
    <row r="2026" spans="1:19" s="244" customFormat="1" ht="31.5" x14ac:dyDescent="0.25">
      <c r="A2026" s="38" t="s">
        <v>1659</v>
      </c>
      <c r="B2026" s="36" t="s">
        <v>1322</v>
      </c>
      <c r="C2026" s="248" t="s">
        <v>1376</v>
      </c>
      <c r="D2026" s="31" t="s">
        <v>30</v>
      </c>
      <c r="E2026" s="249">
        <v>2014</v>
      </c>
      <c r="F2026" s="249">
        <v>2014</v>
      </c>
      <c r="G2026" s="245">
        <v>0.03</v>
      </c>
      <c r="H2026" s="245">
        <v>0.03</v>
      </c>
      <c r="I2026" s="245">
        <v>0.03</v>
      </c>
      <c r="J2026" s="243"/>
      <c r="K2026" s="243"/>
      <c r="L2026" s="245" t="s">
        <v>30</v>
      </c>
      <c r="M2026" s="246" t="s">
        <v>30</v>
      </c>
      <c r="N2026" s="245"/>
      <c r="O2026" s="245"/>
      <c r="P2026" s="245">
        <v>0.03</v>
      </c>
      <c r="Q2026" s="247">
        <v>0.03</v>
      </c>
      <c r="S2026" s="452"/>
    </row>
    <row r="2027" spans="1:19" s="244" customFormat="1" x14ac:dyDescent="0.25">
      <c r="A2027" s="38" t="s">
        <v>1660</v>
      </c>
      <c r="B2027" s="36" t="s">
        <v>1323</v>
      </c>
      <c r="C2027" s="248" t="s">
        <v>1376</v>
      </c>
      <c r="D2027" s="31" t="s">
        <v>30</v>
      </c>
      <c r="E2027" s="249">
        <v>2014</v>
      </c>
      <c r="F2027" s="249">
        <v>2014</v>
      </c>
      <c r="G2027" s="245">
        <v>7.3815000000000006E-2</v>
      </c>
      <c r="H2027" s="245">
        <v>7.3815000000000006E-2</v>
      </c>
      <c r="I2027" s="245">
        <v>7.3815000000000006E-2</v>
      </c>
      <c r="J2027" s="243"/>
      <c r="K2027" s="243"/>
      <c r="L2027" s="245" t="s">
        <v>30</v>
      </c>
      <c r="M2027" s="246" t="s">
        <v>30</v>
      </c>
      <c r="N2027" s="245"/>
      <c r="O2027" s="245"/>
      <c r="P2027" s="245">
        <v>7.3815000000000006E-2</v>
      </c>
      <c r="Q2027" s="247">
        <v>7.3815000000000006E-2</v>
      </c>
      <c r="S2027" s="452"/>
    </row>
    <row r="2028" spans="1:19" s="244" customFormat="1" ht="31.5" x14ac:dyDescent="0.25">
      <c r="A2028" s="38" t="s">
        <v>1661</v>
      </c>
      <c r="B2028" s="36" t="s">
        <v>1324</v>
      </c>
      <c r="C2028" s="248" t="s">
        <v>1376</v>
      </c>
      <c r="D2028" s="31" t="s">
        <v>30</v>
      </c>
      <c r="E2028" s="249">
        <v>2014</v>
      </c>
      <c r="F2028" s="249">
        <v>2014</v>
      </c>
      <c r="G2028" s="245">
        <v>0.15040000000000001</v>
      </c>
      <c r="H2028" s="245">
        <v>0.15040000000000001</v>
      </c>
      <c r="I2028" s="245">
        <v>0.15040000000000001</v>
      </c>
      <c r="J2028" s="243"/>
      <c r="K2028" s="243"/>
      <c r="L2028" s="245" t="s">
        <v>30</v>
      </c>
      <c r="M2028" s="246" t="s">
        <v>30</v>
      </c>
      <c r="N2028" s="245"/>
      <c r="O2028" s="245"/>
      <c r="P2028" s="245">
        <v>0.15040000000000001</v>
      </c>
      <c r="Q2028" s="247">
        <v>0.15040000000000001</v>
      </c>
      <c r="S2028" s="452"/>
    </row>
    <row r="2029" spans="1:19" s="244" customFormat="1" x14ac:dyDescent="0.25">
      <c r="A2029" s="38" t="s">
        <v>4021</v>
      </c>
      <c r="B2029" s="36" t="s">
        <v>1325</v>
      </c>
      <c r="C2029" s="248" t="s">
        <v>1376</v>
      </c>
      <c r="D2029" s="31" t="s">
        <v>30</v>
      </c>
      <c r="E2029" s="249">
        <v>2014</v>
      </c>
      <c r="F2029" s="249">
        <v>2014</v>
      </c>
      <c r="G2029" s="245">
        <v>7.8890000000000002E-2</v>
      </c>
      <c r="H2029" s="245">
        <v>7.8890000000000002E-2</v>
      </c>
      <c r="I2029" s="245">
        <v>7.8890000000000002E-2</v>
      </c>
      <c r="J2029" s="243"/>
      <c r="K2029" s="243"/>
      <c r="L2029" s="245" t="s">
        <v>30</v>
      </c>
      <c r="M2029" s="246" t="s">
        <v>30</v>
      </c>
      <c r="N2029" s="245"/>
      <c r="O2029" s="245"/>
      <c r="P2029" s="245">
        <v>7.8890000000000002E-2</v>
      </c>
      <c r="Q2029" s="247">
        <v>7.8890000000000002E-2</v>
      </c>
      <c r="S2029" s="452"/>
    </row>
    <row r="2030" spans="1:19" s="244" customFormat="1" ht="18" customHeight="1" x14ac:dyDescent="0.25">
      <c r="A2030" s="38" t="s">
        <v>4022</v>
      </c>
      <c r="B2030" s="36" t="s">
        <v>1326</v>
      </c>
      <c r="C2030" s="248" t="s">
        <v>1376</v>
      </c>
      <c r="D2030" s="31" t="s">
        <v>30</v>
      </c>
      <c r="E2030" s="249">
        <v>2014</v>
      </c>
      <c r="F2030" s="249">
        <v>2014</v>
      </c>
      <c r="G2030" s="245">
        <v>0.10934000000000001</v>
      </c>
      <c r="H2030" s="245">
        <v>0.10934000000000001</v>
      </c>
      <c r="I2030" s="245">
        <v>0.10934000000000001</v>
      </c>
      <c r="J2030" s="243"/>
      <c r="K2030" s="243"/>
      <c r="L2030" s="245" t="s">
        <v>30</v>
      </c>
      <c r="M2030" s="246" t="s">
        <v>30</v>
      </c>
      <c r="N2030" s="245"/>
      <c r="O2030" s="245"/>
      <c r="P2030" s="245">
        <v>0.10934000000000001</v>
      </c>
      <c r="Q2030" s="247">
        <v>0.10934000000000001</v>
      </c>
      <c r="S2030" s="452"/>
    </row>
    <row r="2031" spans="1:19" s="244" customFormat="1" x14ac:dyDescent="0.25">
      <c r="A2031" s="38" t="s">
        <v>4023</v>
      </c>
      <c r="B2031" s="36" t="s">
        <v>1327</v>
      </c>
      <c r="C2031" s="248" t="s">
        <v>1376</v>
      </c>
      <c r="D2031" s="31" t="s">
        <v>30</v>
      </c>
      <c r="E2031" s="249">
        <v>2014</v>
      </c>
      <c r="F2031" s="249">
        <v>2014</v>
      </c>
      <c r="G2031" s="245">
        <v>0.15501000000000001</v>
      </c>
      <c r="H2031" s="245">
        <v>0.15501000000000001</v>
      </c>
      <c r="I2031" s="245">
        <v>0.15501000000000001</v>
      </c>
      <c r="J2031" s="243"/>
      <c r="K2031" s="243"/>
      <c r="L2031" s="245" t="s">
        <v>30</v>
      </c>
      <c r="M2031" s="246" t="s">
        <v>30</v>
      </c>
      <c r="N2031" s="245"/>
      <c r="O2031" s="245"/>
      <c r="P2031" s="245">
        <v>0.15501000000000001</v>
      </c>
      <c r="Q2031" s="247">
        <v>0.15501000000000001</v>
      </c>
      <c r="S2031" s="452"/>
    </row>
    <row r="2032" spans="1:19" s="244" customFormat="1" x14ac:dyDescent="0.25">
      <c r="A2032" s="38" t="s">
        <v>4024</v>
      </c>
      <c r="B2032" s="36" t="s">
        <v>1328</v>
      </c>
      <c r="C2032" s="248" t="s">
        <v>1376</v>
      </c>
      <c r="D2032" s="31" t="s">
        <v>30</v>
      </c>
      <c r="E2032" s="249">
        <v>2014</v>
      </c>
      <c r="F2032" s="249">
        <v>2014</v>
      </c>
      <c r="G2032" s="245">
        <v>0.14486299999999999</v>
      </c>
      <c r="H2032" s="245">
        <v>0.14486299999999999</v>
      </c>
      <c r="I2032" s="245">
        <v>0.14486299999999999</v>
      </c>
      <c r="J2032" s="243"/>
      <c r="K2032" s="243"/>
      <c r="L2032" s="245" t="s">
        <v>30</v>
      </c>
      <c r="M2032" s="246" t="s">
        <v>30</v>
      </c>
      <c r="N2032" s="245"/>
      <c r="O2032" s="245"/>
      <c r="P2032" s="245">
        <v>0.14486299999999999</v>
      </c>
      <c r="Q2032" s="247">
        <v>0.14486299999999999</v>
      </c>
      <c r="S2032" s="452"/>
    </row>
    <row r="2033" spans="1:19" s="244" customFormat="1" x14ac:dyDescent="0.25">
      <c r="A2033" s="38" t="s">
        <v>4025</v>
      </c>
      <c r="B2033" s="36" t="s">
        <v>1329</v>
      </c>
      <c r="C2033" s="248" t="s">
        <v>1376</v>
      </c>
      <c r="D2033" s="31" t="s">
        <v>30</v>
      </c>
      <c r="E2033" s="249">
        <v>2014</v>
      </c>
      <c r="F2033" s="249">
        <v>2014</v>
      </c>
      <c r="G2033" s="245">
        <v>0.15040000000000001</v>
      </c>
      <c r="H2033" s="245">
        <v>0.15040000000000001</v>
      </c>
      <c r="I2033" s="245">
        <v>0.15040000000000001</v>
      </c>
      <c r="J2033" s="243"/>
      <c r="K2033" s="243"/>
      <c r="L2033" s="245" t="s">
        <v>30</v>
      </c>
      <c r="M2033" s="246" t="s">
        <v>30</v>
      </c>
      <c r="N2033" s="245"/>
      <c r="O2033" s="245"/>
      <c r="P2033" s="245">
        <v>0.15040000000000001</v>
      </c>
      <c r="Q2033" s="247">
        <v>0.15040000000000001</v>
      </c>
      <c r="S2033" s="452"/>
    </row>
    <row r="2034" spans="1:19" s="244" customFormat="1" x14ac:dyDescent="0.25">
      <c r="A2034" s="38" t="s">
        <v>4026</v>
      </c>
      <c r="B2034" s="36" t="s">
        <v>1330</v>
      </c>
      <c r="C2034" s="248" t="s">
        <v>1376</v>
      </c>
      <c r="D2034" s="31" t="s">
        <v>30</v>
      </c>
      <c r="E2034" s="249">
        <v>2014</v>
      </c>
      <c r="F2034" s="249">
        <v>2014</v>
      </c>
      <c r="G2034" s="245">
        <v>0.15501000000000001</v>
      </c>
      <c r="H2034" s="245">
        <v>0.15501000000000001</v>
      </c>
      <c r="I2034" s="245">
        <v>0.15501000000000001</v>
      </c>
      <c r="J2034" s="243"/>
      <c r="K2034" s="243"/>
      <c r="L2034" s="245" t="s">
        <v>30</v>
      </c>
      <c r="M2034" s="246" t="s">
        <v>30</v>
      </c>
      <c r="N2034" s="245"/>
      <c r="O2034" s="245"/>
      <c r="P2034" s="245">
        <v>0.15501000000000001</v>
      </c>
      <c r="Q2034" s="247">
        <v>0.15501000000000001</v>
      </c>
      <c r="S2034" s="452"/>
    </row>
    <row r="2035" spans="1:19" s="244" customFormat="1" x14ac:dyDescent="0.25">
      <c r="A2035" s="38" t="s">
        <v>4027</v>
      </c>
      <c r="B2035" s="36" t="s">
        <v>1331</v>
      </c>
      <c r="C2035" s="248" t="s">
        <v>1376</v>
      </c>
      <c r="D2035" s="31" t="s">
        <v>30</v>
      </c>
      <c r="E2035" s="249">
        <v>2014</v>
      </c>
      <c r="F2035" s="249">
        <v>2014</v>
      </c>
      <c r="G2035" s="245">
        <v>0.14486299999999999</v>
      </c>
      <c r="H2035" s="245">
        <v>0.14486299999999999</v>
      </c>
      <c r="I2035" s="245">
        <v>0.14486299999999999</v>
      </c>
      <c r="J2035" s="243"/>
      <c r="K2035" s="243"/>
      <c r="L2035" s="245" t="s">
        <v>30</v>
      </c>
      <c r="M2035" s="246" t="s">
        <v>30</v>
      </c>
      <c r="N2035" s="245"/>
      <c r="O2035" s="245"/>
      <c r="P2035" s="245">
        <v>0.14486299999999999</v>
      </c>
      <c r="Q2035" s="247">
        <v>0.14486299999999999</v>
      </c>
      <c r="S2035" s="452"/>
    </row>
    <row r="2036" spans="1:19" s="244" customFormat="1" x14ac:dyDescent="0.25">
      <c r="A2036" s="38" t="s">
        <v>4028</v>
      </c>
      <c r="B2036" s="36" t="s">
        <v>1332</v>
      </c>
      <c r="C2036" s="248" t="s">
        <v>1376</v>
      </c>
      <c r="D2036" s="31" t="s">
        <v>30</v>
      </c>
      <c r="E2036" s="249">
        <v>2014</v>
      </c>
      <c r="F2036" s="249">
        <v>2014</v>
      </c>
      <c r="G2036" s="245">
        <v>0.14486299999999999</v>
      </c>
      <c r="H2036" s="245">
        <v>0.14486299999999999</v>
      </c>
      <c r="I2036" s="245">
        <v>0.14486299999999999</v>
      </c>
      <c r="J2036" s="243"/>
      <c r="K2036" s="243"/>
      <c r="L2036" s="245" t="s">
        <v>30</v>
      </c>
      <c r="M2036" s="246" t="s">
        <v>30</v>
      </c>
      <c r="N2036" s="245"/>
      <c r="O2036" s="245"/>
      <c r="P2036" s="245">
        <v>0.14486299999999999</v>
      </c>
      <c r="Q2036" s="247">
        <v>0.14486299999999999</v>
      </c>
      <c r="S2036" s="452"/>
    </row>
    <row r="2037" spans="1:19" s="244" customFormat="1" x14ac:dyDescent="0.25">
      <c r="A2037" s="38" t="s">
        <v>4029</v>
      </c>
      <c r="B2037" s="36" t="s">
        <v>1333</v>
      </c>
      <c r="C2037" s="248" t="s">
        <v>1376</v>
      </c>
      <c r="D2037" s="31" t="s">
        <v>30</v>
      </c>
      <c r="E2037" s="249">
        <v>2014</v>
      </c>
      <c r="F2037" s="249">
        <v>2014</v>
      </c>
      <c r="G2037" s="245">
        <v>8.2830000000000001E-2</v>
      </c>
      <c r="H2037" s="245">
        <v>8.2830000000000001E-2</v>
      </c>
      <c r="I2037" s="245">
        <v>8.2830000000000001E-2</v>
      </c>
      <c r="J2037" s="243"/>
      <c r="K2037" s="243"/>
      <c r="L2037" s="245" t="s">
        <v>30</v>
      </c>
      <c r="M2037" s="246" t="s">
        <v>30</v>
      </c>
      <c r="N2037" s="245"/>
      <c r="O2037" s="245"/>
      <c r="P2037" s="245">
        <v>8.2830000000000001E-2</v>
      </c>
      <c r="Q2037" s="247">
        <v>8.2830000000000001E-2</v>
      </c>
      <c r="S2037" s="452"/>
    </row>
    <row r="2038" spans="1:19" s="244" customFormat="1" x14ac:dyDescent="0.25">
      <c r="A2038" s="38" t="s">
        <v>4030</v>
      </c>
      <c r="B2038" s="36" t="s">
        <v>1334</v>
      </c>
      <c r="C2038" s="248" t="s">
        <v>1376</v>
      </c>
      <c r="D2038" s="31" t="s">
        <v>30</v>
      </c>
      <c r="E2038" s="249">
        <v>2014</v>
      </c>
      <c r="F2038" s="249">
        <v>2014</v>
      </c>
      <c r="G2038" s="245">
        <v>0.15501300000000001</v>
      </c>
      <c r="H2038" s="245">
        <v>0.15501300000000001</v>
      </c>
      <c r="I2038" s="245">
        <v>0.15501300000000001</v>
      </c>
      <c r="J2038" s="243"/>
      <c r="K2038" s="243"/>
      <c r="L2038" s="245" t="s">
        <v>30</v>
      </c>
      <c r="M2038" s="246" t="s">
        <v>30</v>
      </c>
      <c r="N2038" s="245"/>
      <c r="O2038" s="245"/>
      <c r="P2038" s="245">
        <v>0.15501300000000001</v>
      </c>
      <c r="Q2038" s="247">
        <v>0.15501300000000001</v>
      </c>
      <c r="S2038" s="452"/>
    </row>
    <row r="2039" spans="1:19" s="244" customFormat="1" x14ac:dyDescent="0.25">
      <c r="A2039" s="38" t="s">
        <v>4031</v>
      </c>
      <c r="B2039" s="36" t="s">
        <v>1335</v>
      </c>
      <c r="C2039" s="248" t="s">
        <v>1376</v>
      </c>
      <c r="D2039" s="31" t="s">
        <v>30</v>
      </c>
      <c r="E2039" s="249">
        <v>2014</v>
      </c>
      <c r="F2039" s="249">
        <v>2014</v>
      </c>
      <c r="G2039" s="245">
        <v>7.3815000000000006E-2</v>
      </c>
      <c r="H2039" s="245">
        <v>7.3815000000000006E-2</v>
      </c>
      <c r="I2039" s="245">
        <v>7.3815000000000006E-2</v>
      </c>
      <c r="J2039" s="243"/>
      <c r="K2039" s="243"/>
      <c r="L2039" s="245" t="s">
        <v>30</v>
      </c>
      <c r="M2039" s="246" t="s">
        <v>30</v>
      </c>
      <c r="N2039" s="245"/>
      <c r="O2039" s="245"/>
      <c r="P2039" s="245">
        <v>7.3815000000000006E-2</v>
      </c>
      <c r="Q2039" s="247">
        <v>7.3815000000000006E-2</v>
      </c>
      <c r="S2039" s="452"/>
    </row>
    <row r="2040" spans="1:19" s="244" customFormat="1" x14ac:dyDescent="0.25">
      <c r="A2040" s="38" t="s">
        <v>4032</v>
      </c>
      <c r="B2040" s="36" t="s">
        <v>1336</v>
      </c>
      <c r="C2040" s="248" t="s">
        <v>1376</v>
      </c>
      <c r="D2040" s="31" t="s">
        <v>30</v>
      </c>
      <c r="E2040" s="249">
        <v>2014</v>
      </c>
      <c r="F2040" s="249">
        <v>2014</v>
      </c>
      <c r="G2040" s="245">
        <v>0.15501000000000001</v>
      </c>
      <c r="H2040" s="245">
        <v>0.15501000000000001</v>
      </c>
      <c r="I2040" s="245">
        <v>0.15501000000000001</v>
      </c>
      <c r="J2040" s="243"/>
      <c r="K2040" s="243"/>
      <c r="L2040" s="245" t="s">
        <v>30</v>
      </c>
      <c r="M2040" s="246" t="s">
        <v>30</v>
      </c>
      <c r="N2040" s="245"/>
      <c r="O2040" s="245"/>
      <c r="P2040" s="245">
        <v>0.15501000000000001</v>
      </c>
      <c r="Q2040" s="247">
        <v>0.15501000000000001</v>
      </c>
      <c r="S2040" s="452"/>
    </row>
    <row r="2041" spans="1:19" s="244" customFormat="1" x14ac:dyDescent="0.25">
      <c r="A2041" s="38" t="s">
        <v>4033</v>
      </c>
      <c r="B2041" s="36" t="s">
        <v>1337</v>
      </c>
      <c r="C2041" s="248" t="s">
        <v>1376</v>
      </c>
      <c r="D2041" s="31" t="s">
        <v>30</v>
      </c>
      <c r="E2041" s="249">
        <v>2014</v>
      </c>
      <c r="F2041" s="249">
        <v>2014</v>
      </c>
      <c r="G2041" s="245">
        <v>0.15040000000000001</v>
      </c>
      <c r="H2041" s="245">
        <v>0.15040000000000001</v>
      </c>
      <c r="I2041" s="245">
        <v>0.15040000000000001</v>
      </c>
      <c r="J2041" s="243"/>
      <c r="K2041" s="243"/>
      <c r="L2041" s="245" t="s">
        <v>30</v>
      </c>
      <c r="M2041" s="246" t="s">
        <v>30</v>
      </c>
      <c r="N2041" s="245"/>
      <c r="O2041" s="245"/>
      <c r="P2041" s="245">
        <v>0.15040000000000001</v>
      </c>
      <c r="Q2041" s="247">
        <v>0.15040000000000001</v>
      </c>
      <c r="S2041" s="452"/>
    </row>
    <row r="2042" spans="1:19" s="244" customFormat="1" x14ac:dyDescent="0.25">
      <c r="A2042" s="38" t="s">
        <v>4034</v>
      </c>
      <c r="B2042" s="36" t="s">
        <v>1338</v>
      </c>
      <c r="C2042" s="248" t="s">
        <v>1376</v>
      </c>
      <c r="D2042" s="31" t="s">
        <v>30</v>
      </c>
      <c r="E2042" s="249">
        <v>2014</v>
      </c>
      <c r="F2042" s="249">
        <v>2014</v>
      </c>
      <c r="G2042" s="245">
        <v>0.61268</v>
      </c>
      <c r="H2042" s="245">
        <v>0.61268</v>
      </c>
      <c r="I2042" s="245">
        <v>0.61268</v>
      </c>
      <c r="J2042" s="243"/>
      <c r="K2042" s="243"/>
      <c r="L2042" s="245" t="s">
        <v>30</v>
      </c>
      <c r="M2042" s="246" t="s">
        <v>30</v>
      </c>
      <c r="N2042" s="245"/>
      <c r="O2042" s="245"/>
      <c r="P2042" s="245">
        <v>0.61268</v>
      </c>
      <c r="Q2042" s="247">
        <v>0.61268</v>
      </c>
      <c r="S2042" s="452"/>
    </row>
    <row r="2043" spans="1:19" s="244" customFormat="1" x14ac:dyDescent="0.25">
      <c r="A2043" s="4" t="s">
        <v>45</v>
      </c>
      <c r="B2043" s="25" t="s">
        <v>21</v>
      </c>
      <c r="C2043" s="246"/>
      <c r="D2043" s="12"/>
      <c r="E2043" s="249"/>
      <c r="F2043" s="249"/>
      <c r="G2043" s="245"/>
      <c r="H2043" s="245"/>
      <c r="I2043" s="245"/>
      <c r="J2043" s="243"/>
      <c r="K2043" s="243"/>
      <c r="L2043" s="245"/>
      <c r="M2043" s="246"/>
      <c r="N2043" s="245"/>
      <c r="O2043" s="245"/>
      <c r="P2043" s="245"/>
      <c r="Q2043" s="247"/>
    </row>
    <row r="2044" spans="1:19" s="244" customFormat="1" x14ac:dyDescent="0.25">
      <c r="A2044" s="6" t="s">
        <v>1190</v>
      </c>
      <c r="B2044" s="36" t="s">
        <v>1191</v>
      </c>
      <c r="C2044" s="246"/>
      <c r="D2044" s="12"/>
      <c r="E2044" s="249"/>
      <c r="F2044" s="249"/>
      <c r="G2044" s="245">
        <v>5.0003305500000002</v>
      </c>
      <c r="H2044" s="245">
        <v>5.0003305500000002</v>
      </c>
      <c r="I2044" s="245">
        <v>5.0003305500000002</v>
      </c>
      <c r="J2044" s="243"/>
      <c r="K2044" s="243"/>
      <c r="L2044" s="245">
        <f t="shared" ref="L2044:L2064" si="23">D2044</f>
        <v>0</v>
      </c>
      <c r="M2044" s="246">
        <f t="shared" ref="M2044:M2064" si="24">L2044</f>
        <v>0</v>
      </c>
      <c r="N2044" s="245"/>
      <c r="O2044" s="245"/>
      <c r="P2044" s="245">
        <f t="shared" ref="P2044:P2064" si="25">I2044</f>
        <v>5.0003305500000002</v>
      </c>
      <c r="Q2044" s="247">
        <v>5.0003305500000002</v>
      </c>
    </row>
    <row r="2045" spans="1:19" s="244" customFormat="1" x14ac:dyDescent="0.25">
      <c r="A2045" s="4" t="s">
        <v>52</v>
      </c>
      <c r="B2045" s="25" t="s">
        <v>26</v>
      </c>
      <c r="C2045" s="246"/>
      <c r="D2045" s="31"/>
      <c r="E2045" s="249"/>
      <c r="F2045" s="249"/>
      <c r="G2045" s="245"/>
      <c r="H2045" s="245"/>
      <c r="I2045" s="245"/>
      <c r="J2045" s="243"/>
      <c r="K2045" s="243"/>
      <c r="L2045" s="245"/>
      <c r="M2045" s="246"/>
      <c r="N2045" s="245"/>
      <c r="O2045" s="245"/>
      <c r="P2045" s="245"/>
      <c r="Q2045" s="247"/>
    </row>
    <row r="2046" spans="1:19" s="244" customFormat="1" x14ac:dyDescent="0.25">
      <c r="A2046" s="6" t="s">
        <v>1192</v>
      </c>
      <c r="B2046" s="39" t="s">
        <v>87</v>
      </c>
      <c r="C2046" s="248" t="s">
        <v>1744</v>
      </c>
      <c r="D2046" s="31" t="s">
        <v>30</v>
      </c>
      <c r="E2046" s="249">
        <v>2014</v>
      </c>
      <c r="F2046" s="249">
        <v>2014</v>
      </c>
      <c r="G2046" s="245">
        <v>0.106</v>
      </c>
      <c r="H2046" s="245">
        <v>0.106</v>
      </c>
      <c r="I2046" s="245">
        <v>0.106</v>
      </c>
      <c r="J2046" s="243"/>
      <c r="K2046" s="243"/>
      <c r="L2046" s="245" t="str">
        <f t="shared" si="23"/>
        <v>1 шт</v>
      </c>
      <c r="M2046" s="246" t="str">
        <f t="shared" si="24"/>
        <v>1 шт</v>
      </c>
      <c r="N2046" s="245"/>
      <c r="O2046" s="245"/>
      <c r="P2046" s="245">
        <f t="shared" si="25"/>
        <v>0.106</v>
      </c>
      <c r="Q2046" s="247">
        <v>0.106</v>
      </c>
    </row>
    <row r="2047" spans="1:19" s="290" customFormat="1" x14ac:dyDescent="0.25">
      <c r="A2047" s="291" t="s">
        <v>133</v>
      </c>
      <c r="B2047" s="284" t="s">
        <v>107</v>
      </c>
      <c r="C2047" s="294"/>
      <c r="D2047" s="284"/>
      <c r="E2047" s="295"/>
      <c r="F2047" s="295"/>
      <c r="G2047" s="287"/>
      <c r="H2047" s="287"/>
      <c r="I2047" s="287"/>
      <c r="J2047" s="288"/>
      <c r="K2047" s="288"/>
      <c r="L2047" s="287"/>
      <c r="M2047" s="294"/>
      <c r="N2047" s="287"/>
      <c r="O2047" s="287"/>
      <c r="P2047" s="287"/>
      <c r="Q2047" s="289"/>
    </row>
    <row r="2048" spans="1:19" s="244" customFormat="1" x14ac:dyDescent="0.25">
      <c r="A2048" s="137">
        <v>1</v>
      </c>
      <c r="B2048" s="25" t="s">
        <v>29</v>
      </c>
      <c r="C2048" s="246"/>
      <c r="D2048" s="31"/>
      <c r="E2048" s="249"/>
      <c r="F2048" s="249"/>
      <c r="G2048" s="245"/>
      <c r="H2048" s="245"/>
      <c r="I2048" s="245"/>
      <c r="J2048" s="243"/>
      <c r="K2048" s="243"/>
      <c r="L2048" s="245"/>
      <c r="M2048" s="246"/>
      <c r="N2048" s="245"/>
      <c r="O2048" s="245"/>
      <c r="P2048" s="245"/>
      <c r="Q2048" s="247"/>
    </row>
    <row r="2049" spans="1:17" s="244" customFormat="1" x14ac:dyDescent="0.25">
      <c r="A2049" s="5" t="s">
        <v>2248</v>
      </c>
      <c r="B2049" s="21" t="s">
        <v>329</v>
      </c>
      <c r="C2049" s="248" t="s">
        <v>1374</v>
      </c>
      <c r="D2049" s="31" t="s">
        <v>328</v>
      </c>
      <c r="E2049" s="249">
        <v>2014</v>
      </c>
      <c r="F2049" s="249">
        <v>2014</v>
      </c>
      <c r="G2049" s="245">
        <v>0.68953016</v>
      </c>
      <c r="H2049" s="245">
        <v>0.68953016</v>
      </c>
      <c r="I2049" s="245">
        <v>0.68953016</v>
      </c>
      <c r="J2049" s="243"/>
      <c r="K2049" s="243"/>
      <c r="L2049" s="245" t="str">
        <f t="shared" si="23"/>
        <v>0,92км</v>
      </c>
      <c r="M2049" s="246" t="str">
        <f t="shared" si="24"/>
        <v>0,92км</v>
      </c>
      <c r="N2049" s="245"/>
      <c r="O2049" s="245"/>
      <c r="P2049" s="245">
        <f t="shared" si="25"/>
        <v>0.68953016</v>
      </c>
      <c r="Q2049" s="247">
        <v>0.68953016</v>
      </c>
    </row>
    <row r="2050" spans="1:17" s="244" customFormat="1" ht="31.5" x14ac:dyDescent="0.25">
      <c r="A2050" s="5" t="s">
        <v>330</v>
      </c>
      <c r="B2050" s="36" t="s">
        <v>342</v>
      </c>
      <c r="C2050" s="248" t="s">
        <v>1376</v>
      </c>
      <c r="D2050" s="31" t="s">
        <v>30</v>
      </c>
      <c r="E2050" s="249">
        <v>2014</v>
      </c>
      <c r="F2050" s="249">
        <v>2014</v>
      </c>
      <c r="G2050" s="245">
        <v>0.13761499999999999</v>
      </c>
      <c r="H2050" s="245">
        <v>0.13761499999999999</v>
      </c>
      <c r="I2050" s="245">
        <v>0.13761499999999999</v>
      </c>
      <c r="J2050" s="243"/>
      <c r="K2050" s="243"/>
      <c r="L2050" s="245" t="str">
        <f>D2050</f>
        <v>1 шт</v>
      </c>
      <c r="M2050" s="246" t="str">
        <f>L2050</f>
        <v>1 шт</v>
      </c>
      <c r="N2050" s="245"/>
      <c r="O2050" s="245"/>
      <c r="P2050" s="245">
        <f>I2050</f>
        <v>0.13761499999999999</v>
      </c>
      <c r="Q2050" s="247">
        <v>0.13761499999999999</v>
      </c>
    </row>
    <row r="2051" spans="1:17" s="244" customFormat="1" ht="31.5" x14ac:dyDescent="0.25">
      <c r="A2051" s="5" t="s">
        <v>2249</v>
      </c>
      <c r="B2051" s="36" t="s">
        <v>344</v>
      </c>
      <c r="C2051" s="248" t="s">
        <v>1376</v>
      </c>
      <c r="D2051" s="31" t="s">
        <v>30</v>
      </c>
      <c r="E2051" s="249">
        <v>2014</v>
      </c>
      <c r="F2051" s="249">
        <v>2014</v>
      </c>
      <c r="G2051" s="245">
        <v>0.189331</v>
      </c>
      <c r="H2051" s="245">
        <v>0.189331</v>
      </c>
      <c r="I2051" s="245">
        <v>0.189331</v>
      </c>
      <c r="J2051" s="243"/>
      <c r="K2051" s="243"/>
      <c r="L2051" s="245" t="str">
        <f>D2051</f>
        <v>1 шт</v>
      </c>
      <c r="M2051" s="246" t="str">
        <f>L2051</f>
        <v>1 шт</v>
      </c>
      <c r="N2051" s="245"/>
      <c r="O2051" s="245"/>
      <c r="P2051" s="245">
        <f>I2051</f>
        <v>0.189331</v>
      </c>
      <c r="Q2051" s="247">
        <v>0.189331</v>
      </c>
    </row>
    <row r="2052" spans="1:17" s="244" customFormat="1" ht="47.25" x14ac:dyDescent="0.25">
      <c r="A2052" s="5" t="s">
        <v>2251</v>
      </c>
      <c r="B2052" s="36" t="s">
        <v>345</v>
      </c>
      <c r="C2052" s="248" t="s">
        <v>1376</v>
      </c>
      <c r="D2052" s="31" t="s">
        <v>30</v>
      </c>
      <c r="E2052" s="249">
        <v>2014</v>
      </c>
      <c r="F2052" s="249">
        <v>2014</v>
      </c>
      <c r="G2052" s="245">
        <v>0.122472</v>
      </c>
      <c r="H2052" s="245">
        <v>0.122472</v>
      </c>
      <c r="I2052" s="245">
        <v>0.122472</v>
      </c>
      <c r="J2052" s="243"/>
      <c r="K2052" s="243"/>
      <c r="L2052" s="245" t="str">
        <f>D2052</f>
        <v>1 шт</v>
      </c>
      <c r="M2052" s="246" t="str">
        <f>L2052</f>
        <v>1 шт</v>
      </c>
      <c r="N2052" s="245"/>
      <c r="O2052" s="245"/>
      <c r="P2052" s="245">
        <f>I2052</f>
        <v>0.122472</v>
      </c>
      <c r="Q2052" s="247">
        <v>0.122472</v>
      </c>
    </row>
    <row r="2053" spans="1:17" s="244" customFormat="1" x14ac:dyDescent="0.25">
      <c r="A2053" s="27" t="s">
        <v>27</v>
      </c>
      <c r="B2053" s="25" t="s">
        <v>43</v>
      </c>
      <c r="C2053" s="246"/>
      <c r="D2053" s="31"/>
      <c r="E2053" s="249"/>
      <c r="F2053" s="249"/>
      <c r="G2053" s="245">
        <v>0</v>
      </c>
      <c r="H2053" s="245">
        <v>0</v>
      </c>
      <c r="I2053" s="245">
        <v>0</v>
      </c>
      <c r="J2053" s="243"/>
      <c r="K2053" s="243"/>
      <c r="L2053" s="245">
        <f t="shared" si="23"/>
        <v>0</v>
      </c>
      <c r="M2053" s="246">
        <f t="shared" si="24"/>
        <v>0</v>
      </c>
      <c r="N2053" s="245"/>
      <c r="O2053" s="245"/>
      <c r="P2053" s="245">
        <f t="shared" si="25"/>
        <v>0</v>
      </c>
      <c r="Q2053" s="247">
        <v>0</v>
      </c>
    </row>
    <row r="2054" spans="1:17" s="244" customFormat="1" ht="47.25" x14ac:dyDescent="0.25">
      <c r="A2054" s="5" t="s">
        <v>331</v>
      </c>
      <c r="B2054" s="21" t="s">
        <v>338</v>
      </c>
      <c r="C2054" s="248" t="s">
        <v>1409</v>
      </c>
      <c r="D2054" s="31"/>
      <c r="E2054" s="249">
        <v>2014</v>
      </c>
      <c r="F2054" s="249">
        <v>2014</v>
      </c>
      <c r="G2054" s="245">
        <v>1.4E-2</v>
      </c>
      <c r="H2054" s="245">
        <v>1.4E-2</v>
      </c>
      <c r="I2054" s="245">
        <v>1.4E-2</v>
      </c>
      <c r="J2054" s="243"/>
      <c r="K2054" s="243"/>
      <c r="L2054" s="245">
        <f t="shared" si="23"/>
        <v>0</v>
      </c>
      <c r="M2054" s="246">
        <f t="shared" si="24"/>
        <v>0</v>
      </c>
      <c r="N2054" s="245"/>
      <c r="O2054" s="245"/>
      <c r="P2054" s="245">
        <f t="shared" si="25"/>
        <v>1.4E-2</v>
      </c>
      <c r="Q2054" s="247">
        <v>1.4E-2</v>
      </c>
    </row>
    <row r="2055" spans="1:17" s="244" customFormat="1" ht="47.25" x14ac:dyDescent="0.25">
      <c r="A2055" s="5" t="s">
        <v>332</v>
      </c>
      <c r="B2055" s="21" t="s">
        <v>340</v>
      </c>
      <c r="C2055" s="248" t="s">
        <v>1409</v>
      </c>
      <c r="D2055" s="31"/>
      <c r="E2055" s="249">
        <v>2014</v>
      </c>
      <c r="F2055" s="249">
        <v>2014</v>
      </c>
      <c r="G2055" s="245">
        <v>1.4E-2</v>
      </c>
      <c r="H2055" s="245">
        <v>1.4E-2</v>
      </c>
      <c r="I2055" s="245">
        <v>1.4E-2</v>
      </c>
      <c r="J2055" s="243"/>
      <c r="K2055" s="243"/>
      <c r="L2055" s="245">
        <f t="shared" si="23"/>
        <v>0</v>
      </c>
      <c r="M2055" s="246">
        <f t="shared" si="24"/>
        <v>0</v>
      </c>
      <c r="N2055" s="245"/>
      <c r="O2055" s="245"/>
      <c r="P2055" s="245">
        <f t="shared" si="25"/>
        <v>1.4E-2</v>
      </c>
      <c r="Q2055" s="247">
        <v>1.4E-2</v>
      </c>
    </row>
    <row r="2056" spans="1:17" s="244" customFormat="1" ht="31.5" x14ac:dyDescent="0.25">
      <c r="A2056" s="5" t="s">
        <v>333</v>
      </c>
      <c r="B2056" s="36" t="s">
        <v>346</v>
      </c>
      <c r="C2056" s="248" t="s">
        <v>1376</v>
      </c>
      <c r="D2056" s="31" t="s">
        <v>30</v>
      </c>
      <c r="E2056" s="249">
        <v>2014</v>
      </c>
      <c r="F2056" s="249">
        <v>2014</v>
      </c>
      <c r="G2056" s="245">
        <v>0.13663900000000001</v>
      </c>
      <c r="H2056" s="245">
        <v>0.13663900000000001</v>
      </c>
      <c r="I2056" s="245">
        <v>0.13663900000000001</v>
      </c>
      <c r="J2056" s="243"/>
      <c r="K2056" s="243"/>
      <c r="L2056" s="245" t="str">
        <f>D2056</f>
        <v>1 шт</v>
      </c>
      <c r="M2056" s="246" t="str">
        <f>L2056</f>
        <v>1 шт</v>
      </c>
      <c r="N2056" s="245"/>
      <c r="O2056" s="245"/>
      <c r="P2056" s="245">
        <f>I2056</f>
        <v>0.13663900000000001</v>
      </c>
      <c r="Q2056" s="247">
        <v>0.13663900000000001</v>
      </c>
    </row>
    <row r="2057" spans="1:17" s="244" customFormat="1" x14ac:dyDescent="0.25">
      <c r="A2057" s="4" t="s">
        <v>44</v>
      </c>
      <c r="B2057" s="25" t="s">
        <v>20</v>
      </c>
      <c r="C2057" s="246"/>
      <c r="D2057" s="61"/>
      <c r="E2057" s="249"/>
      <c r="F2057" s="249"/>
      <c r="G2057" s="245">
        <v>0</v>
      </c>
      <c r="H2057" s="245">
        <v>0</v>
      </c>
      <c r="I2057" s="245">
        <v>0</v>
      </c>
      <c r="J2057" s="243"/>
      <c r="K2057" s="243"/>
      <c r="L2057" s="245">
        <f t="shared" si="23"/>
        <v>0</v>
      </c>
      <c r="M2057" s="246">
        <f t="shared" si="24"/>
        <v>0</v>
      </c>
      <c r="N2057" s="245"/>
      <c r="O2057" s="245"/>
      <c r="P2057" s="245">
        <f t="shared" si="25"/>
        <v>0</v>
      </c>
      <c r="Q2057" s="247">
        <v>0</v>
      </c>
    </row>
    <row r="2058" spans="1:17" s="244" customFormat="1" x14ac:dyDescent="0.25">
      <c r="A2058" s="5" t="s">
        <v>341</v>
      </c>
      <c r="B2058" s="21" t="s">
        <v>114</v>
      </c>
      <c r="C2058" s="248" t="s">
        <v>1744</v>
      </c>
      <c r="D2058" s="31" t="s">
        <v>30</v>
      </c>
      <c r="E2058" s="249">
        <v>2014</v>
      </c>
      <c r="F2058" s="249">
        <v>2014</v>
      </c>
      <c r="G2058" s="245">
        <v>0.5</v>
      </c>
      <c r="H2058" s="245">
        <v>0.5</v>
      </c>
      <c r="I2058" s="245">
        <v>0.5</v>
      </c>
      <c r="J2058" s="243"/>
      <c r="K2058" s="243"/>
      <c r="L2058" s="245" t="str">
        <f t="shared" si="23"/>
        <v>1 шт</v>
      </c>
      <c r="M2058" s="246" t="str">
        <f t="shared" si="24"/>
        <v>1 шт</v>
      </c>
      <c r="N2058" s="245"/>
      <c r="O2058" s="245"/>
      <c r="P2058" s="245">
        <f t="shared" si="25"/>
        <v>0.5</v>
      </c>
      <c r="Q2058" s="247">
        <v>0.5</v>
      </c>
    </row>
    <row r="2059" spans="1:17" s="244" customFormat="1" x14ac:dyDescent="0.25">
      <c r="A2059" s="5" t="s">
        <v>343</v>
      </c>
      <c r="B2059" s="21" t="s">
        <v>116</v>
      </c>
      <c r="C2059" s="248" t="s">
        <v>1744</v>
      </c>
      <c r="D2059" s="31" t="s">
        <v>30</v>
      </c>
      <c r="E2059" s="249">
        <v>2014</v>
      </c>
      <c r="F2059" s="249">
        <v>2014</v>
      </c>
      <c r="G2059" s="245">
        <v>0.45400000000000001</v>
      </c>
      <c r="H2059" s="245">
        <v>0.45400000000000001</v>
      </c>
      <c r="I2059" s="245">
        <v>0.45400000000000001</v>
      </c>
      <c r="J2059" s="243"/>
      <c r="K2059" s="243"/>
      <c r="L2059" s="245" t="str">
        <f t="shared" si="23"/>
        <v>1 шт</v>
      </c>
      <c r="M2059" s="246" t="str">
        <f t="shared" si="24"/>
        <v>1 шт</v>
      </c>
      <c r="N2059" s="245"/>
      <c r="O2059" s="245"/>
      <c r="P2059" s="245">
        <f t="shared" si="25"/>
        <v>0.45400000000000001</v>
      </c>
      <c r="Q2059" s="247">
        <v>0.45400000000000001</v>
      </c>
    </row>
    <row r="2060" spans="1:17" s="244" customFormat="1" x14ac:dyDescent="0.25">
      <c r="A2060" s="4" t="s">
        <v>45</v>
      </c>
      <c r="B2060" s="25" t="s">
        <v>21</v>
      </c>
      <c r="C2060" s="246"/>
      <c r="D2060" s="31"/>
      <c r="E2060" s="249"/>
      <c r="F2060" s="249"/>
      <c r="G2060" s="245">
        <v>0</v>
      </c>
      <c r="H2060" s="245">
        <v>0</v>
      </c>
      <c r="I2060" s="245">
        <v>0</v>
      </c>
      <c r="J2060" s="243"/>
      <c r="K2060" s="243"/>
      <c r="L2060" s="245">
        <f t="shared" si="23"/>
        <v>0</v>
      </c>
      <c r="M2060" s="246">
        <f t="shared" si="24"/>
        <v>0</v>
      </c>
      <c r="N2060" s="245"/>
      <c r="O2060" s="245"/>
      <c r="P2060" s="245">
        <f t="shared" si="25"/>
        <v>0</v>
      </c>
      <c r="Q2060" s="247">
        <v>0</v>
      </c>
    </row>
    <row r="2061" spans="1:17" s="244" customFormat="1" ht="31.5" x14ac:dyDescent="0.25">
      <c r="A2061" s="252" t="s">
        <v>4035</v>
      </c>
      <c r="B2061" s="21" t="s">
        <v>349</v>
      </c>
      <c r="C2061" s="248" t="s">
        <v>1374</v>
      </c>
      <c r="D2061" s="49"/>
      <c r="E2061" s="249">
        <v>2014</v>
      </c>
      <c r="F2061" s="249">
        <v>2014</v>
      </c>
      <c r="G2061" s="245">
        <v>2.2670709999999996</v>
      </c>
      <c r="H2061" s="245">
        <v>2.2670709999999996</v>
      </c>
      <c r="I2061" s="245">
        <v>2.2670709999999996</v>
      </c>
      <c r="J2061" s="243"/>
      <c r="K2061" s="243"/>
      <c r="L2061" s="245">
        <f t="shared" si="23"/>
        <v>0</v>
      </c>
      <c r="M2061" s="246">
        <f t="shared" si="24"/>
        <v>0</v>
      </c>
      <c r="N2061" s="245"/>
      <c r="O2061" s="245"/>
      <c r="P2061" s="245">
        <f t="shared" si="25"/>
        <v>2.2670709999999996</v>
      </c>
      <c r="Q2061" s="247">
        <v>2.2670709999999996</v>
      </c>
    </row>
    <row r="2062" spans="1:17" s="244" customFormat="1" ht="47.25" x14ac:dyDescent="0.25">
      <c r="A2062" s="252" t="s">
        <v>4036</v>
      </c>
      <c r="B2062" s="21" t="s">
        <v>350</v>
      </c>
      <c r="C2062" s="248" t="s">
        <v>1374</v>
      </c>
      <c r="D2062" s="59"/>
      <c r="E2062" s="249">
        <v>2014</v>
      </c>
      <c r="F2062" s="249">
        <v>2014</v>
      </c>
      <c r="G2062" s="245">
        <v>1.45</v>
      </c>
      <c r="H2062" s="245">
        <v>1.45</v>
      </c>
      <c r="I2062" s="245">
        <v>1.45</v>
      </c>
      <c r="J2062" s="243"/>
      <c r="K2062" s="243"/>
      <c r="L2062" s="245">
        <f t="shared" si="23"/>
        <v>0</v>
      </c>
      <c r="M2062" s="246">
        <f t="shared" si="24"/>
        <v>0</v>
      </c>
      <c r="N2062" s="245"/>
      <c r="O2062" s="245"/>
      <c r="P2062" s="245">
        <f t="shared" si="25"/>
        <v>1.45</v>
      </c>
      <c r="Q2062" s="247">
        <v>1.45</v>
      </c>
    </row>
    <row r="2063" spans="1:17" s="244" customFormat="1" x14ac:dyDescent="0.25">
      <c r="A2063" s="137">
        <v>10</v>
      </c>
      <c r="B2063" s="136" t="s">
        <v>26</v>
      </c>
      <c r="C2063" s="248" t="s">
        <v>1744</v>
      </c>
      <c r="D2063" s="31" t="s">
        <v>30</v>
      </c>
      <c r="E2063" s="249"/>
      <c r="F2063" s="249"/>
      <c r="G2063" s="245">
        <v>0</v>
      </c>
      <c r="H2063" s="245">
        <v>0</v>
      </c>
      <c r="I2063" s="245">
        <v>0</v>
      </c>
      <c r="J2063" s="243"/>
      <c r="K2063" s="243"/>
      <c r="L2063" s="245" t="str">
        <f t="shared" si="23"/>
        <v>1 шт</v>
      </c>
      <c r="M2063" s="246" t="str">
        <f t="shared" si="24"/>
        <v>1 шт</v>
      </c>
      <c r="N2063" s="245"/>
      <c r="O2063" s="245"/>
      <c r="P2063" s="245">
        <f t="shared" si="25"/>
        <v>0</v>
      </c>
      <c r="Q2063" s="247">
        <v>0</v>
      </c>
    </row>
    <row r="2064" spans="1:17" s="244" customFormat="1" x14ac:dyDescent="0.25">
      <c r="A2064" s="5" t="s">
        <v>4037</v>
      </c>
      <c r="B2064" s="21" t="s">
        <v>87</v>
      </c>
      <c r="C2064" s="246"/>
      <c r="D2064" s="12"/>
      <c r="E2064" s="249">
        <v>2014</v>
      </c>
      <c r="F2064" s="249">
        <v>2014</v>
      </c>
      <c r="G2064" s="245">
        <v>6.3E-2</v>
      </c>
      <c r="H2064" s="245">
        <v>6.3E-2</v>
      </c>
      <c r="I2064" s="245">
        <v>6.3E-2</v>
      </c>
      <c r="J2064" s="243"/>
      <c r="K2064" s="243"/>
      <c r="L2064" s="245">
        <f t="shared" si="23"/>
        <v>0</v>
      </c>
      <c r="M2064" s="246">
        <f t="shared" si="24"/>
        <v>0</v>
      </c>
      <c r="N2064" s="245"/>
      <c r="O2064" s="245"/>
      <c r="P2064" s="245">
        <f t="shared" si="25"/>
        <v>6.3E-2</v>
      </c>
      <c r="Q2064" s="247">
        <v>6.3E-2</v>
      </c>
    </row>
    <row r="2065" spans="1:17" s="290" customFormat="1" x14ac:dyDescent="0.25">
      <c r="A2065" s="291" t="s">
        <v>0</v>
      </c>
      <c r="B2065" s="284" t="s">
        <v>1</v>
      </c>
      <c r="C2065" s="294"/>
      <c r="D2065" s="281"/>
      <c r="E2065" s="295"/>
      <c r="F2065" s="295"/>
      <c r="G2065" s="287"/>
      <c r="H2065" s="287"/>
      <c r="I2065" s="287"/>
      <c r="J2065" s="288"/>
      <c r="K2065" s="288"/>
      <c r="L2065" s="287"/>
      <c r="M2065" s="294"/>
      <c r="N2065" s="287"/>
      <c r="O2065" s="287"/>
      <c r="P2065" s="287"/>
      <c r="Q2065" s="289"/>
    </row>
    <row r="2066" spans="1:17" s="244" customFormat="1" x14ac:dyDescent="0.25">
      <c r="A2066" s="43" t="s">
        <v>12</v>
      </c>
      <c r="B2066" s="83" t="s">
        <v>29</v>
      </c>
      <c r="C2066" s="246"/>
      <c r="D2066" s="31"/>
      <c r="E2066" s="249"/>
      <c r="F2066" s="249"/>
      <c r="G2066" s="245">
        <v>0</v>
      </c>
      <c r="H2066" s="245">
        <v>0</v>
      </c>
      <c r="I2066" s="245">
        <v>0</v>
      </c>
      <c r="J2066" s="243"/>
      <c r="K2066" s="243"/>
      <c r="L2066" s="245">
        <f t="shared" ref="L2066:L2152" si="26">D2066</f>
        <v>0</v>
      </c>
      <c r="M2066" s="246">
        <f t="shared" ref="M2066:M2152" si="27">L2066</f>
        <v>0</v>
      </c>
      <c r="N2066" s="245"/>
      <c r="O2066" s="245"/>
      <c r="P2066" s="245">
        <f t="shared" ref="P2066:P2152" si="28">I2066</f>
        <v>0</v>
      </c>
      <c r="Q2066" s="247">
        <v>0</v>
      </c>
    </row>
    <row r="2067" spans="1:17" s="244" customFormat="1" ht="47.25" x14ac:dyDescent="0.25">
      <c r="A2067" s="5" t="s">
        <v>1413</v>
      </c>
      <c r="B2067" s="21" t="s">
        <v>7</v>
      </c>
      <c r="C2067" s="248" t="s">
        <v>1374</v>
      </c>
      <c r="D2067" s="31" t="s">
        <v>145</v>
      </c>
      <c r="E2067" s="249">
        <v>2014</v>
      </c>
      <c r="F2067" s="249">
        <v>2014</v>
      </c>
      <c r="G2067" s="245">
        <v>1.331</v>
      </c>
      <c r="H2067" s="245">
        <v>1.331</v>
      </c>
      <c r="I2067" s="245">
        <v>1.331</v>
      </c>
      <c r="J2067" s="243"/>
      <c r="K2067" s="243"/>
      <c r="L2067" s="245" t="str">
        <f t="shared" si="26"/>
        <v>1,5 км</v>
      </c>
      <c r="M2067" s="246" t="str">
        <f t="shared" si="27"/>
        <v>1,5 км</v>
      </c>
      <c r="N2067" s="245"/>
      <c r="O2067" s="245"/>
      <c r="P2067" s="245">
        <f t="shared" si="28"/>
        <v>1.331</v>
      </c>
      <c r="Q2067" s="247">
        <v>1.331</v>
      </c>
    </row>
    <row r="2068" spans="1:17" s="244" customFormat="1" x14ac:dyDescent="0.25">
      <c r="A2068" s="43" t="s">
        <v>137</v>
      </c>
      <c r="B2068" s="83" t="s">
        <v>70</v>
      </c>
      <c r="C2068" s="246"/>
      <c r="D2068" s="31"/>
      <c r="E2068" s="249"/>
      <c r="F2068" s="249"/>
      <c r="G2068" s="245">
        <v>0</v>
      </c>
      <c r="H2068" s="245">
        <v>0</v>
      </c>
      <c r="I2068" s="245">
        <v>0</v>
      </c>
      <c r="J2068" s="243"/>
      <c r="K2068" s="243"/>
      <c r="L2068" s="245">
        <f t="shared" si="26"/>
        <v>0</v>
      </c>
      <c r="M2068" s="246">
        <f t="shared" si="27"/>
        <v>0</v>
      </c>
      <c r="N2068" s="245"/>
      <c r="O2068" s="245"/>
      <c r="P2068" s="245">
        <f t="shared" si="28"/>
        <v>0</v>
      </c>
      <c r="Q2068" s="247">
        <v>0</v>
      </c>
    </row>
    <row r="2069" spans="1:17" s="244" customFormat="1" ht="31.5" x14ac:dyDescent="0.25">
      <c r="A2069" s="19" t="s">
        <v>1414</v>
      </c>
      <c r="B2069" s="21" t="s">
        <v>2</v>
      </c>
      <c r="C2069" s="248" t="s">
        <v>1409</v>
      </c>
      <c r="D2069" s="31" t="s">
        <v>258</v>
      </c>
      <c r="E2069" s="249">
        <v>2014</v>
      </c>
      <c r="F2069" s="249">
        <v>2014</v>
      </c>
      <c r="G2069" s="245">
        <v>1.2902973</v>
      </c>
      <c r="H2069" s="245">
        <v>1.2902973</v>
      </c>
      <c r="I2069" s="245">
        <v>1.2902973</v>
      </c>
      <c r="J2069" s="243"/>
      <c r="K2069" s="243"/>
      <c r="L2069" s="250" t="str">
        <f t="shared" si="26"/>
        <v>7 КСО 4 панели ЩО</v>
      </c>
      <c r="M2069" s="251" t="str">
        <f t="shared" si="27"/>
        <v>7 КСО 4 панели ЩО</v>
      </c>
      <c r="N2069" s="245"/>
      <c r="O2069" s="245"/>
      <c r="P2069" s="245">
        <f t="shared" si="28"/>
        <v>1.2902973</v>
      </c>
      <c r="Q2069" s="247">
        <v>1.2902973</v>
      </c>
    </row>
    <row r="2070" spans="1:17" s="244" customFormat="1" ht="31.5" x14ac:dyDescent="0.25">
      <c r="A2070" s="19" t="s">
        <v>1415</v>
      </c>
      <c r="B2070" s="21" t="s">
        <v>3</v>
      </c>
      <c r="C2070" s="248" t="s">
        <v>1409</v>
      </c>
      <c r="D2070" s="108" t="s">
        <v>4</v>
      </c>
      <c r="E2070" s="249">
        <v>2014</v>
      </c>
      <c r="F2070" s="249">
        <v>2014</v>
      </c>
      <c r="G2070" s="245">
        <v>1.4670000000000001</v>
      </c>
      <c r="H2070" s="245">
        <v>1.4670000000000001</v>
      </c>
      <c r="I2070" s="245">
        <v>1.4670000000000001</v>
      </c>
      <c r="J2070" s="243"/>
      <c r="K2070" s="243"/>
      <c r="L2070" s="245" t="str">
        <f t="shared" si="26"/>
        <v>0,8МВА</v>
      </c>
      <c r="M2070" s="246" t="str">
        <f t="shared" si="27"/>
        <v>0,8МВА</v>
      </c>
      <c r="N2070" s="245"/>
      <c r="O2070" s="245"/>
      <c r="P2070" s="245">
        <f t="shared" si="28"/>
        <v>1.4670000000000001</v>
      </c>
      <c r="Q2070" s="247">
        <v>1.4670000000000001</v>
      </c>
    </row>
    <row r="2071" spans="1:17" s="244" customFormat="1" ht="47.25" x14ac:dyDescent="0.25">
      <c r="A2071" s="19" t="s">
        <v>1416</v>
      </c>
      <c r="B2071" s="21" t="s">
        <v>261</v>
      </c>
      <c r="C2071" s="248" t="s">
        <v>1409</v>
      </c>
      <c r="D2071" s="108" t="s">
        <v>262</v>
      </c>
      <c r="E2071" s="249">
        <v>2014</v>
      </c>
      <c r="F2071" s="249">
        <v>2014</v>
      </c>
      <c r="G2071" s="245">
        <v>3.1547467500000002</v>
      </c>
      <c r="H2071" s="245">
        <v>3.1547467500000002</v>
      </c>
      <c r="I2071" s="245">
        <v>3.1547467500000002</v>
      </c>
      <c r="J2071" s="243"/>
      <c r="K2071" s="243"/>
      <c r="L2071" s="245" t="str">
        <f t="shared" si="26"/>
        <v>5,4 км</v>
      </c>
      <c r="M2071" s="246" t="str">
        <f t="shared" si="27"/>
        <v>5,4 км</v>
      </c>
      <c r="N2071" s="245"/>
      <c r="O2071" s="245"/>
      <c r="P2071" s="245">
        <f t="shared" si="28"/>
        <v>3.1547467500000002</v>
      </c>
      <c r="Q2071" s="247">
        <v>3.1547467500000002</v>
      </c>
    </row>
    <row r="2072" spans="1:17" s="244" customFormat="1" ht="31.5" x14ac:dyDescent="0.25">
      <c r="A2072" s="19" t="s">
        <v>1417</v>
      </c>
      <c r="B2072" s="21" t="s">
        <v>269</v>
      </c>
      <c r="C2072" s="248" t="s">
        <v>1409</v>
      </c>
      <c r="D2072" s="31" t="s">
        <v>270</v>
      </c>
      <c r="E2072" s="249">
        <v>2014</v>
      </c>
      <c r="F2072" s="249">
        <v>2014</v>
      </c>
      <c r="G2072" s="245">
        <v>0.16998647</v>
      </c>
      <c r="H2072" s="245">
        <v>0.16998647</v>
      </c>
      <c r="I2072" s="245">
        <v>0.16998647</v>
      </c>
      <c r="J2072" s="243"/>
      <c r="K2072" s="243"/>
      <c r="L2072" s="245" t="str">
        <f t="shared" si="26"/>
        <v>0,393 км</v>
      </c>
      <c r="M2072" s="246" t="str">
        <f t="shared" si="27"/>
        <v>0,393 км</v>
      </c>
      <c r="N2072" s="245"/>
      <c r="O2072" s="245"/>
      <c r="P2072" s="245">
        <f t="shared" si="28"/>
        <v>0.16998647</v>
      </c>
      <c r="Q2072" s="247">
        <v>0.16998647</v>
      </c>
    </row>
    <row r="2073" spans="1:17" s="244" customFormat="1" ht="63" x14ac:dyDescent="0.25">
      <c r="A2073" s="19" t="s">
        <v>1418</v>
      </c>
      <c r="B2073" s="21" t="s">
        <v>271</v>
      </c>
      <c r="C2073" s="248" t="s">
        <v>1409</v>
      </c>
      <c r="D2073" s="31" t="s">
        <v>272</v>
      </c>
      <c r="E2073" s="249">
        <v>2014</v>
      </c>
      <c r="F2073" s="249">
        <v>2014</v>
      </c>
      <c r="G2073" s="245">
        <v>6.3818250000000007E-2</v>
      </c>
      <c r="H2073" s="245">
        <v>6.3818250000000007E-2</v>
      </c>
      <c r="I2073" s="245">
        <v>6.3818250000000007E-2</v>
      </c>
      <c r="J2073" s="243"/>
      <c r="K2073" s="243"/>
      <c r="L2073" s="245" t="str">
        <f t="shared" si="26"/>
        <v>0,212 км</v>
      </c>
      <c r="M2073" s="246" t="str">
        <f t="shared" si="27"/>
        <v>0,212 км</v>
      </c>
      <c r="N2073" s="245"/>
      <c r="O2073" s="245"/>
      <c r="P2073" s="245">
        <f t="shared" si="28"/>
        <v>6.3818250000000007E-2</v>
      </c>
      <c r="Q2073" s="247">
        <v>6.3818250000000007E-2</v>
      </c>
    </row>
    <row r="2074" spans="1:17" s="244" customFormat="1" x14ac:dyDescent="0.25">
      <c r="A2074" s="19" t="s">
        <v>5</v>
      </c>
      <c r="B2074" s="21" t="s">
        <v>273</v>
      </c>
      <c r="C2074" s="248" t="s">
        <v>1376</v>
      </c>
      <c r="D2074" s="31" t="s">
        <v>164</v>
      </c>
      <c r="E2074" s="249">
        <v>2014</v>
      </c>
      <c r="F2074" s="249">
        <v>2014</v>
      </c>
      <c r="G2074" s="245">
        <v>0.189304</v>
      </c>
      <c r="H2074" s="245">
        <v>0.189304</v>
      </c>
      <c r="I2074" s="245">
        <v>0.189304</v>
      </c>
      <c r="J2074" s="243"/>
      <c r="K2074" s="243"/>
      <c r="L2074" s="245" t="str">
        <f>D2074</f>
        <v>1 проект</v>
      </c>
      <c r="M2074" s="246" t="str">
        <f>L2074</f>
        <v>1 проект</v>
      </c>
      <c r="N2074" s="245"/>
      <c r="O2074" s="245"/>
      <c r="P2074" s="245">
        <f>I2074</f>
        <v>0.189304</v>
      </c>
      <c r="Q2074" s="247">
        <v>0.189304</v>
      </c>
    </row>
    <row r="2075" spans="1:17" s="244" customFormat="1" ht="47.25" x14ac:dyDescent="0.25">
      <c r="A2075" s="19" t="s">
        <v>274</v>
      </c>
      <c r="B2075" s="21" t="s">
        <v>275</v>
      </c>
      <c r="C2075" s="248" t="s">
        <v>1376</v>
      </c>
      <c r="D2075" s="31" t="s">
        <v>164</v>
      </c>
      <c r="E2075" s="249">
        <v>2014</v>
      </c>
      <c r="F2075" s="249">
        <v>2014</v>
      </c>
      <c r="G2075" s="245">
        <v>0.51120999999999994</v>
      </c>
      <c r="H2075" s="245">
        <v>0.51120999999999994</v>
      </c>
      <c r="I2075" s="245">
        <v>0.51120999999999994</v>
      </c>
      <c r="J2075" s="243"/>
      <c r="K2075" s="243"/>
      <c r="L2075" s="245" t="str">
        <f>D2075</f>
        <v>1 проект</v>
      </c>
      <c r="M2075" s="246" t="str">
        <f>L2075</f>
        <v>1 проект</v>
      </c>
      <c r="N2075" s="245"/>
      <c r="O2075" s="245"/>
      <c r="P2075" s="245">
        <f>I2075</f>
        <v>0.51120999999999994</v>
      </c>
      <c r="Q2075" s="247">
        <v>0.51120999999999994</v>
      </c>
    </row>
    <row r="2076" spans="1:17" s="244" customFormat="1" x14ac:dyDescent="0.25">
      <c r="A2076" s="5" t="s">
        <v>44</v>
      </c>
      <c r="B2076" s="83" t="s">
        <v>20</v>
      </c>
      <c r="C2076" s="246"/>
      <c r="D2076" s="31"/>
      <c r="E2076" s="249"/>
      <c r="F2076" s="249"/>
      <c r="G2076" s="245">
        <v>0</v>
      </c>
      <c r="H2076" s="245">
        <v>0</v>
      </c>
      <c r="I2076" s="245">
        <v>0</v>
      </c>
      <c r="J2076" s="243"/>
      <c r="K2076" s="243"/>
      <c r="L2076" s="245">
        <f t="shared" si="26"/>
        <v>0</v>
      </c>
      <c r="M2076" s="246">
        <f t="shared" si="27"/>
        <v>0</v>
      </c>
      <c r="N2076" s="245"/>
      <c r="O2076" s="245"/>
      <c r="P2076" s="245">
        <f t="shared" si="28"/>
        <v>0</v>
      </c>
      <c r="Q2076" s="247">
        <v>0</v>
      </c>
    </row>
    <row r="2077" spans="1:17" s="244" customFormat="1" x14ac:dyDescent="0.25">
      <c r="A2077" s="5" t="s">
        <v>4038</v>
      </c>
      <c r="B2077" s="21" t="s">
        <v>63</v>
      </c>
      <c r="C2077" s="248" t="s">
        <v>1744</v>
      </c>
      <c r="D2077" s="31" t="s">
        <v>30</v>
      </c>
      <c r="E2077" s="249">
        <v>2014</v>
      </c>
      <c r="F2077" s="249">
        <v>2014</v>
      </c>
      <c r="G2077" s="245">
        <v>0.08</v>
      </c>
      <c r="H2077" s="245">
        <v>0.08</v>
      </c>
      <c r="I2077" s="245">
        <v>0.08</v>
      </c>
      <c r="J2077" s="243"/>
      <c r="K2077" s="243"/>
      <c r="L2077" s="245" t="str">
        <f t="shared" si="26"/>
        <v>1 шт</v>
      </c>
      <c r="M2077" s="246" t="str">
        <f t="shared" si="27"/>
        <v>1 шт</v>
      </c>
      <c r="N2077" s="245"/>
      <c r="O2077" s="245"/>
      <c r="P2077" s="245">
        <f t="shared" si="28"/>
        <v>0.08</v>
      </c>
      <c r="Q2077" s="247">
        <v>0.08</v>
      </c>
    </row>
    <row r="2078" spans="1:17" s="244" customFormat="1" x14ac:dyDescent="0.25">
      <c r="A2078" s="5" t="s">
        <v>4039</v>
      </c>
      <c r="B2078" s="21" t="s">
        <v>113</v>
      </c>
      <c r="C2078" s="248" t="s">
        <v>1744</v>
      </c>
      <c r="D2078" s="31" t="s">
        <v>30</v>
      </c>
      <c r="E2078" s="249">
        <v>2014</v>
      </c>
      <c r="F2078" s="249">
        <v>2014</v>
      </c>
      <c r="G2078" s="245">
        <v>0.5</v>
      </c>
      <c r="H2078" s="245">
        <v>0.5</v>
      </c>
      <c r="I2078" s="245">
        <v>0.5</v>
      </c>
      <c r="J2078" s="243"/>
      <c r="K2078" s="243"/>
      <c r="L2078" s="245" t="str">
        <f t="shared" si="26"/>
        <v>1 шт</v>
      </c>
      <c r="M2078" s="246" t="str">
        <f t="shared" si="27"/>
        <v>1 шт</v>
      </c>
      <c r="N2078" s="245"/>
      <c r="O2078" s="245"/>
      <c r="P2078" s="245">
        <f t="shared" si="28"/>
        <v>0.5</v>
      </c>
      <c r="Q2078" s="247">
        <v>0.5</v>
      </c>
    </row>
    <row r="2079" spans="1:17" s="244" customFormat="1" x14ac:dyDescent="0.25">
      <c r="A2079" s="5" t="s">
        <v>4040</v>
      </c>
      <c r="B2079" s="21" t="s">
        <v>118</v>
      </c>
      <c r="C2079" s="248" t="s">
        <v>1744</v>
      </c>
      <c r="D2079" s="31" t="s">
        <v>30</v>
      </c>
      <c r="E2079" s="249">
        <v>2014</v>
      </c>
      <c r="F2079" s="249">
        <v>2014</v>
      </c>
      <c r="G2079" s="245">
        <v>0.69389999999999996</v>
      </c>
      <c r="H2079" s="245">
        <v>0.69389999999999996</v>
      </c>
      <c r="I2079" s="245">
        <v>0.69389999999999996</v>
      </c>
      <c r="J2079" s="243"/>
      <c r="K2079" s="243"/>
      <c r="L2079" s="245" t="str">
        <f t="shared" si="26"/>
        <v>1 шт</v>
      </c>
      <c r="M2079" s="246" t="str">
        <f t="shared" si="27"/>
        <v>1 шт</v>
      </c>
      <c r="N2079" s="245"/>
      <c r="O2079" s="245"/>
      <c r="P2079" s="245">
        <f t="shared" si="28"/>
        <v>0.69389999999999996</v>
      </c>
      <c r="Q2079" s="247">
        <v>0.69389999999999996</v>
      </c>
    </row>
    <row r="2080" spans="1:17" s="244" customFormat="1" x14ac:dyDescent="0.25">
      <c r="A2080" s="5" t="s">
        <v>45</v>
      </c>
      <c r="B2080" s="83" t="s">
        <v>21</v>
      </c>
      <c r="C2080" s="246"/>
      <c r="D2080" s="31"/>
      <c r="E2080" s="249"/>
      <c r="F2080" s="249"/>
      <c r="G2080" s="245">
        <v>0</v>
      </c>
      <c r="H2080" s="245">
        <v>0</v>
      </c>
      <c r="I2080" s="245">
        <v>0</v>
      </c>
      <c r="J2080" s="243"/>
      <c r="K2080" s="243"/>
      <c r="L2080" s="245">
        <f t="shared" si="26"/>
        <v>0</v>
      </c>
      <c r="M2080" s="246">
        <f t="shared" si="27"/>
        <v>0</v>
      </c>
      <c r="N2080" s="245"/>
      <c r="O2080" s="245"/>
      <c r="P2080" s="245">
        <f t="shared" si="28"/>
        <v>0</v>
      </c>
      <c r="Q2080" s="247">
        <v>0</v>
      </c>
    </row>
    <row r="2081" spans="1:17" s="244" customFormat="1" x14ac:dyDescent="0.25">
      <c r="A2081" s="5" t="s">
        <v>6</v>
      </c>
      <c r="B2081" s="47" t="s">
        <v>8</v>
      </c>
      <c r="C2081" s="248" t="s">
        <v>1374</v>
      </c>
      <c r="D2081" s="33" t="s">
        <v>9</v>
      </c>
      <c r="E2081" s="249">
        <v>2014</v>
      </c>
      <c r="F2081" s="249">
        <v>2014</v>
      </c>
      <c r="G2081" s="245">
        <v>0.70006727000000002</v>
      </c>
      <c r="H2081" s="245">
        <v>0.70006727000000002</v>
      </c>
      <c r="I2081" s="245">
        <v>0.70006727000000002</v>
      </c>
      <c r="J2081" s="243"/>
      <c r="K2081" s="243"/>
      <c r="L2081" s="245" t="str">
        <f t="shared" si="26"/>
        <v>360м²</v>
      </c>
      <c r="M2081" s="246" t="str">
        <f t="shared" si="27"/>
        <v>360м²</v>
      </c>
      <c r="N2081" s="245"/>
      <c r="O2081" s="245"/>
      <c r="P2081" s="245">
        <f t="shared" si="28"/>
        <v>0.70006727000000002</v>
      </c>
      <c r="Q2081" s="247">
        <v>0.70006727000000002</v>
      </c>
    </row>
    <row r="2082" spans="1:17" s="244" customFormat="1" x14ac:dyDescent="0.25">
      <c r="A2082" s="5" t="s">
        <v>52</v>
      </c>
      <c r="B2082" s="83" t="s">
        <v>26</v>
      </c>
      <c r="C2082" s="246"/>
      <c r="D2082" s="31"/>
      <c r="E2082" s="249"/>
      <c r="F2082" s="249"/>
      <c r="G2082" s="245">
        <v>0</v>
      </c>
      <c r="H2082" s="245">
        <v>0</v>
      </c>
      <c r="I2082" s="245">
        <v>0</v>
      </c>
      <c r="J2082" s="243"/>
      <c r="K2082" s="243"/>
      <c r="L2082" s="245">
        <f t="shared" si="26"/>
        <v>0</v>
      </c>
      <c r="M2082" s="246">
        <f t="shared" si="27"/>
        <v>0</v>
      </c>
      <c r="N2082" s="245"/>
      <c r="O2082" s="245"/>
      <c r="P2082" s="245">
        <f t="shared" si="28"/>
        <v>0</v>
      </c>
      <c r="Q2082" s="247">
        <v>0</v>
      </c>
    </row>
    <row r="2083" spans="1:17" s="244" customFormat="1" x14ac:dyDescent="0.25">
      <c r="A2083" s="5" t="s">
        <v>4041</v>
      </c>
      <c r="B2083" s="47" t="s">
        <v>87</v>
      </c>
      <c r="C2083" s="248" t="s">
        <v>1744</v>
      </c>
      <c r="D2083" s="31" t="s">
        <v>30</v>
      </c>
      <c r="E2083" s="249">
        <v>2014</v>
      </c>
      <c r="F2083" s="249">
        <v>2014</v>
      </c>
      <c r="G2083" s="245">
        <v>6.9500000000000006E-2</v>
      </c>
      <c r="H2083" s="245">
        <v>6.9500000000000006E-2</v>
      </c>
      <c r="I2083" s="245">
        <v>6.9500000000000006E-2</v>
      </c>
      <c r="J2083" s="243"/>
      <c r="K2083" s="243"/>
      <c r="L2083" s="245" t="str">
        <f t="shared" si="26"/>
        <v>1 шт</v>
      </c>
      <c r="M2083" s="246" t="str">
        <f t="shared" si="27"/>
        <v>1 шт</v>
      </c>
      <c r="N2083" s="245"/>
      <c r="O2083" s="245"/>
      <c r="P2083" s="245">
        <f t="shared" si="28"/>
        <v>6.9500000000000006E-2</v>
      </c>
      <c r="Q2083" s="247">
        <v>6.9500000000000006E-2</v>
      </c>
    </row>
    <row r="2084" spans="1:17" s="290" customFormat="1" x14ac:dyDescent="0.25">
      <c r="A2084" s="291" t="s">
        <v>139</v>
      </c>
      <c r="B2084" s="284" t="s">
        <v>140</v>
      </c>
      <c r="C2084" s="294"/>
      <c r="D2084" s="284"/>
      <c r="E2084" s="295"/>
      <c r="F2084" s="295"/>
      <c r="G2084" s="287"/>
      <c r="H2084" s="287"/>
      <c r="I2084" s="287"/>
      <c r="J2084" s="288"/>
      <c r="K2084" s="288"/>
      <c r="L2084" s="287"/>
      <c r="M2084" s="294"/>
      <c r="N2084" s="287"/>
      <c r="O2084" s="287"/>
      <c r="P2084" s="287"/>
      <c r="Q2084" s="289"/>
    </row>
    <row r="2085" spans="1:17" s="244" customFormat="1" x14ac:dyDescent="0.25">
      <c r="A2085" s="27" t="s">
        <v>12</v>
      </c>
      <c r="B2085" s="136" t="s">
        <v>484</v>
      </c>
      <c r="C2085" s="246"/>
      <c r="D2085" s="10"/>
      <c r="E2085" s="249"/>
      <c r="F2085" s="249"/>
      <c r="G2085" s="245" t="s">
        <v>842</v>
      </c>
      <c r="H2085" s="245" t="s">
        <v>842</v>
      </c>
      <c r="I2085" s="245" t="s">
        <v>842</v>
      </c>
      <c r="J2085" s="243"/>
      <c r="K2085" s="243"/>
      <c r="L2085" s="245">
        <f t="shared" si="26"/>
        <v>0</v>
      </c>
      <c r="M2085" s="246">
        <f t="shared" si="27"/>
        <v>0</v>
      </c>
      <c r="N2085" s="245"/>
      <c r="O2085" s="245"/>
      <c r="P2085" s="245" t="str">
        <f t="shared" si="28"/>
        <v xml:space="preserve"> </v>
      </c>
      <c r="Q2085" s="247" t="s">
        <v>842</v>
      </c>
    </row>
    <row r="2086" spans="1:17" s="244" customFormat="1" ht="31.5" x14ac:dyDescent="0.25">
      <c r="A2086" s="5" t="s">
        <v>1694</v>
      </c>
      <c r="B2086" s="21" t="s">
        <v>838</v>
      </c>
      <c r="C2086" s="248" t="s">
        <v>1374</v>
      </c>
      <c r="D2086" s="10" t="s">
        <v>839</v>
      </c>
      <c r="E2086" s="249">
        <v>2014</v>
      </c>
      <c r="F2086" s="249">
        <v>2014</v>
      </c>
      <c r="G2086" s="245">
        <v>0.72041748999999999</v>
      </c>
      <c r="H2086" s="245">
        <v>0.72041748999999999</v>
      </c>
      <c r="I2086" s="245">
        <v>0.72041748999999999</v>
      </c>
      <c r="J2086" s="243"/>
      <c r="K2086" s="243"/>
      <c r="L2086" s="245" t="str">
        <f t="shared" si="26"/>
        <v>1шт.</v>
      </c>
      <c r="M2086" s="246" t="str">
        <f t="shared" si="27"/>
        <v>1шт.</v>
      </c>
      <c r="N2086" s="245"/>
      <c r="O2086" s="245"/>
      <c r="P2086" s="245">
        <f t="shared" si="28"/>
        <v>0.72041748999999999</v>
      </c>
      <c r="Q2086" s="247">
        <v>0.72041748999999999</v>
      </c>
    </row>
    <row r="2087" spans="1:17" s="244" customFormat="1" ht="47.25" x14ac:dyDescent="0.25">
      <c r="A2087" s="5" t="s">
        <v>1695</v>
      </c>
      <c r="B2087" s="21" t="s">
        <v>979</v>
      </c>
      <c r="C2087" s="248" t="s">
        <v>1376</v>
      </c>
      <c r="D2087" s="56" t="s">
        <v>30</v>
      </c>
      <c r="E2087" s="249">
        <v>2014</v>
      </c>
      <c r="F2087" s="249">
        <v>2014</v>
      </c>
      <c r="G2087" s="245">
        <v>3.6313999999999999E-2</v>
      </c>
      <c r="H2087" s="245">
        <v>3.6313999999999999E-2</v>
      </c>
      <c r="I2087" s="245">
        <v>3.6313999999999999E-2</v>
      </c>
      <c r="J2087" s="243"/>
      <c r="K2087" s="243"/>
      <c r="L2087" s="245" t="str">
        <f t="shared" ref="L2087:L2111" si="29">D2087</f>
        <v>1 шт</v>
      </c>
      <c r="M2087" s="246" t="str">
        <f t="shared" ref="M2087:M2111" si="30">L2087</f>
        <v>1 шт</v>
      </c>
      <c r="N2087" s="245"/>
      <c r="O2087" s="245"/>
      <c r="P2087" s="245">
        <f t="shared" ref="P2087:P2111" si="31">I2087</f>
        <v>3.6313999999999999E-2</v>
      </c>
      <c r="Q2087" s="247">
        <v>3.6313999999999999E-2</v>
      </c>
    </row>
    <row r="2088" spans="1:17" s="244" customFormat="1" ht="47.25" x14ac:dyDescent="0.25">
      <c r="A2088" s="5" t="s">
        <v>1696</v>
      </c>
      <c r="B2088" s="21" t="s">
        <v>981</v>
      </c>
      <c r="C2088" s="248" t="s">
        <v>1376</v>
      </c>
      <c r="D2088" s="56" t="s">
        <v>30</v>
      </c>
      <c r="E2088" s="249">
        <v>2014</v>
      </c>
      <c r="F2088" s="249">
        <v>2014</v>
      </c>
      <c r="G2088" s="245">
        <v>3.6313999999999999E-2</v>
      </c>
      <c r="H2088" s="245">
        <v>3.6313999999999999E-2</v>
      </c>
      <c r="I2088" s="245">
        <v>3.6313999999999999E-2</v>
      </c>
      <c r="J2088" s="243"/>
      <c r="K2088" s="243"/>
      <c r="L2088" s="245" t="str">
        <f t="shared" si="29"/>
        <v>1 шт</v>
      </c>
      <c r="M2088" s="246" t="str">
        <f t="shared" si="30"/>
        <v>1 шт</v>
      </c>
      <c r="N2088" s="245"/>
      <c r="O2088" s="245"/>
      <c r="P2088" s="245">
        <f t="shared" si="31"/>
        <v>3.6313999999999999E-2</v>
      </c>
      <c r="Q2088" s="247">
        <v>3.6313999999999999E-2</v>
      </c>
    </row>
    <row r="2089" spans="1:17" s="244" customFormat="1" ht="47.25" x14ac:dyDescent="0.25">
      <c r="A2089" s="5" t="s">
        <v>4042</v>
      </c>
      <c r="B2089" s="21" t="s">
        <v>983</v>
      </c>
      <c r="C2089" s="248" t="s">
        <v>1376</v>
      </c>
      <c r="D2089" s="56" t="s">
        <v>30</v>
      </c>
      <c r="E2089" s="249">
        <v>2014</v>
      </c>
      <c r="F2089" s="249">
        <v>2014</v>
      </c>
      <c r="G2089" s="245">
        <v>3.6712999999999996E-2</v>
      </c>
      <c r="H2089" s="245">
        <v>3.6712999999999996E-2</v>
      </c>
      <c r="I2089" s="245">
        <v>3.6712999999999996E-2</v>
      </c>
      <c r="J2089" s="243"/>
      <c r="K2089" s="243"/>
      <c r="L2089" s="245" t="str">
        <f t="shared" si="29"/>
        <v>1 шт</v>
      </c>
      <c r="M2089" s="246" t="str">
        <f t="shared" si="30"/>
        <v>1 шт</v>
      </c>
      <c r="N2089" s="245"/>
      <c r="O2089" s="245"/>
      <c r="P2089" s="245">
        <f t="shared" si="31"/>
        <v>3.6712999999999996E-2</v>
      </c>
      <c r="Q2089" s="247">
        <v>3.6712999999999996E-2</v>
      </c>
    </row>
    <row r="2090" spans="1:17" s="244" customFormat="1" ht="47.25" x14ac:dyDescent="0.25">
      <c r="A2090" s="5" t="s">
        <v>4043</v>
      </c>
      <c r="B2090" s="21" t="s">
        <v>4156</v>
      </c>
      <c r="C2090" s="248" t="s">
        <v>1376</v>
      </c>
      <c r="D2090" s="56" t="s">
        <v>30</v>
      </c>
      <c r="E2090" s="249">
        <v>2014</v>
      </c>
      <c r="F2090" s="249">
        <v>2014</v>
      </c>
      <c r="G2090" s="245">
        <v>3.3557999999999998E-2</v>
      </c>
      <c r="H2090" s="245">
        <v>3.3557999999999998E-2</v>
      </c>
      <c r="I2090" s="245">
        <v>3.3557999999999998E-2</v>
      </c>
      <c r="J2090" s="243"/>
      <c r="K2090" s="243"/>
      <c r="L2090" s="245" t="str">
        <f t="shared" si="29"/>
        <v>1 шт</v>
      </c>
      <c r="M2090" s="246" t="str">
        <f t="shared" si="30"/>
        <v>1 шт</v>
      </c>
      <c r="N2090" s="245"/>
      <c r="O2090" s="245"/>
      <c r="P2090" s="245">
        <f t="shared" si="31"/>
        <v>3.3557999999999998E-2</v>
      </c>
      <c r="Q2090" s="247">
        <v>3.3557999999999998E-2</v>
      </c>
    </row>
    <row r="2091" spans="1:17" s="244" customFormat="1" ht="47.25" x14ac:dyDescent="0.25">
      <c r="A2091" s="5" t="s">
        <v>4044</v>
      </c>
      <c r="B2091" s="21" t="s">
        <v>986</v>
      </c>
      <c r="C2091" s="248" t="s">
        <v>1376</v>
      </c>
      <c r="D2091" s="56" t="s">
        <v>30</v>
      </c>
      <c r="E2091" s="249">
        <v>2014</v>
      </c>
      <c r="F2091" s="249">
        <v>2014</v>
      </c>
      <c r="G2091" s="245">
        <v>3.6313999999999999E-2</v>
      </c>
      <c r="H2091" s="245">
        <v>3.6313999999999999E-2</v>
      </c>
      <c r="I2091" s="245">
        <v>3.6313999999999999E-2</v>
      </c>
      <c r="J2091" s="243"/>
      <c r="K2091" s="243"/>
      <c r="L2091" s="245" t="str">
        <f t="shared" si="29"/>
        <v>1 шт</v>
      </c>
      <c r="M2091" s="246" t="str">
        <f t="shared" si="30"/>
        <v>1 шт</v>
      </c>
      <c r="N2091" s="245"/>
      <c r="O2091" s="245"/>
      <c r="P2091" s="245">
        <f t="shared" si="31"/>
        <v>3.6313999999999999E-2</v>
      </c>
      <c r="Q2091" s="247">
        <v>3.6313999999999999E-2</v>
      </c>
    </row>
    <row r="2092" spans="1:17" s="244" customFormat="1" ht="47.25" x14ac:dyDescent="0.25">
      <c r="A2092" s="5" t="s">
        <v>4045</v>
      </c>
      <c r="B2092" s="21" t="s">
        <v>988</v>
      </c>
      <c r="C2092" s="248" t="s">
        <v>1376</v>
      </c>
      <c r="D2092" s="56" t="s">
        <v>30</v>
      </c>
      <c r="E2092" s="249">
        <v>2014</v>
      </c>
      <c r="F2092" s="249">
        <v>2014</v>
      </c>
      <c r="G2092" s="245">
        <v>3.2557999999999997E-2</v>
      </c>
      <c r="H2092" s="245">
        <v>3.2557999999999997E-2</v>
      </c>
      <c r="I2092" s="245">
        <v>3.2557999999999997E-2</v>
      </c>
      <c r="J2092" s="243"/>
      <c r="K2092" s="243"/>
      <c r="L2092" s="245" t="str">
        <f t="shared" si="29"/>
        <v>1 шт</v>
      </c>
      <c r="M2092" s="246" t="str">
        <f t="shared" si="30"/>
        <v>1 шт</v>
      </c>
      <c r="N2092" s="245"/>
      <c r="O2092" s="245"/>
      <c r="P2092" s="245">
        <f t="shared" si="31"/>
        <v>3.2557999999999997E-2</v>
      </c>
      <c r="Q2092" s="247">
        <v>3.2557999999999997E-2</v>
      </c>
    </row>
    <row r="2093" spans="1:17" s="244" customFormat="1" ht="47.25" x14ac:dyDescent="0.25">
      <c r="A2093" s="5" t="s">
        <v>4046</v>
      </c>
      <c r="B2093" s="21" t="s">
        <v>990</v>
      </c>
      <c r="C2093" s="248" t="s">
        <v>1376</v>
      </c>
      <c r="D2093" s="56" t="s">
        <v>30</v>
      </c>
      <c r="E2093" s="249">
        <v>2014</v>
      </c>
      <c r="F2093" s="249">
        <v>2014</v>
      </c>
      <c r="G2093" s="245">
        <v>3.6814E-2</v>
      </c>
      <c r="H2093" s="245">
        <v>3.6814E-2</v>
      </c>
      <c r="I2093" s="245">
        <v>3.6814E-2</v>
      </c>
      <c r="J2093" s="243"/>
      <c r="K2093" s="243"/>
      <c r="L2093" s="245" t="str">
        <f t="shared" si="29"/>
        <v>1 шт</v>
      </c>
      <c r="M2093" s="246" t="str">
        <f t="shared" si="30"/>
        <v>1 шт</v>
      </c>
      <c r="N2093" s="245"/>
      <c r="O2093" s="245"/>
      <c r="P2093" s="245">
        <f t="shared" si="31"/>
        <v>3.6814E-2</v>
      </c>
      <c r="Q2093" s="247">
        <v>3.6814E-2</v>
      </c>
    </row>
    <row r="2094" spans="1:17" s="244" customFormat="1" ht="31.5" x14ac:dyDescent="0.25">
      <c r="A2094" s="5" t="s">
        <v>4047</v>
      </c>
      <c r="B2094" s="21" t="s">
        <v>992</v>
      </c>
      <c r="C2094" s="248" t="s">
        <v>1376</v>
      </c>
      <c r="D2094" s="56" t="s">
        <v>30</v>
      </c>
      <c r="E2094" s="249">
        <v>2014</v>
      </c>
      <c r="F2094" s="249">
        <v>2014</v>
      </c>
      <c r="G2094" s="245">
        <v>3.6814E-2</v>
      </c>
      <c r="H2094" s="245">
        <v>3.6814E-2</v>
      </c>
      <c r="I2094" s="245">
        <v>3.6814E-2</v>
      </c>
      <c r="J2094" s="243"/>
      <c r="K2094" s="243"/>
      <c r="L2094" s="245" t="str">
        <f t="shared" si="29"/>
        <v>1 шт</v>
      </c>
      <c r="M2094" s="246" t="str">
        <f t="shared" si="30"/>
        <v>1 шт</v>
      </c>
      <c r="N2094" s="245"/>
      <c r="O2094" s="245"/>
      <c r="P2094" s="245">
        <f t="shared" si="31"/>
        <v>3.6814E-2</v>
      </c>
      <c r="Q2094" s="247">
        <v>3.6814E-2</v>
      </c>
    </row>
    <row r="2095" spans="1:17" s="244" customFormat="1" ht="47.25" x14ac:dyDescent="0.25">
      <c r="A2095" s="5" t="s">
        <v>4048</v>
      </c>
      <c r="B2095" s="21" t="s">
        <v>1339</v>
      </c>
      <c r="C2095" s="248" t="s">
        <v>1376</v>
      </c>
      <c r="D2095" s="56" t="s">
        <v>30</v>
      </c>
      <c r="E2095" s="249">
        <v>2014</v>
      </c>
      <c r="F2095" s="249">
        <v>2014</v>
      </c>
      <c r="G2095" s="245">
        <v>3.6313999999999999E-2</v>
      </c>
      <c r="H2095" s="245">
        <v>3.6313999999999999E-2</v>
      </c>
      <c r="I2095" s="245">
        <v>3.6313999999999999E-2</v>
      </c>
      <c r="J2095" s="243"/>
      <c r="K2095" s="243"/>
      <c r="L2095" s="245" t="str">
        <f t="shared" si="29"/>
        <v>1 шт</v>
      </c>
      <c r="M2095" s="246" t="str">
        <f t="shared" si="30"/>
        <v>1 шт</v>
      </c>
      <c r="N2095" s="245"/>
      <c r="O2095" s="245"/>
      <c r="P2095" s="245">
        <f t="shared" si="31"/>
        <v>3.6313999999999999E-2</v>
      </c>
      <c r="Q2095" s="247">
        <v>3.6313999999999999E-2</v>
      </c>
    </row>
    <row r="2096" spans="1:17" s="244" customFormat="1" ht="47.25" x14ac:dyDescent="0.25">
      <c r="A2096" s="5" t="s">
        <v>4049</v>
      </c>
      <c r="B2096" s="21" t="s">
        <v>995</v>
      </c>
      <c r="C2096" s="248" t="s">
        <v>1376</v>
      </c>
      <c r="D2096" s="56" t="s">
        <v>30</v>
      </c>
      <c r="E2096" s="249">
        <v>2014</v>
      </c>
      <c r="F2096" s="249">
        <v>2014</v>
      </c>
      <c r="G2096" s="245">
        <v>0.14749999999999999</v>
      </c>
      <c r="H2096" s="245">
        <v>0.14749999999999999</v>
      </c>
      <c r="I2096" s="245">
        <v>0.14749999999999999</v>
      </c>
      <c r="J2096" s="243"/>
      <c r="K2096" s="243"/>
      <c r="L2096" s="245" t="str">
        <f t="shared" si="29"/>
        <v>1 шт</v>
      </c>
      <c r="M2096" s="246" t="str">
        <f t="shared" si="30"/>
        <v>1 шт</v>
      </c>
      <c r="N2096" s="245"/>
      <c r="O2096" s="245"/>
      <c r="P2096" s="245">
        <f t="shared" si="31"/>
        <v>0.14749999999999999</v>
      </c>
      <c r="Q2096" s="247">
        <v>0.14749999999999999</v>
      </c>
    </row>
    <row r="2097" spans="1:17" s="244" customFormat="1" ht="47.25" x14ac:dyDescent="0.25">
      <c r="A2097" s="5" t="s">
        <v>4050</v>
      </c>
      <c r="B2097" s="21" t="s">
        <v>997</v>
      </c>
      <c r="C2097" s="248" t="s">
        <v>1376</v>
      </c>
      <c r="D2097" s="56" t="s">
        <v>30</v>
      </c>
      <c r="E2097" s="249">
        <v>2014</v>
      </c>
      <c r="F2097" s="249">
        <v>2014</v>
      </c>
      <c r="G2097" s="245">
        <v>0.11850000000000001</v>
      </c>
      <c r="H2097" s="245">
        <v>0.11850000000000001</v>
      </c>
      <c r="I2097" s="245">
        <v>0.11850000000000001</v>
      </c>
      <c r="J2097" s="243"/>
      <c r="K2097" s="243"/>
      <c r="L2097" s="245" t="str">
        <f t="shared" si="29"/>
        <v>1 шт</v>
      </c>
      <c r="M2097" s="246" t="str">
        <f t="shared" si="30"/>
        <v>1 шт</v>
      </c>
      <c r="N2097" s="245"/>
      <c r="O2097" s="245"/>
      <c r="P2097" s="245">
        <f t="shared" si="31"/>
        <v>0.11850000000000001</v>
      </c>
      <c r="Q2097" s="247">
        <v>0.11850000000000001</v>
      </c>
    </row>
    <row r="2098" spans="1:17" s="244" customFormat="1" ht="63" x14ac:dyDescent="0.25">
      <c r="A2098" s="5" t="s">
        <v>4051</v>
      </c>
      <c r="B2098" s="21" t="s">
        <v>999</v>
      </c>
      <c r="C2098" s="248" t="s">
        <v>1376</v>
      </c>
      <c r="D2098" s="56" t="s">
        <v>30</v>
      </c>
      <c r="E2098" s="249">
        <v>2014</v>
      </c>
      <c r="F2098" s="249">
        <v>2014</v>
      </c>
      <c r="G2098" s="245">
        <v>0.20450000000000002</v>
      </c>
      <c r="H2098" s="245">
        <v>0.20450000000000002</v>
      </c>
      <c r="I2098" s="245">
        <v>0.20450000000000002</v>
      </c>
      <c r="J2098" s="243"/>
      <c r="K2098" s="243"/>
      <c r="L2098" s="245" t="str">
        <f t="shared" si="29"/>
        <v>1 шт</v>
      </c>
      <c r="M2098" s="246" t="str">
        <f t="shared" si="30"/>
        <v>1 шт</v>
      </c>
      <c r="N2098" s="245"/>
      <c r="O2098" s="245"/>
      <c r="P2098" s="245">
        <f t="shared" si="31"/>
        <v>0.20450000000000002</v>
      </c>
      <c r="Q2098" s="247">
        <v>0.20450000000000002</v>
      </c>
    </row>
    <row r="2099" spans="1:17" s="244" customFormat="1" ht="47.25" x14ac:dyDescent="0.25">
      <c r="A2099" s="5" t="s">
        <v>4052</v>
      </c>
      <c r="B2099" s="21" t="s">
        <v>1001</v>
      </c>
      <c r="C2099" s="248" t="s">
        <v>1376</v>
      </c>
      <c r="D2099" s="56" t="s">
        <v>30</v>
      </c>
      <c r="E2099" s="249">
        <v>2014</v>
      </c>
      <c r="F2099" s="249">
        <v>2014</v>
      </c>
      <c r="G2099" s="245">
        <v>0.13750000000000001</v>
      </c>
      <c r="H2099" s="245">
        <v>0.13750000000000001</v>
      </c>
      <c r="I2099" s="245">
        <v>0.13750000000000001</v>
      </c>
      <c r="J2099" s="243"/>
      <c r="K2099" s="243"/>
      <c r="L2099" s="245" t="str">
        <f t="shared" si="29"/>
        <v>1 шт</v>
      </c>
      <c r="M2099" s="246" t="str">
        <f t="shared" si="30"/>
        <v>1 шт</v>
      </c>
      <c r="N2099" s="245"/>
      <c r="O2099" s="245"/>
      <c r="P2099" s="245">
        <f t="shared" si="31"/>
        <v>0.13750000000000001</v>
      </c>
      <c r="Q2099" s="247">
        <v>0.13750000000000001</v>
      </c>
    </row>
    <row r="2100" spans="1:17" s="244" customFormat="1" ht="47.25" x14ac:dyDescent="0.25">
      <c r="A2100" s="5" t="s">
        <v>4053</v>
      </c>
      <c r="B2100" s="21" t="s">
        <v>1003</v>
      </c>
      <c r="C2100" s="248" t="s">
        <v>1376</v>
      </c>
      <c r="D2100" s="56" t="s">
        <v>30</v>
      </c>
      <c r="E2100" s="249">
        <v>2014</v>
      </c>
      <c r="F2100" s="249">
        <v>2014</v>
      </c>
      <c r="G2100" s="245">
        <v>0.10450000000000001</v>
      </c>
      <c r="H2100" s="245">
        <v>0.10450000000000001</v>
      </c>
      <c r="I2100" s="245">
        <v>0.10450000000000001</v>
      </c>
      <c r="J2100" s="243"/>
      <c r="K2100" s="243"/>
      <c r="L2100" s="245" t="str">
        <f t="shared" si="29"/>
        <v>1 шт</v>
      </c>
      <c r="M2100" s="246" t="str">
        <f t="shared" si="30"/>
        <v>1 шт</v>
      </c>
      <c r="N2100" s="245"/>
      <c r="O2100" s="245"/>
      <c r="P2100" s="245">
        <f t="shared" si="31"/>
        <v>0.10450000000000001</v>
      </c>
      <c r="Q2100" s="247">
        <v>0.10450000000000001</v>
      </c>
    </row>
    <row r="2101" spans="1:17" s="244" customFormat="1" ht="47.25" x14ac:dyDescent="0.25">
      <c r="A2101" s="5" t="s">
        <v>4054</v>
      </c>
      <c r="B2101" s="21" t="s">
        <v>1005</v>
      </c>
      <c r="C2101" s="248" t="s">
        <v>1376</v>
      </c>
      <c r="D2101" s="56" t="s">
        <v>30</v>
      </c>
      <c r="E2101" s="249">
        <v>2014</v>
      </c>
      <c r="F2101" s="249">
        <v>2014</v>
      </c>
      <c r="G2101" s="245">
        <v>0.10450000000000001</v>
      </c>
      <c r="H2101" s="245">
        <v>0.10450000000000001</v>
      </c>
      <c r="I2101" s="245">
        <v>0.10450000000000001</v>
      </c>
      <c r="J2101" s="243"/>
      <c r="K2101" s="243"/>
      <c r="L2101" s="245" t="str">
        <f t="shared" si="29"/>
        <v>1 шт</v>
      </c>
      <c r="M2101" s="246" t="str">
        <f t="shared" si="30"/>
        <v>1 шт</v>
      </c>
      <c r="N2101" s="245"/>
      <c r="O2101" s="245"/>
      <c r="P2101" s="245">
        <f t="shared" si="31"/>
        <v>0.10450000000000001</v>
      </c>
      <c r="Q2101" s="247">
        <v>0.10450000000000001</v>
      </c>
    </row>
    <row r="2102" spans="1:17" s="244" customFormat="1" ht="47.25" x14ac:dyDescent="0.25">
      <c r="A2102" s="5" t="s">
        <v>4055</v>
      </c>
      <c r="B2102" s="21" t="s">
        <v>1007</v>
      </c>
      <c r="C2102" s="248" t="s">
        <v>1376</v>
      </c>
      <c r="D2102" s="56" t="s">
        <v>30</v>
      </c>
      <c r="E2102" s="249">
        <v>2014</v>
      </c>
      <c r="F2102" s="249">
        <v>2014</v>
      </c>
      <c r="G2102" s="245">
        <v>9.8500000000000004E-2</v>
      </c>
      <c r="H2102" s="245">
        <v>9.8500000000000004E-2</v>
      </c>
      <c r="I2102" s="245">
        <v>9.8500000000000004E-2</v>
      </c>
      <c r="J2102" s="243"/>
      <c r="K2102" s="243"/>
      <c r="L2102" s="245" t="str">
        <f t="shared" si="29"/>
        <v>1 шт</v>
      </c>
      <c r="M2102" s="246" t="str">
        <f t="shared" si="30"/>
        <v>1 шт</v>
      </c>
      <c r="N2102" s="245"/>
      <c r="O2102" s="245"/>
      <c r="P2102" s="245">
        <f t="shared" si="31"/>
        <v>9.8500000000000004E-2</v>
      </c>
      <c r="Q2102" s="247">
        <v>9.8500000000000004E-2</v>
      </c>
    </row>
    <row r="2103" spans="1:17" s="244" customFormat="1" ht="31.5" x14ac:dyDescent="0.25">
      <c r="A2103" s="5" t="s">
        <v>4056</v>
      </c>
      <c r="B2103" s="21" t="s">
        <v>1009</v>
      </c>
      <c r="C2103" s="248" t="s">
        <v>1376</v>
      </c>
      <c r="D2103" s="56" t="s">
        <v>30</v>
      </c>
      <c r="E2103" s="249">
        <v>2014</v>
      </c>
      <c r="F2103" s="249">
        <v>2014</v>
      </c>
      <c r="G2103" s="245">
        <v>7.0500000000000007E-2</v>
      </c>
      <c r="H2103" s="245">
        <v>7.0500000000000007E-2</v>
      </c>
      <c r="I2103" s="245">
        <v>7.0500000000000007E-2</v>
      </c>
      <c r="J2103" s="243"/>
      <c r="K2103" s="243"/>
      <c r="L2103" s="245" t="str">
        <f t="shared" si="29"/>
        <v>1 шт</v>
      </c>
      <c r="M2103" s="246" t="str">
        <f t="shared" si="30"/>
        <v>1 шт</v>
      </c>
      <c r="N2103" s="245"/>
      <c r="O2103" s="245"/>
      <c r="P2103" s="245">
        <f t="shared" si="31"/>
        <v>7.0500000000000007E-2</v>
      </c>
      <c r="Q2103" s="247">
        <v>7.0500000000000007E-2</v>
      </c>
    </row>
    <row r="2104" spans="1:17" s="244" customFormat="1" ht="47.25" x14ac:dyDescent="0.25">
      <c r="A2104" s="5" t="s">
        <v>4057</v>
      </c>
      <c r="B2104" s="21" t="s">
        <v>1024</v>
      </c>
      <c r="C2104" s="248" t="s">
        <v>1376</v>
      </c>
      <c r="D2104" s="56" t="s">
        <v>30</v>
      </c>
      <c r="E2104" s="249">
        <v>2014</v>
      </c>
      <c r="F2104" s="249">
        <v>2014</v>
      </c>
      <c r="G2104" s="245">
        <v>9.8500000000000004E-2</v>
      </c>
      <c r="H2104" s="245">
        <v>9.8500000000000004E-2</v>
      </c>
      <c r="I2104" s="245">
        <v>9.8500000000000004E-2</v>
      </c>
      <c r="J2104" s="243"/>
      <c r="K2104" s="243"/>
      <c r="L2104" s="245" t="str">
        <f t="shared" si="29"/>
        <v>1 шт</v>
      </c>
      <c r="M2104" s="246" t="str">
        <f t="shared" si="30"/>
        <v>1 шт</v>
      </c>
      <c r="N2104" s="245"/>
      <c r="O2104" s="245"/>
      <c r="P2104" s="245">
        <f t="shared" si="31"/>
        <v>9.8500000000000004E-2</v>
      </c>
      <c r="Q2104" s="247">
        <v>9.8500000000000004E-2</v>
      </c>
    </row>
    <row r="2105" spans="1:17" s="244" customFormat="1" ht="31.5" x14ac:dyDescent="0.25">
      <c r="A2105" s="5" t="s">
        <v>4058</v>
      </c>
      <c r="B2105" s="21" t="s">
        <v>1031</v>
      </c>
      <c r="C2105" s="248" t="s">
        <v>1376</v>
      </c>
      <c r="D2105" s="56" t="s">
        <v>30</v>
      </c>
      <c r="E2105" s="249">
        <v>2014</v>
      </c>
      <c r="F2105" s="249">
        <v>2014</v>
      </c>
      <c r="G2105" s="245">
        <v>0.528775</v>
      </c>
      <c r="H2105" s="245">
        <v>0.528775</v>
      </c>
      <c r="I2105" s="245">
        <v>0.528775</v>
      </c>
      <c r="J2105" s="243"/>
      <c r="K2105" s="243"/>
      <c r="L2105" s="245" t="str">
        <f t="shared" si="29"/>
        <v>1 шт</v>
      </c>
      <c r="M2105" s="246" t="str">
        <f t="shared" si="30"/>
        <v>1 шт</v>
      </c>
      <c r="N2105" s="245"/>
      <c r="O2105" s="245"/>
      <c r="P2105" s="245">
        <f t="shared" si="31"/>
        <v>0.528775</v>
      </c>
      <c r="Q2105" s="247">
        <v>0.528775</v>
      </c>
    </row>
    <row r="2106" spans="1:17" s="244" customFormat="1" x14ac:dyDescent="0.25">
      <c r="A2106" s="5" t="s">
        <v>4059</v>
      </c>
      <c r="B2106" s="21" t="s">
        <v>1033</v>
      </c>
      <c r="C2106" s="248" t="s">
        <v>1376</v>
      </c>
      <c r="D2106" s="56" t="s">
        <v>30</v>
      </c>
      <c r="E2106" s="249">
        <v>2014</v>
      </c>
      <c r="F2106" s="249">
        <v>2014</v>
      </c>
      <c r="G2106" s="245">
        <v>0.23150700000000002</v>
      </c>
      <c r="H2106" s="245">
        <v>0.23150700000000002</v>
      </c>
      <c r="I2106" s="245">
        <v>0.23150700000000002</v>
      </c>
      <c r="J2106" s="243"/>
      <c r="K2106" s="243"/>
      <c r="L2106" s="245" t="str">
        <f t="shared" si="29"/>
        <v>1 шт</v>
      </c>
      <c r="M2106" s="246" t="str">
        <f t="shared" si="30"/>
        <v>1 шт</v>
      </c>
      <c r="N2106" s="245"/>
      <c r="O2106" s="245"/>
      <c r="P2106" s="245">
        <f t="shared" si="31"/>
        <v>0.23150700000000002</v>
      </c>
      <c r="Q2106" s="247">
        <v>0.23150700000000002</v>
      </c>
    </row>
    <row r="2107" spans="1:17" s="244" customFormat="1" ht="31.5" x14ac:dyDescent="0.25">
      <c r="A2107" s="5" t="s">
        <v>4060</v>
      </c>
      <c r="B2107" s="21" t="s">
        <v>4127</v>
      </c>
      <c r="C2107" s="248" t="s">
        <v>1376</v>
      </c>
      <c r="D2107" s="56" t="s">
        <v>30</v>
      </c>
      <c r="E2107" s="249">
        <v>2014</v>
      </c>
      <c r="F2107" s="249">
        <v>2014</v>
      </c>
      <c r="G2107" s="245">
        <v>5.1999999999999998E-2</v>
      </c>
      <c r="H2107" s="245">
        <v>5.1999999999999998E-2</v>
      </c>
      <c r="I2107" s="245">
        <v>5.1999999999999998E-2</v>
      </c>
      <c r="J2107" s="243"/>
      <c r="K2107" s="243"/>
      <c r="L2107" s="245" t="str">
        <f t="shared" si="29"/>
        <v>1 шт</v>
      </c>
      <c r="M2107" s="246" t="str">
        <f t="shared" si="30"/>
        <v>1 шт</v>
      </c>
      <c r="N2107" s="245"/>
      <c r="O2107" s="245"/>
      <c r="P2107" s="245">
        <f t="shared" si="31"/>
        <v>5.1999999999999998E-2</v>
      </c>
      <c r="Q2107" s="247">
        <v>5.1999999999999998E-2</v>
      </c>
    </row>
    <row r="2108" spans="1:17" s="244" customFormat="1" ht="31.5" x14ac:dyDescent="0.25">
      <c r="A2108" s="5" t="s">
        <v>4061</v>
      </c>
      <c r="B2108" s="21" t="s">
        <v>4127</v>
      </c>
      <c r="C2108" s="248" t="s">
        <v>1376</v>
      </c>
      <c r="D2108" s="56" t="s">
        <v>30</v>
      </c>
      <c r="E2108" s="249">
        <v>2014</v>
      </c>
      <c r="F2108" s="249">
        <v>2014</v>
      </c>
      <c r="G2108" s="245">
        <v>5.1999999999999998E-2</v>
      </c>
      <c r="H2108" s="245">
        <v>5.1999999999999998E-2</v>
      </c>
      <c r="I2108" s="245">
        <v>5.1999999999999998E-2</v>
      </c>
      <c r="J2108" s="243"/>
      <c r="K2108" s="243"/>
      <c r="L2108" s="245" t="str">
        <f t="shared" si="29"/>
        <v>1 шт</v>
      </c>
      <c r="M2108" s="246" t="str">
        <f t="shared" si="30"/>
        <v>1 шт</v>
      </c>
      <c r="N2108" s="245"/>
      <c r="O2108" s="245"/>
      <c r="P2108" s="245">
        <f t="shared" si="31"/>
        <v>5.1999999999999998E-2</v>
      </c>
      <c r="Q2108" s="247">
        <v>5.1999999999999998E-2</v>
      </c>
    </row>
    <row r="2109" spans="1:17" s="244" customFormat="1" ht="31.5" x14ac:dyDescent="0.25">
      <c r="A2109" s="5" t="s">
        <v>4062</v>
      </c>
      <c r="B2109" s="21" t="s">
        <v>4128</v>
      </c>
      <c r="C2109" s="248" t="s">
        <v>1376</v>
      </c>
      <c r="D2109" s="56" t="s">
        <v>30</v>
      </c>
      <c r="E2109" s="249">
        <v>2014</v>
      </c>
      <c r="F2109" s="249">
        <v>2014</v>
      </c>
      <c r="G2109" s="245">
        <v>0.51700000000000002</v>
      </c>
      <c r="H2109" s="245">
        <v>0.51700000000000002</v>
      </c>
      <c r="I2109" s="245">
        <v>0.51700000000000002</v>
      </c>
      <c r="J2109" s="243"/>
      <c r="K2109" s="243"/>
      <c r="L2109" s="245" t="str">
        <f t="shared" si="29"/>
        <v>1 шт</v>
      </c>
      <c r="M2109" s="246" t="str">
        <f t="shared" si="30"/>
        <v>1 шт</v>
      </c>
      <c r="N2109" s="245"/>
      <c r="O2109" s="245"/>
      <c r="P2109" s="245">
        <f t="shared" si="31"/>
        <v>0.51700000000000002</v>
      </c>
      <c r="Q2109" s="247">
        <v>0.51700000000000002</v>
      </c>
    </row>
    <row r="2110" spans="1:17" s="244" customFormat="1" ht="34.5" customHeight="1" x14ac:dyDescent="0.25">
      <c r="A2110" s="5" t="s">
        <v>4063</v>
      </c>
      <c r="B2110" s="21" t="s">
        <v>4129</v>
      </c>
      <c r="C2110" s="248" t="s">
        <v>1376</v>
      </c>
      <c r="D2110" s="56" t="s">
        <v>30</v>
      </c>
      <c r="E2110" s="249">
        <v>2014</v>
      </c>
      <c r="F2110" s="249">
        <v>2014</v>
      </c>
      <c r="G2110" s="245">
        <v>0.11899999999999999</v>
      </c>
      <c r="H2110" s="245">
        <v>0.11899999999999999</v>
      </c>
      <c r="I2110" s="245">
        <v>0.11899999999999999</v>
      </c>
      <c r="J2110" s="243"/>
      <c r="K2110" s="243"/>
      <c r="L2110" s="245" t="str">
        <f t="shared" si="29"/>
        <v>1 шт</v>
      </c>
      <c r="M2110" s="246" t="str">
        <f t="shared" si="30"/>
        <v>1 шт</v>
      </c>
      <c r="N2110" s="245"/>
      <c r="O2110" s="245"/>
      <c r="P2110" s="245">
        <f t="shared" si="31"/>
        <v>0.11899999999999999</v>
      </c>
      <c r="Q2110" s="247">
        <v>0.11899999999999999</v>
      </c>
    </row>
    <row r="2111" spans="1:17" s="244" customFormat="1" ht="31.5" x14ac:dyDescent="0.25">
      <c r="A2111" s="5" t="s">
        <v>4064</v>
      </c>
      <c r="B2111" s="21" t="s">
        <v>4123</v>
      </c>
      <c r="C2111" s="248" t="s">
        <v>1376</v>
      </c>
      <c r="D2111" s="56" t="s">
        <v>30</v>
      </c>
      <c r="E2111" s="249">
        <v>2014</v>
      </c>
      <c r="F2111" s="249">
        <v>2014</v>
      </c>
      <c r="G2111" s="245">
        <v>0.08</v>
      </c>
      <c r="H2111" s="245">
        <v>0.08</v>
      </c>
      <c r="I2111" s="245">
        <v>0.08</v>
      </c>
      <c r="J2111" s="243"/>
      <c r="K2111" s="243"/>
      <c r="L2111" s="245" t="str">
        <f t="shared" si="29"/>
        <v>1 шт</v>
      </c>
      <c r="M2111" s="246" t="str">
        <f t="shared" si="30"/>
        <v>1 шт</v>
      </c>
      <c r="N2111" s="245"/>
      <c r="O2111" s="245"/>
      <c r="P2111" s="245">
        <f t="shared" si="31"/>
        <v>0.08</v>
      </c>
      <c r="Q2111" s="247">
        <v>0.08</v>
      </c>
    </row>
    <row r="2112" spans="1:17" s="244" customFormat="1" x14ac:dyDescent="0.25">
      <c r="A2112" s="7" t="s">
        <v>137</v>
      </c>
      <c r="B2112" s="301" t="s">
        <v>70</v>
      </c>
      <c r="C2112" s="246"/>
      <c r="D2112" s="10"/>
      <c r="E2112" s="249"/>
      <c r="F2112" s="249"/>
      <c r="G2112" s="245">
        <v>0</v>
      </c>
      <c r="H2112" s="245">
        <v>0</v>
      </c>
      <c r="I2112" s="245">
        <v>0</v>
      </c>
      <c r="J2112" s="243"/>
      <c r="K2112" s="243"/>
      <c r="L2112" s="245">
        <f t="shared" si="26"/>
        <v>0</v>
      </c>
      <c r="M2112" s="246">
        <f t="shared" si="27"/>
        <v>0</v>
      </c>
      <c r="N2112" s="245"/>
      <c r="O2112" s="245"/>
      <c r="P2112" s="245">
        <f t="shared" si="28"/>
        <v>0</v>
      </c>
      <c r="Q2112" s="247">
        <v>0</v>
      </c>
    </row>
    <row r="2113" spans="1:17" s="244" customFormat="1" x14ac:dyDescent="0.25">
      <c r="A2113" s="19" t="s">
        <v>1587</v>
      </c>
      <c r="B2113" s="21" t="s">
        <v>841</v>
      </c>
      <c r="C2113" s="248" t="s">
        <v>1409</v>
      </c>
      <c r="D2113" s="10" t="s">
        <v>378</v>
      </c>
      <c r="E2113" s="249">
        <v>2014</v>
      </c>
      <c r="F2113" s="249">
        <v>2014</v>
      </c>
      <c r="G2113" s="245">
        <v>4.0186020300000003</v>
      </c>
      <c r="H2113" s="245">
        <v>4.0186020300000003</v>
      </c>
      <c r="I2113" s="245">
        <v>4.0186020300000003</v>
      </c>
      <c r="J2113" s="243"/>
      <c r="K2113" s="243"/>
      <c r="L2113" s="245" t="str">
        <f t="shared" si="26"/>
        <v>0,8 МВА</v>
      </c>
      <c r="M2113" s="246" t="str">
        <f t="shared" si="27"/>
        <v>0,8 МВА</v>
      </c>
      <c r="N2113" s="245"/>
      <c r="O2113" s="245"/>
      <c r="P2113" s="245">
        <f t="shared" si="28"/>
        <v>4.0186020300000003</v>
      </c>
      <c r="Q2113" s="247">
        <v>4.0186020300000003</v>
      </c>
    </row>
    <row r="2114" spans="1:17" s="244" customFormat="1" ht="31.5" x14ac:dyDescent="0.25">
      <c r="A2114" s="19" t="s">
        <v>978</v>
      </c>
      <c r="B2114" s="21" t="s">
        <v>847</v>
      </c>
      <c r="C2114" s="248" t="s">
        <v>1409</v>
      </c>
      <c r="D2114" s="10" t="s">
        <v>351</v>
      </c>
      <c r="E2114" s="249">
        <v>2014</v>
      </c>
      <c r="F2114" s="249">
        <v>2014</v>
      </c>
      <c r="G2114" s="245">
        <v>1.2004082699999998</v>
      </c>
      <c r="H2114" s="245">
        <v>1.2004082699999998</v>
      </c>
      <c r="I2114" s="245">
        <v>1.2004082699999998</v>
      </c>
      <c r="J2114" s="243"/>
      <c r="K2114" s="243"/>
      <c r="L2114" s="245" t="str">
        <f t="shared" si="26"/>
        <v>0,5 МВА</v>
      </c>
      <c r="M2114" s="246" t="str">
        <f t="shared" si="27"/>
        <v>0,5 МВА</v>
      </c>
      <c r="N2114" s="245"/>
      <c r="O2114" s="245"/>
      <c r="P2114" s="245">
        <f t="shared" si="28"/>
        <v>1.2004082699999998</v>
      </c>
      <c r="Q2114" s="247">
        <v>1.2004082699999998</v>
      </c>
    </row>
    <row r="2115" spans="1:17" s="244" customFormat="1" ht="31.5" x14ac:dyDescent="0.25">
      <c r="A2115" s="19" t="s">
        <v>980</v>
      </c>
      <c r="B2115" s="21" t="s">
        <v>851</v>
      </c>
      <c r="C2115" s="248" t="s">
        <v>1409</v>
      </c>
      <c r="D2115" s="10" t="s">
        <v>18</v>
      </c>
      <c r="E2115" s="249">
        <v>2014</v>
      </c>
      <c r="F2115" s="249">
        <v>2014</v>
      </c>
      <c r="G2115" s="245">
        <v>0.34987186000000003</v>
      </c>
      <c r="H2115" s="245">
        <v>0.34987186000000003</v>
      </c>
      <c r="I2115" s="245">
        <v>0.34987186000000003</v>
      </c>
      <c r="J2115" s="243"/>
      <c r="K2115" s="243"/>
      <c r="L2115" s="245" t="str">
        <f t="shared" si="26"/>
        <v>0,1 МВА</v>
      </c>
      <c r="M2115" s="246" t="str">
        <f t="shared" si="27"/>
        <v>0,1 МВА</v>
      </c>
      <c r="N2115" s="245"/>
      <c r="O2115" s="245"/>
      <c r="P2115" s="245">
        <f t="shared" si="28"/>
        <v>0.34987186000000003</v>
      </c>
      <c r="Q2115" s="247">
        <v>0.34987186000000003</v>
      </c>
    </row>
    <row r="2116" spans="1:17" s="244" customFormat="1" ht="31.5" x14ac:dyDescent="0.25">
      <c r="A2116" s="19" t="s">
        <v>982</v>
      </c>
      <c r="B2116" s="21" t="s">
        <v>853</v>
      </c>
      <c r="C2116" s="248" t="s">
        <v>1409</v>
      </c>
      <c r="D2116" s="10" t="s">
        <v>327</v>
      </c>
      <c r="E2116" s="249">
        <v>2014</v>
      </c>
      <c r="F2116" s="249">
        <v>2014</v>
      </c>
      <c r="G2116" s="245">
        <v>0.44033222</v>
      </c>
      <c r="H2116" s="245">
        <v>0.44033222</v>
      </c>
      <c r="I2116" s="245">
        <v>0.44033222</v>
      </c>
      <c r="J2116" s="243"/>
      <c r="K2116" s="243"/>
      <c r="L2116" s="245" t="str">
        <f t="shared" si="26"/>
        <v>0,16 МВА</v>
      </c>
      <c r="M2116" s="246" t="str">
        <f t="shared" si="27"/>
        <v>0,16 МВА</v>
      </c>
      <c r="N2116" s="245"/>
      <c r="O2116" s="245"/>
      <c r="P2116" s="245">
        <f t="shared" si="28"/>
        <v>0.44033222</v>
      </c>
      <c r="Q2116" s="247">
        <v>0.44033222</v>
      </c>
    </row>
    <row r="2117" spans="1:17" s="244" customFormat="1" x14ac:dyDescent="0.25">
      <c r="A2117" s="19" t="s">
        <v>984</v>
      </c>
      <c r="B2117" s="21" t="s">
        <v>855</v>
      </c>
      <c r="C2117" s="248" t="s">
        <v>1409</v>
      </c>
      <c r="D2117" s="10" t="s">
        <v>352</v>
      </c>
      <c r="E2117" s="249">
        <v>2014</v>
      </c>
      <c r="F2117" s="249">
        <v>2014</v>
      </c>
      <c r="G2117" s="245">
        <v>0.29973466000000004</v>
      </c>
      <c r="H2117" s="245">
        <v>0.29973466000000004</v>
      </c>
      <c r="I2117" s="245">
        <v>0.29973466000000004</v>
      </c>
      <c r="J2117" s="243"/>
      <c r="K2117" s="243"/>
      <c r="L2117" s="245" t="str">
        <f t="shared" si="26"/>
        <v>0,25 МВА</v>
      </c>
      <c r="M2117" s="246" t="str">
        <f t="shared" si="27"/>
        <v>0,25 МВА</v>
      </c>
      <c r="N2117" s="245"/>
      <c r="O2117" s="245"/>
      <c r="P2117" s="245">
        <f t="shared" si="28"/>
        <v>0.29973466000000004</v>
      </c>
      <c r="Q2117" s="247">
        <v>0.29973466000000004</v>
      </c>
    </row>
    <row r="2118" spans="1:17" s="244" customFormat="1" ht="31.5" x14ac:dyDescent="0.25">
      <c r="A2118" s="19" t="s">
        <v>985</v>
      </c>
      <c r="B2118" s="21" t="s">
        <v>857</v>
      </c>
      <c r="C2118" s="248" t="s">
        <v>1409</v>
      </c>
      <c r="D2118" s="10" t="s">
        <v>351</v>
      </c>
      <c r="E2118" s="249">
        <v>2014</v>
      </c>
      <c r="F2118" s="249">
        <v>2014</v>
      </c>
      <c r="G2118" s="245">
        <v>1.1694989600000001</v>
      </c>
      <c r="H2118" s="245">
        <v>1.1694989600000001</v>
      </c>
      <c r="I2118" s="245">
        <v>1.1694989600000001</v>
      </c>
      <c r="J2118" s="243"/>
      <c r="K2118" s="243"/>
      <c r="L2118" s="245" t="str">
        <f t="shared" si="26"/>
        <v>0,5 МВА</v>
      </c>
      <c r="M2118" s="246" t="str">
        <f t="shared" si="27"/>
        <v>0,5 МВА</v>
      </c>
      <c r="N2118" s="245"/>
      <c r="O2118" s="245"/>
      <c r="P2118" s="245">
        <f t="shared" si="28"/>
        <v>1.1694989600000001</v>
      </c>
      <c r="Q2118" s="247">
        <v>1.1694989600000001</v>
      </c>
    </row>
    <row r="2119" spans="1:17" s="244" customFormat="1" x14ac:dyDescent="0.25">
      <c r="A2119" s="19" t="s">
        <v>987</v>
      </c>
      <c r="B2119" s="21" t="s">
        <v>859</v>
      </c>
      <c r="C2119" s="248" t="s">
        <v>1409</v>
      </c>
      <c r="D2119" s="10" t="s">
        <v>19</v>
      </c>
      <c r="E2119" s="249">
        <v>2014</v>
      </c>
      <c r="F2119" s="249">
        <v>2014</v>
      </c>
      <c r="G2119" s="245">
        <v>0.50988204000000004</v>
      </c>
      <c r="H2119" s="245">
        <v>0.50988204000000004</v>
      </c>
      <c r="I2119" s="245">
        <v>0.50988204000000004</v>
      </c>
      <c r="J2119" s="243"/>
      <c r="K2119" s="243"/>
      <c r="L2119" s="245" t="str">
        <f t="shared" si="26"/>
        <v>0,4 МВА</v>
      </c>
      <c r="M2119" s="246" t="str">
        <f t="shared" si="27"/>
        <v>0,4 МВА</v>
      </c>
      <c r="N2119" s="245"/>
      <c r="O2119" s="245"/>
      <c r="P2119" s="245">
        <f t="shared" si="28"/>
        <v>0.50988204000000004</v>
      </c>
      <c r="Q2119" s="247">
        <v>0.50988204000000004</v>
      </c>
    </row>
    <row r="2120" spans="1:17" s="244" customFormat="1" ht="31.5" x14ac:dyDescent="0.25">
      <c r="A2120" s="19" t="s">
        <v>989</v>
      </c>
      <c r="B2120" s="21" t="s">
        <v>861</v>
      </c>
      <c r="C2120" s="248" t="s">
        <v>1409</v>
      </c>
      <c r="D2120" s="10" t="s">
        <v>862</v>
      </c>
      <c r="E2120" s="249">
        <v>2014</v>
      </c>
      <c r="F2120" s="249">
        <v>2014</v>
      </c>
      <c r="G2120" s="245">
        <v>1.1995039300000001</v>
      </c>
      <c r="H2120" s="245">
        <v>1.1995039300000001</v>
      </c>
      <c r="I2120" s="245">
        <v>1.1995039300000001</v>
      </c>
      <c r="J2120" s="243"/>
      <c r="K2120" s="243"/>
      <c r="L2120" s="245" t="str">
        <f t="shared" si="26"/>
        <v>1,2 км</v>
      </c>
      <c r="M2120" s="246" t="str">
        <f t="shared" si="27"/>
        <v>1,2 км</v>
      </c>
      <c r="N2120" s="245"/>
      <c r="O2120" s="245"/>
      <c r="P2120" s="245">
        <f t="shared" si="28"/>
        <v>1.1995039300000001</v>
      </c>
      <c r="Q2120" s="247">
        <v>1.1995039300000001</v>
      </c>
    </row>
    <row r="2121" spans="1:17" s="244" customFormat="1" ht="31.5" x14ac:dyDescent="0.25">
      <c r="A2121" s="19" t="s">
        <v>991</v>
      </c>
      <c r="B2121" s="21" t="s">
        <v>864</v>
      </c>
      <c r="C2121" s="248" t="s">
        <v>1409</v>
      </c>
      <c r="D2121" s="10" t="s">
        <v>18</v>
      </c>
      <c r="E2121" s="249">
        <v>2014</v>
      </c>
      <c r="F2121" s="249">
        <v>2014</v>
      </c>
      <c r="G2121" s="245">
        <v>0.33014526</v>
      </c>
      <c r="H2121" s="245">
        <v>0.33014526</v>
      </c>
      <c r="I2121" s="245">
        <v>0.33014526</v>
      </c>
      <c r="J2121" s="243"/>
      <c r="K2121" s="243"/>
      <c r="L2121" s="245" t="str">
        <f t="shared" si="26"/>
        <v>0,1 МВА</v>
      </c>
      <c r="M2121" s="246" t="str">
        <f t="shared" si="27"/>
        <v>0,1 МВА</v>
      </c>
      <c r="N2121" s="245"/>
      <c r="O2121" s="245"/>
      <c r="P2121" s="245">
        <f t="shared" si="28"/>
        <v>0.33014526</v>
      </c>
      <c r="Q2121" s="247">
        <v>0.33014526</v>
      </c>
    </row>
    <row r="2122" spans="1:17" s="244" customFormat="1" ht="31.5" x14ac:dyDescent="0.25">
      <c r="A2122" s="19" t="s">
        <v>993</v>
      </c>
      <c r="B2122" s="21" t="s">
        <v>866</v>
      </c>
      <c r="C2122" s="248" t="s">
        <v>1409</v>
      </c>
      <c r="D2122" s="10" t="s">
        <v>18</v>
      </c>
      <c r="E2122" s="249">
        <v>2014</v>
      </c>
      <c r="F2122" s="249">
        <v>2014</v>
      </c>
      <c r="G2122" s="245">
        <v>0.33015756000000002</v>
      </c>
      <c r="H2122" s="245">
        <v>0.33015756000000002</v>
      </c>
      <c r="I2122" s="245">
        <v>0.33015756000000002</v>
      </c>
      <c r="J2122" s="243"/>
      <c r="K2122" s="243"/>
      <c r="L2122" s="245" t="str">
        <f t="shared" si="26"/>
        <v>0,1 МВА</v>
      </c>
      <c r="M2122" s="246" t="str">
        <f t="shared" si="27"/>
        <v>0,1 МВА</v>
      </c>
      <c r="N2122" s="245"/>
      <c r="O2122" s="245"/>
      <c r="P2122" s="245">
        <f t="shared" si="28"/>
        <v>0.33015756000000002</v>
      </c>
      <c r="Q2122" s="247">
        <v>0.33015756000000002</v>
      </c>
    </row>
    <row r="2123" spans="1:17" s="244" customFormat="1" ht="31.5" x14ac:dyDescent="0.25">
      <c r="A2123" s="19" t="s">
        <v>994</v>
      </c>
      <c r="B2123" s="21" t="s">
        <v>868</v>
      </c>
      <c r="C2123" s="248" t="s">
        <v>1409</v>
      </c>
      <c r="D2123" s="10" t="s">
        <v>352</v>
      </c>
      <c r="E2123" s="249">
        <v>2014</v>
      </c>
      <c r="F2123" s="249">
        <v>2014</v>
      </c>
      <c r="G2123" s="245">
        <v>0.40034021000000003</v>
      </c>
      <c r="H2123" s="245">
        <v>0.40034021000000003</v>
      </c>
      <c r="I2123" s="245">
        <v>0.40034021000000003</v>
      </c>
      <c r="J2123" s="243"/>
      <c r="K2123" s="243"/>
      <c r="L2123" s="245" t="str">
        <f t="shared" si="26"/>
        <v>0,25 МВА</v>
      </c>
      <c r="M2123" s="246" t="str">
        <f t="shared" si="27"/>
        <v>0,25 МВА</v>
      </c>
      <c r="N2123" s="245"/>
      <c r="O2123" s="245"/>
      <c r="P2123" s="245">
        <f t="shared" si="28"/>
        <v>0.40034021000000003</v>
      </c>
      <c r="Q2123" s="247">
        <v>0.40034021000000003</v>
      </c>
    </row>
    <row r="2124" spans="1:17" s="244" customFormat="1" ht="31.5" x14ac:dyDescent="0.25">
      <c r="A2124" s="19" t="s">
        <v>996</v>
      </c>
      <c r="B2124" s="21" t="s">
        <v>870</v>
      </c>
      <c r="C2124" s="248" t="s">
        <v>1409</v>
      </c>
      <c r="D2124" s="10" t="s">
        <v>352</v>
      </c>
      <c r="E2124" s="249">
        <v>2014</v>
      </c>
      <c r="F2124" s="249">
        <v>2014</v>
      </c>
      <c r="G2124" s="245">
        <v>0.40020315000000001</v>
      </c>
      <c r="H2124" s="245">
        <v>0.40020315000000001</v>
      </c>
      <c r="I2124" s="245">
        <v>0.40020315000000001</v>
      </c>
      <c r="J2124" s="243"/>
      <c r="K2124" s="243"/>
      <c r="L2124" s="245" t="str">
        <f t="shared" si="26"/>
        <v>0,25 МВА</v>
      </c>
      <c r="M2124" s="246" t="str">
        <f t="shared" si="27"/>
        <v>0,25 МВА</v>
      </c>
      <c r="N2124" s="245"/>
      <c r="O2124" s="245"/>
      <c r="P2124" s="245">
        <f t="shared" si="28"/>
        <v>0.40020315000000001</v>
      </c>
      <c r="Q2124" s="247">
        <v>0.40020315000000001</v>
      </c>
    </row>
    <row r="2125" spans="1:17" s="244" customFormat="1" ht="31.5" x14ac:dyDescent="0.25">
      <c r="A2125" s="19" t="s">
        <v>998</v>
      </c>
      <c r="B2125" s="21" t="s">
        <v>872</v>
      </c>
      <c r="C2125" s="248" t="s">
        <v>1409</v>
      </c>
      <c r="D2125" s="10" t="s">
        <v>873</v>
      </c>
      <c r="E2125" s="249">
        <v>2014</v>
      </c>
      <c r="F2125" s="249">
        <v>2014</v>
      </c>
      <c r="G2125" s="245">
        <v>0.30056769999999999</v>
      </c>
      <c r="H2125" s="245">
        <v>0.30056769999999999</v>
      </c>
      <c r="I2125" s="245">
        <v>0.30056769999999999</v>
      </c>
      <c r="J2125" s="243"/>
      <c r="K2125" s="243"/>
      <c r="L2125" s="245" t="str">
        <f t="shared" si="26"/>
        <v>0,04 МВА</v>
      </c>
      <c r="M2125" s="246" t="str">
        <f t="shared" si="27"/>
        <v>0,04 МВА</v>
      </c>
      <c r="N2125" s="245"/>
      <c r="O2125" s="245"/>
      <c r="P2125" s="245">
        <f t="shared" si="28"/>
        <v>0.30056769999999999</v>
      </c>
      <c r="Q2125" s="247">
        <v>0.30056769999999999</v>
      </c>
    </row>
    <row r="2126" spans="1:17" s="244" customFormat="1" ht="31.5" x14ac:dyDescent="0.25">
      <c r="A2126" s="19" t="s">
        <v>1000</v>
      </c>
      <c r="B2126" s="21" t="s">
        <v>875</v>
      </c>
      <c r="C2126" s="248" t="s">
        <v>1409</v>
      </c>
      <c r="D2126" s="10" t="s">
        <v>18</v>
      </c>
      <c r="E2126" s="249">
        <v>2014</v>
      </c>
      <c r="F2126" s="249">
        <v>2014</v>
      </c>
      <c r="G2126" s="245">
        <v>0.37994585999999997</v>
      </c>
      <c r="H2126" s="245">
        <v>0.37994585999999997</v>
      </c>
      <c r="I2126" s="245">
        <v>0.37994585999999997</v>
      </c>
      <c r="J2126" s="243"/>
      <c r="K2126" s="243"/>
      <c r="L2126" s="245" t="str">
        <f t="shared" si="26"/>
        <v>0,1 МВА</v>
      </c>
      <c r="M2126" s="246" t="str">
        <f t="shared" si="27"/>
        <v>0,1 МВА</v>
      </c>
      <c r="N2126" s="245"/>
      <c r="O2126" s="245"/>
      <c r="P2126" s="245">
        <f t="shared" si="28"/>
        <v>0.37994585999999997</v>
      </c>
      <c r="Q2126" s="247">
        <v>0.37994585999999997</v>
      </c>
    </row>
    <row r="2127" spans="1:17" s="244" customFormat="1" ht="31.5" x14ac:dyDescent="0.25">
      <c r="A2127" s="19" t="s">
        <v>1002</v>
      </c>
      <c r="B2127" s="21" t="s">
        <v>877</v>
      </c>
      <c r="C2127" s="248" t="s">
        <v>1409</v>
      </c>
      <c r="D2127" s="10" t="s">
        <v>327</v>
      </c>
      <c r="E2127" s="249">
        <v>2014</v>
      </c>
      <c r="F2127" s="249">
        <v>2014</v>
      </c>
      <c r="G2127" s="245">
        <v>0.37956409000000002</v>
      </c>
      <c r="H2127" s="245">
        <v>0.37956409000000002</v>
      </c>
      <c r="I2127" s="245">
        <v>0.37956409000000002</v>
      </c>
      <c r="J2127" s="243"/>
      <c r="K2127" s="243"/>
      <c r="L2127" s="245" t="str">
        <f t="shared" si="26"/>
        <v>0,16 МВА</v>
      </c>
      <c r="M2127" s="246" t="str">
        <f t="shared" si="27"/>
        <v>0,16 МВА</v>
      </c>
      <c r="N2127" s="245"/>
      <c r="O2127" s="245"/>
      <c r="P2127" s="245">
        <f t="shared" si="28"/>
        <v>0.37956409000000002</v>
      </c>
      <c r="Q2127" s="247">
        <v>0.37956409000000002</v>
      </c>
    </row>
    <row r="2128" spans="1:17" s="244" customFormat="1" ht="31.5" x14ac:dyDescent="0.25">
      <c r="A2128" s="19" t="s">
        <v>1004</v>
      </c>
      <c r="B2128" s="21" t="s">
        <v>879</v>
      </c>
      <c r="C2128" s="248" t="s">
        <v>1409</v>
      </c>
      <c r="D2128" s="10" t="s">
        <v>18</v>
      </c>
      <c r="E2128" s="249">
        <v>2014</v>
      </c>
      <c r="F2128" s="249">
        <v>2014</v>
      </c>
      <c r="G2128" s="245">
        <v>0.3</v>
      </c>
      <c r="H2128" s="245">
        <v>0.3</v>
      </c>
      <c r="I2128" s="245">
        <v>0.3</v>
      </c>
      <c r="J2128" s="243"/>
      <c r="K2128" s="243"/>
      <c r="L2128" s="245" t="str">
        <f t="shared" si="26"/>
        <v>0,1 МВА</v>
      </c>
      <c r="M2128" s="246" t="str">
        <f t="shared" si="27"/>
        <v>0,1 МВА</v>
      </c>
      <c r="N2128" s="245"/>
      <c r="O2128" s="245"/>
      <c r="P2128" s="245">
        <f t="shared" si="28"/>
        <v>0.3</v>
      </c>
      <c r="Q2128" s="247">
        <v>0.3</v>
      </c>
    </row>
    <row r="2129" spans="1:17" s="244" customFormat="1" ht="47.25" x14ac:dyDescent="0.25">
      <c r="A2129" s="19" t="s">
        <v>1006</v>
      </c>
      <c r="B2129" s="21" t="s">
        <v>881</v>
      </c>
      <c r="C2129" s="248" t="s">
        <v>1409</v>
      </c>
      <c r="D2129" s="10" t="s">
        <v>327</v>
      </c>
      <c r="E2129" s="249">
        <v>2014</v>
      </c>
      <c r="F2129" s="249">
        <v>2014</v>
      </c>
      <c r="G2129" s="245">
        <v>0.29999496000000003</v>
      </c>
      <c r="H2129" s="245">
        <v>0.29999496000000003</v>
      </c>
      <c r="I2129" s="245">
        <v>0.29999496000000003</v>
      </c>
      <c r="J2129" s="243"/>
      <c r="K2129" s="243"/>
      <c r="L2129" s="245" t="str">
        <f t="shared" si="26"/>
        <v>0,16 МВА</v>
      </c>
      <c r="M2129" s="246" t="str">
        <f t="shared" si="27"/>
        <v>0,16 МВА</v>
      </c>
      <c r="N2129" s="245"/>
      <c r="O2129" s="245"/>
      <c r="P2129" s="245">
        <f t="shared" si="28"/>
        <v>0.29999496000000003</v>
      </c>
      <c r="Q2129" s="247">
        <v>0.29999496000000003</v>
      </c>
    </row>
    <row r="2130" spans="1:17" s="244" customFormat="1" ht="31.5" x14ac:dyDescent="0.25">
      <c r="A2130" s="19" t="s">
        <v>1008</v>
      </c>
      <c r="B2130" s="21" t="s">
        <v>883</v>
      </c>
      <c r="C2130" s="248" t="s">
        <v>1409</v>
      </c>
      <c r="D2130" s="10" t="s">
        <v>18</v>
      </c>
      <c r="E2130" s="249">
        <v>2014</v>
      </c>
      <c r="F2130" s="249">
        <v>2014</v>
      </c>
      <c r="G2130" s="245">
        <v>0.32</v>
      </c>
      <c r="H2130" s="245">
        <v>0.32</v>
      </c>
      <c r="I2130" s="245">
        <v>0.32</v>
      </c>
      <c r="J2130" s="243"/>
      <c r="K2130" s="243"/>
      <c r="L2130" s="245" t="str">
        <f t="shared" si="26"/>
        <v>0,1 МВА</v>
      </c>
      <c r="M2130" s="246" t="str">
        <f t="shared" si="27"/>
        <v>0,1 МВА</v>
      </c>
      <c r="N2130" s="245"/>
      <c r="O2130" s="245"/>
      <c r="P2130" s="245">
        <f t="shared" si="28"/>
        <v>0.32</v>
      </c>
      <c r="Q2130" s="247">
        <v>0.32</v>
      </c>
    </row>
    <row r="2131" spans="1:17" s="244" customFormat="1" ht="31.5" x14ac:dyDescent="0.25">
      <c r="A2131" s="19" t="s">
        <v>1010</v>
      </c>
      <c r="B2131" s="21" t="s">
        <v>885</v>
      </c>
      <c r="C2131" s="248" t="s">
        <v>1409</v>
      </c>
      <c r="D2131" s="10" t="s">
        <v>327</v>
      </c>
      <c r="E2131" s="249">
        <v>2014</v>
      </c>
      <c r="F2131" s="249">
        <v>2014</v>
      </c>
      <c r="G2131" s="245">
        <v>0.36998897000000003</v>
      </c>
      <c r="H2131" s="245">
        <v>0.36998897000000003</v>
      </c>
      <c r="I2131" s="245">
        <v>0.36998897000000003</v>
      </c>
      <c r="J2131" s="243"/>
      <c r="K2131" s="243"/>
      <c r="L2131" s="245" t="str">
        <f t="shared" si="26"/>
        <v>0,16 МВА</v>
      </c>
      <c r="M2131" s="246" t="str">
        <f t="shared" si="27"/>
        <v>0,16 МВА</v>
      </c>
      <c r="N2131" s="245"/>
      <c r="O2131" s="245"/>
      <c r="P2131" s="245">
        <f t="shared" si="28"/>
        <v>0.36998897000000003</v>
      </c>
      <c r="Q2131" s="247">
        <v>0.36998897000000003</v>
      </c>
    </row>
    <row r="2132" spans="1:17" s="244" customFormat="1" ht="31.5" x14ac:dyDescent="0.25">
      <c r="A2132" s="19" t="s">
        <v>1011</v>
      </c>
      <c r="B2132" s="21" t="s">
        <v>887</v>
      </c>
      <c r="C2132" s="248" t="s">
        <v>1409</v>
      </c>
      <c r="D2132" s="10" t="s">
        <v>888</v>
      </c>
      <c r="E2132" s="249">
        <v>2014</v>
      </c>
      <c r="F2132" s="249">
        <v>2014</v>
      </c>
      <c r="G2132" s="245">
        <v>0.34011502999999998</v>
      </c>
      <c r="H2132" s="245">
        <v>0.34011502999999998</v>
      </c>
      <c r="I2132" s="245">
        <v>0.34011502999999998</v>
      </c>
      <c r="J2132" s="243"/>
      <c r="K2132" s="243"/>
      <c r="L2132" s="245" t="str">
        <f t="shared" si="26"/>
        <v>0,25 МВа</v>
      </c>
      <c r="M2132" s="246" t="str">
        <f t="shared" si="27"/>
        <v>0,25 МВа</v>
      </c>
      <c r="N2132" s="245"/>
      <c r="O2132" s="245"/>
      <c r="P2132" s="245">
        <f t="shared" si="28"/>
        <v>0.34011502999999998</v>
      </c>
      <c r="Q2132" s="247">
        <v>0.34011502999999998</v>
      </c>
    </row>
    <row r="2133" spans="1:17" s="244" customFormat="1" ht="31.5" x14ac:dyDescent="0.25">
      <c r="A2133" s="19" t="s">
        <v>1013</v>
      </c>
      <c r="B2133" s="21" t="s">
        <v>890</v>
      </c>
      <c r="C2133" s="248" t="s">
        <v>1409</v>
      </c>
      <c r="D2133" s="10" t="s">
        <v>327</v>
      </c>
      <c r="E2133" s="249">
        <v>2014</v>
      </c>
      <c r="F2133" s="249">
        <v>2014</v>
      </c>
      <c r="G2133" s="245">
        <v>0.28030375000000002</v>
      </c>
      <c r="H2133" s="245">
        <v>0.28030375000000002</v>
      </c>
      <c r="I2133" s="245">
        <v>0.28030375000000002</v>
      </c>
      <c r="J2133" s="243"/>
      <c r="K2133" s="243"/>
      <c r="L2133" s="245" t="str">
        <f t="shared" si="26"/>
        <v>0,16 МВА</v>
      </c>
      <c r="M2133" s="246" t="str">
        <f t="shared" si="27"/>
        <v>0,16 МВА</v>
      </c>
      <c r="N2133" s="245"/>
      <c r="O2133" s="245"/>
      <c r="P2133" s="245">
        <f t="shared" si="28"/>
        <v>0.28030375000000002</v>
      </c>
      <c r="Q2133" s="247">
        <v>0.28030375000000002</v>
      </c>
    </row>
    <row r="2134" spans="1:17" s="244" customFormat="1" ht="31.5" x14ac:dyDescent="0.25">
      <c r="A2134" s="19" t="s">
        <v>1015</v>
      </c>
      <c r="B2134" s="21" t="s">
        <v>892</v>
      </c>
      <c r="C2134" s="248" t="s">
        <v>1409</v>
      </c>
      <c r="D2134" s="10" t="s">
        <v>18</v>
      </c>
      <c r="E2134" s="249">
        <v>2014</v>
      </c>
      <c r="F2134" s="249">
        <v>2014</v>
      </c>
      <c r="G2134" s="245">
        <v>0.29989199999999999</v>
      </c>
      <c r="H2134" s="245">
        <v>0.29989199999999999</v>
      </c>
      <c r="I2134" s="245">
        <v>0.29989199999999999</v>
      </c>
      <c r="J2134" s="243"/>
      <c r="K2134" s="243"/>
      <c r="L2134" s="245" t="str">
        <f t="shared" si="26"/>
        <v>0,1 МВА</v>
      </c>
      <c r="M2134" s="246" t="str">
        <f t="shared" si="27"/>
        <v>0,1 МВА</v>
      </c>
      <c r="N2134" s="245"/>
      <c r="O2134" s="245"/>
      <c r="P2134" s="245">
        <f t="shared" si="28"/>
        <v>0.29989199999999999</v>
      </c>
      <c r="Q2134" s="247">
        <v>0.29989199999999999</v>
      </c>
    </row>
    <row r="2135" spans="1:17" s="244" customFormat="1" ht="31.5" x14ac:dyDescent="0.25">
      <c r="A2135" s="19" t="s">
        <v>1017</v>
      </c>
      <c r="B2135" s="21" t="s">
        <v>894</v>
      </c>
      <c r="C2135" s="248" t="s">
        <v>1409</v>
      </c>
      <c r="D2135" s="10" t="s">
        <v>18</v>
      </c>
      <c r="E2135" s="249">
        <v>2014</v>
      </c>
      <c r="F2135" s="249">
        <v>2014</v>
      </c>
      <c r="G2135" s="245">
        <v>0.35036403000000005</v>
      </c>
      <c r="H2135" s="245">
        <v>0.35036403000000005</v>
      </c>
      <c r="I2135" s="245">
        <v>0.35036403000000005</v>
      </c>
      <c r="J2135" s="243"/>
      <c r="K2135" s="243"/>
      <c r="L2135" s="245" t="str">
        <f t="shared" si="26"/>
        <v>0,1 МВА</v>
      </c>
      <c r="M2135" s="246" t="str">
        <f t="shared" si="27"/>
        <v>0,1 МВА</v>
      </c>
      <c r="N2135" s="245"/>
      <c r="O2135" s="245"/>
      <c r="P2135" s="245">
        <f t="shared" si="28"/>
        <v>0.35036403000000005</v>
      </c>
      <c r="Q2135" s="247">
        <v>0.35036403000000005</v>
      </c>
    </row>
    <row r="2136" spans="1:17" s="244" customFormat="1" ht="63" x14ac:dyDescent="0.25">
      <c r="A2136" s="19" t="s">
        <v>1018</v>
      </c>
      <c r="B2136" s="21" t="s">
        <v>901</v>
      </c>
      <c r="C2136" s="248" t="s">
        <v>1409</v>
      </c>
      <c r="D2136" s="10" t="s">
        <v>902</v>
      </c>
      <c r="E2136" s="249">
        <v>2014</v>
      </c>
      <c r="F2136" s="249">
        <v>2014</v>
      </c>
      <c r="G2136" s="245">
        <v>1.6502920000000001</v>
      </c>
      <c r="H2136" s="245">
        <v>1.6502920000000001</v>
      </c>
      <c r="I2136" s="245">
        <v>1.6502920000000001</v>
      </c>
      <c r="J2136" s="243"/>
      <c r="K2136" s="243"/>
      <c r="L2136" s="245" t="str">
        <f t="shared" si="26"/>
        <v>1,51 км</v>
      </c>
      <c r="M2136" s="246" t="str">
        <f t="shared" si="27"/>
        <v>1,51 км</v>
      </c>
      <c r="N2136" s="245"/>
      <c r="O2136" s="245"/>
      <c r="P2136" s="245">
        <f t="shared" si="28"/>
        <v>1.6502920000000001</v>
      </c>
      <c r="Q2136" s="247">
        <v>1.6502920000000001</v>
      </c>
    </row>
    <row r="2137" spans="1:17" s="244" customFormat="1" ht="31.5" x14ac:dyDescent="0.25">
      <c r="A2137" s="19" t="s">
        <v>1019</v>
      </c>
      <c r="B2137" s="21" t="s">
        <v>906</v>
      </c>
      <c r="C2137" s="248" t="s">
        <v>1409</v>
      </c>
      <c r="D2137" s="10" t="s">
        <v>907</v>
      </c>
      <c r="E2137" s="249">
        <v>2014</v>
      </c>
      <c r="F2137" s="249">
        <v>2014</v>
      </c>
      <c r="G2137" s="245">
        <v>0.16985617</v>
      </c>
      <c r="H2137" s="245">
        <v>0.16985617</v>
      </c>
      <c r="I2137" s="245">
        <v>0.16985617</v>
      </c>
      <c r="J2137" s="243"/>
      <c r="K2137" s="243"/>
      <c r="L2137" s="245" t="str">
        <f t="shared" si="26"/>
        <v>0,23 км</v>
      </c>
      <c r="M2137" s="246" t="str">
        <f t="shared" si="27"/>
        <v>0,23 км</v>
      </c>
      <c r="N2137" s="245"/>
      <c r="O2137" s="245"/>
      <c r="P2137" s="245">
        <f t="shared" si="28"/>
        <v>0.16985617</v>
      </c>
      <c r="Q2137" s="247">
        <v>0.16985617</v>
      </c>
    </row>
    <row r="2138" spans="1:17" s="244" customFormat="1" ht="32.25" customHeight="1" x14ac:dyDescent="0.25">
      <c r="A2138" s="19" t="s">
        <v>1021</v>
      </c>
      <c r="B2138" s="21" t="s">
        <v>909</v>
      </c>
      <c r="C2138" s="248" t="s">
        <v>1409</v>
      </c>
      <c r="D2138" s="10" t="s">
        <v>910</v>
      </c>
      <c r="E2138" s="249">
        <v>2014</v>
      </c>
      <c r="F2138" s="249">
        <v>2014</v>
      </c>
      <c r="G2138" s="245">
        <v>1.85924676</v>
      </c>
      <c r="H2138" s="245">
        <v>1.85924676</v>
      </c>
      <c r="I2138" s="245">
        <v>1.85924676</v>
      </c>
      <c r="J2138" s="243"/>
      <c r="K2138" s="243"/>
      <c r="L2138" s="245" t="str">
        <f t="shared" si="26"/>
        <v>2,7 км</v>
      </c>
      <c r="M2138" s="246" t="str">
        <f t="shared" si="27"/>
        <v>2,7 км</v>
      </c>
      <c r="N2138" s="245"/>
      <c r="O2138" s="245"/>
      <c r="P2138" s="245">
        <f t="shared" si="28"/>
        <v>1.85924676</v>
      </c>
      <c r="Q2138" s="247">
        <v>1.85924676</v>
      </c>
    </row>
    <row r="2139" spans="1:17" s="244" customFormat="1" ht="35.25" customHeight="1" x14ac:dyDescent="0.25">
      <c r="A2139" s="19" t="s">
        <v>1419</v>
      </c>
      <c r="B2139" s="21" t="s">
        <v>912</v>
      </c>
      <c r="C2139" s="248" t="s">
        <v>1409</v>
      </c>
      <c r="D2139" s="10" t="s">
        <v>913</v>
      </c>
      <c r="E2139" s="249">
        <v>2014</v>
      </c>
      <c r="F2139" s="249">
        <v>2014</v>
      </c>
      <c r="G2139" s="245">
        <v>1.99957875</v>
      </c>
      <c r="H2139" s="245">
        <v>1.99957875</v>
      </c>
      <c r="I2139" s="245">
        <v>1.99957875</v>
      </c>
      <c r="J2139" s="243"/>
      <c r="K2139" s="243"/>
      <c r="L2139" s="245" t="str">
        <f t="shared" si="26"/>
        <v>1,9 км</v>
      </c>
      <c r="M2139" s="246" t="str">
        <f t="shared" si="27"/>
        <v>1,9 км</v>
      </c>
      <c r="N2139" s="245"/>
      <c r="O2139" s="245"/>
      <c r="P2139" s="245">
        <f t="shared" si="28"/>
        <v>1.99957875</v>
      </c>
      <c r="Q2139" s="247">
        <v>1.99957875</v>
      </c>
    </row>
    <row r="2140" spans="1:17" s="244" customFormat="1" ht="47.25" x14ac:dyDescent="0.25">
      <c r="A2140" s="19" t="s">
        <v>1420</v>
      </c>
      <c r="B2140" s="21" t="s">
        <v>915</v>
      </c>
      <c r="C2140" s="248" t="s">
        <v>1409</v>
      </c>
      <c r="D2140" s="10" t="s">
        <v>541</v>
      </c>
      <c r="E2140" s="249">
        <v>2014</v>
      </c>
      <c r="F2140" s="249">
        <v>2014</v>
      </c>
      <c r="G2140" s="245">
        <v>2.0002049999999998</v>
      </c>
      <c r="H2140" s="245">
        <v>2.0002049999999998</v>
      </c>
      <c r="I2140" s="245">
        <v>2.0002049999999998</v>
      </c>
      <c r="J2140" s="243"/>
      <c r="K2140" s="243"/>
      <c r="L2140" s="245" t="str">
        <f t="shared" si="26"/>
        <v>2,3 км</v>
      </c>
      <c r="M2140" s="246" t="str">
        <f t="shared" si="27"/>
        <v>2,3 км</v>
      </c>
      <c r="N2140" s="245"/>
      <c r="O2140" s="245"/>
      <c r="P2140" s="245">
        <f t="shared" si="28"/>
        <v>2.0002049999999998</v>
      </c>
      <c r="Q2140" s="247">
        <v>2.0002049999999998</v>
      </c>
    </row>
    <row r="2141" spans="1:17" s="244" customFormat="1" ht="31.5" x14ac:dyDescent="0.25">
      <c r="A2141" s="19" t="s">
        <v>1421</v>
      </c>
      <c r="B2141" s="21" t="s">
        <v>917</v>
      </c>
      <c r="C2141" s="248" t="s">
        <v>1409</v>
      </c>
      <c r="D2141" s="10" t="s">
        <v>526</v>
      </c>
      <c r="E2141" s="249">
        <v>2014</v>
      </c>
      <c r="F2141" s="249">
        <v>2014</v>
      </c>
      <c r="G2141" s="245">
        <v>1.2002265700000001</v>
      </c>
      <c r="H2141" s="245">
        <v>1.2002265700000001</v>
      </c>
      <c r="I2141" s="245">
        <v>1.2002265700000001</v>
      </c>
      <c r="J2141" s="243"/>
      <c r="K2141" s="243"/>
      <c r="L2141" s="245" t="str">
        <f t="shared" si="26"/>
        <v>0,9 км</v>
      </c>
      <c r="M2141" s="246" t="str">
        <f t="shared" si="27"/>
        <v>0,9 км</v>
      </c>
      <c r="N2141" s="245"/>
      <c r="O2141" s="245"/>
      <c r="P2141" s="245">
        <f t="shared" si="28"/>
        <v>1.2002265700000001</v>
      </c>
      <c r="Q2141" s="247">
        <v>1.2002265700000001</v>
      </c>
    </row>
    <row r="2142" spans="1:17" s="244" customFormat="1" ht="31.5" x14ac:dyDescent="0.25">
      <c r="A2142" s="19" t="s">
        <v>1422</v>
      </c>
      <c r="B2142" s="21" t="s">
        <v>919</v>
      </c>
      <c r="C2142" s="248" t="s">
        <v>1409</v>
      </c>
      <c r="D2142" s="10" t="s">
        <v>920</v>
      </c>
      <c r="E2142" s="249">
        <v>2014</v>
      </c>
      <c r="F2142" s="249">
        <v>2014</v>
      </c>
      <c r="G2142" s="245">
        <v>1.2800813799999999</v>
      </c>
      <c r="H2142" s="245">
        <v>1.2800813799999999</v>
      </c>
      <c r="I2142" s="245">
        <v>1.2800813799999999</v>
      </c>
      <c r="J2142" s="243"/>
      <c r="K2142" s="243"/>
      <c r="L2142" s="245" t="str">
        <f t="shared" si="26"/>
        <v>1,8 км</v>
      </c>
      <c r="M2142" s="246" t="str">
        <f t="shared" si="27"/>
        <v>1,8 км</v>
      </c>
      <c r="N2142" s="245"/>
      <c r="O2142" s="245"/>
      <c r="P2142" s="245">
        <f t="shared" si="28"/>
        <v>1.2800813799999999</v>
      </c>
      <c r="Q2142" s="247">
        <v>1.2800813799999999</v>
      </c>
    </row>
    <row r="2143" spans="1:17" s="244" customFormat="1" ht="31.5" x14ac:dyDescent="0.25">
      <c r="A2143" s="19" t="s">
        <v>1423</v>
      </c>
      <c r="B2143" s="21" t="s">
        <v>922</v>
      </c>
      <c r="C2143" s="248" t="s">
        <v>1409</v>
      </c>
      <c r="D2143" s="10" t="s">
        <v>923</v>
      </c>
      <c r="E2143" s="249">
        <v>2014</v>
      </c>
      <c r="F2143" s="249">
        <v>2014</v>
      </c>
      <c r="G2143" s="245">
        <v>0.63043694000000006</v>
      </c>
      <c r="H2143" s="245">
        <v>0.63043694000000006</v>
      </c>
      <c r="I2143" s="245">
        <v>0.63043694000000006</v>
      </c>
      <c r="J2143" s="243"/>
      <c r="K2143" s="243"/>
      <c r="L2143" s="245" t="str">
        <f t="shared" si="26"/>
        <v>1,1 км</v>
      </c>
      <c r="M2143" s="246" t="str">
        <f t="shared" si="27"/>
        <v>1,1 км</v>
      </c>
      <c r="N2143" s="245"/>
      <c r="O2143" s="245"/>
      <c r="P2143" s="245">
        <f t="shared" si="28"/>
        <v>0.63043694000000006</v>
      </c>
      <c r="Q2143" s="247">
        <v>0.63043694000000006</v>
      </c>
    </row>
    <row r="2144" spans="1:17" s="244" customFormat="1" ht="31.5" x14ac:dyDescent="0.25">
      <c r="A2144" s="19" t="s">
        <v>1424</v>
      </c>
      <c r="B2144" s="21" t="s">
        <v>925</v>
      </c>
      <c r="C2144" s="248" t="s">
        <v>1409</v>
      </c>
      <c r="D2144" s="10" t="s">
        <v>711</v>
      </c>
      <c r="E2144" s="249">
        <v>2014</v>
      </c>
      <c r="F2144" s="249">
        <v>2014</v>
      </c>
      <c r="G2144" s="245">
        <v>0.29953264000000002</v>
      </c>
      <c r="H2144" s="245">
        <v>0.29953264000000002</v>
      </c>
      <c r="I2144" s="245">
        <v>0.29953264000000002</v>
      </c>
      <c r="J2144" s="243"/>
      <c r="K2144" s="243"/>
      <c r="L2144" s="245" t="str">
        <f t="shared" si="26"/>
        <v>0,4 км</v>
      </c>
      <c r="M2144" s="246" t="str">
        <f t="shared" si="27"/>
        <v>0,4 км</v>
      </c>
      <c r="N2144" s="245"/>
      <c r="O2144" s="245"/>
      <c r="P2144" s="245">
        <f t="shared" si="28"/>
        <v>0.29953264000000002</v>
      </c>
      <c r="Q2144" s="247">
        <v>0.29953264000000002</v>
      </c>
    </row>
    <row r="2145" spans="1:17" s="244" customFormat="1" ht="31.5" x14ac:dyDescent="0.25">
      <c r="A2145" s="19" t="s">
        <v>1425</v>
      </c>
      <c r="B2145" s="21" t="s">
        <v>927</v>
      </c>
      <c r="C2145" s="248" t="s">
        <v>1409</v>
      </c>
      <c r="D2145" s="10" t="s">
        <v>370</v>
      </c>
      <c r="E2145" s="249">
        <v>2014</v>
      </c>
      <c r="F2145" s="249">
        <v>2014</v>
      </c>
      <c r="G2145" s="245">
        <v>0.89973340999999996</v>
      </c>
      <c r="H2145" s="245">
        <v>0.89973340999999996</v>
      </c>
      <c r="I2145" s="245">
        <v>0.89973340999999996</v>
      </c>
      <c r="J2145" s="243"/>
      <c r="K2145" s="243"/>
      <c r="L2145" s="245" t="str">
        <f t="shared" si="26"/>
        <v>1,3 км</v>
      </c>
      <c r="M2145" s="246" t="str">
        <f t="shared" si="27"/>
        <v>1,3 км</v>
      </c>
      <c r="N2145" s="245"/>
      <c r="O2145" s="245"/>
      <c r="P2145" s="245">
        <f t="shared" si="28"/>
        <v>0.89973340999999996</v>
      </c>
      <c r="Q2145" s="247">
        <v>0.89973340999999996</v>
      </c>
    </row>
    <row r="2146" spans="1:17" s="244" customFormat="1" ht="31.5" x14ac:dyDescent="0.25">
      <c r="A2146" s="19" t="s">
        <v>1426</v>
      </c>
      <c r="B2146" s="21" t="s">
        <v>929</v>
      </c>
      <c r="C2146" s="248" t="s">
        <v>1409</v>
      </c>
      <c r="D2146" s="10" t="s">
        <v>930</v>
      </c>
      <c r="E2146" s="249">
        <v>2014</v>
      </c>
      <c r="F2146" s="249">
        <v>2014</v>
      </c>
      <c r="G2146" s="245">
        <v>1.4001371600000001</v>
      </c>
      <c r="H2146" s="245">
        <v>1.4001371600000001</v>
      </c>
      <c r="I2146" s="245">
        <v>1.4001371600000001</v>
      </c>
      <c r="J2146" s="243"/>
      <c r="K2146" s="243"/>
      <c r="L2146" s="245" t="str">
        <f t="shared" si="26"/>
        <v>1,6 км</v>
      </c>
      <c r="M2146" s="246" t="str">
        <f t="shared" si="27"/>
        <v>1,6 км</v>
      </c>
      <c r="N2146" s="245"/>
      <c r="O2146" s="245"/>
      <c r="P2146" s="245">
        <f t="shared" si="28"/>
        <v>1.4001371600000001</v>
      </c>
      <c r="Q2146" s="247">
        <v>1.4001371600000001</v>
      </c>
    </row>
    <row r="2147" spans="1:17" s="244" customFormat="1" ht="31.5" x14ac:dyDescent="0.25">
      <c r="A2147" s="19" t="s">
        <v>1427</v>
      </c>
      <c r="B2147" s="21" t="s">
        <v>932</v>
      </c>
      <c r="C2147" s="248" t="s">
        <v>1409</v>
      </c>
      <c r="D2147" s="10" t="s">
        <v>933</v>
      </c>
      <c r="E2147" s="249">
        <v>2014</v>
      </c>
      <c r="F2147" s="249">
        <v>2014</v>
      </c>
      <c r="G2147" s="245">
        <v>1.700358</v>
      </c>
      <c r="H2147" s="245">
        <v>1.700358</v>
      </c>
      <c r="I2147" s="245">
        <v>1.700358</v>
      </c>
      <c r="J2147" s="243"/>
      <c r="K2147" s="243"/>
      <c r="L2147" s="245" t="str">
        <f t="shared" si="26"/>
        <v>1,4 км</v>
      </c>
      <c r="M2147" s="246" t="str">
        <f t="shared" si="27"/>
        <v>1,4 км</v>
      </c>
      <c r="N2147" s="245"/>
      <c r="O2147" s="245"/>
      <c r="P2147" s="245">
        <f t="shared" si="28"/>
        <v>1.700358</v>
      </c>
      <c r="Q2147" s="247">
        <v>1.700358</v>
      </c>
    </row>
    <row r="2148" spans="1:17" s="244" customFormat="1" ht="31.5" x14ac:dyDescent="0.25">
      <c r="A2148" s="19" t="s">
        <v>1428</v>
      </c>
      <c r="B2148" s="21" t="s">
        <v>935</v>
      </c>
      <c r="C2148" s="248" t="s">
        <v>1409</v>
      </c>
      <c r="D2148" s="10" t="s">
        <v>933</v>
      </c>
      <c r="E2148" s="249">
        <v>2014</v>
      </c>
      <c r="F2148" s="249">
        <v>2014</v>
      </c>
      <c r="G2148" s="245">
        <v>0.99981265999999991</v>
      </c>
      <c r="H2148" s="245">
        <v>0.99981265999999991</v>
      </c>
      <c r="I2148" s="245">
        <v>0.99981265999999991</v>
      </c>
      <c r="J2148" s="243"/>
      <c r="K2148" s="243"/>
      <c r="L2148" s="245" t="str">
        <f t="shared" si="26"/>
        <v>1,4 км</v>
      </c>
      <c r="M2148" s="246" t="str">
        <f t="shared" si="27"/>
        <v>1,4 км</v>
      </c>
      <c r="N2148" s="245"/>
      <c r="O2148" s="245"/>
      <c r="P2148" s="245">
        <f t="shared" si="28"/>
        <v>0.99981265999999991</v>
      </c>
      <c r="Q2148" s="247">
        <v>0.99981265999999991</v>
      </c>
    </row>
    <row r="2149" spans="1:17" s="244" customFormat="1" ht="31.5" x14ac:dyDescent="0.25">
      <c r="A2149" s="19" t="s">
        <v>1429</v>
      </c>
      <c r="B2149" s="21" t="s">
        <v>937</v>
      </c>
      <c r="C2149" s="248" t="s">
        <v>1409</v>
      </c>
      <c r="D2149" s="10" t="s">
        <v>938</v>
      </c>
      <c r="E2149" s="249">
        <v>2014</v>
      </c>
      <c r="F2149" s="249">
        <v>2014</v>
      </c>
      <c r="G2149" s="245">
        <v>1.90003254</v>
      </c>
      <c r="H2149" s="245">
        <v>1.90003254</v>
      </c>
      <c r="I2149" s="245">
        <v>1.90003254</v>
      </c>
      <c r="J2149" s="243"/>
      <c r="K2149" s="243"/>
      <c r="L2149" s="245" t="str">
        <f t="shared" si="26"/>
        <v>1,75 км</v>
      </c>
      <c r="M2149" s="246" t="str">
        <f t="shared" si="27"/>
        <v>1,75 км</v>
      </c>
      <c r="N2149" s="245"/>
      <c r="O2149" s="245"/>
      <c r="P2149" s="245">
        <f t="shared" si="28"/>
        <v>1.90003254</v>
      </c>
      <c r="Q2149" s="247">
        <v>1.90003254</v>
      </c>
    </row>
    <row r="2150" spans="1:17" s="244" customFormat="1" ht="31.5" x14ac:dyDescent="0.25">
      <c r="A2150" s="19" t="s">
        <v>1430</v>
      </c>
      <c r="B2150" s="21" t="s">
        <v>940</v>
      </c>
      <c r="C2150" s="248" t="s">
        <v>1409</v>
      </c>
      <c r="D2150" s="10" t="s">
        <v>363</v>
      </c>
      <c r="E2150" s="249">
        <v>2014</v>
      </c>
      <c r="F2150" s="249">
        <v>2014</v>
      </c>
      <c r="G2150" s="245">
        <v>0.50327900000000003</v>
      </c>
      <c r="H2150" s="245">
        <v>0.50327900000000003</v>
      </c>
      <c r="I2150" s="245">
        <v>0.50327900000000003</v>
      </c>
      <c r="J2150" s="243"/>
      <c r="K2150" s="243"/>
      <c r="L2150" s="245" t="str">
        <f t="shared" si="26"/>
        <v>0,6 км</v>
      </c>
      <c r="M2150" s="246" t="str">
        <f t="shared" si="27"/>
        <v>0,6 км</v>
      </c>
      <c r="N2150" s="245"/>
      <c r="O2150" s="245"/>
      <c r="P2150" s="245">
        <f t="shared" si="28"/>
        <v>0.50327900000000003</v>
      </c>
      <c r="Q2150" s="247">
        <v>0.50327900000000003</v>
      </c>
    </row>
    <row r="2151" spans="1:17" s="244" customFormat="1" ht="31.5" x14ac:dyDescent="0.25">
      <c r="A2151" s="19" t="s">
        <v>1431</v>
      </c>
      <c r="B2151" s="21" t="s">
        <v>942</v>
      </c>
      <c r="C2151" s="248" t="s">
        <v>1409</v>
      </c>
      <c r="D2151" s="10" t="s">
        <v>943</v>
      </c>
      <c r="E2151" s="249">
        <v>2014</v>
      </c>
      <c r="F2151" s="249">
        <v>2014</v>
      </c>
      <c r="G2151" s="245">
        <v>1.19995593</v>
      </c>
      <c r="H2151" s="245">
        <v>1.19995593</v>
      </c>
      <c r="I2151" s="245">
        <v>1.19995593</v>
      </c>
      <c r="J2151" s="243"/>
      <c r="K2151" s="243"/>
      <c r="L2151" s="245" t="str">
        <f t="shared" si="26"/>
        <v>2,0 км</v>
      </c>
      <c r="M2151" s="246" t="str">
        <f t="shared" si="27"/>
        <v>2,0 км</v>
      </c>
      <c r="N2151" s="245"/>
      <c r="O2151" s="245"/>
      <c r="P2151" s="245">
        <f t="shared" si="28"/>
        <v>1.19995593</v>
      </c>
      <c r="Q2151" s="247">
        <v>1.19995593</v>
      </c>
    </row>
    <row r="2152" spans="1:17" s="244" customFormat="1" ht="31.5" x14ac:dyDescent="0.25">
      <c r="A2152" s="19" t="s">
        <v>1432</v>
      </c>
      <c r="B2152" s="21" t="s">
        <v>945</v>
      </c>
      <c r="C2152" s="248" t="s">
        <v>1409</v>
      </c>
      <c r="D2152" s="10" t="s">
        <v>920</v>
      </c>
      <c r="E2152" s="249">
        <v>2014</v>
      </c>
      <c r="F2152" s="249">
        <v>2014</v>
      </c>
      <c r="G2152" s="245">
        <v>1.3999374900000001</v>
      </c>
      <c r="H2152" s="245">
        <v>1.3999374900000001</v>
      </c>
      <c r="I2152" s="245">
        <v>1.3999374900000001</v>
      </c>
      <c r="J2152" s="243"/>
      <c r="K2152" s="243"/>
      <c r="L2152" s="245" t="str">
        <f t="shared" si="26"/>
        <v>1,8 км</v>
      </c>
      <c r="M2152" s="246" t="str">
        <f t="shared" si="27"/>
        <v>1,8 км</v>
      </c>
      <c r="N2152" s="245"/>
      <c r="O2152" s="245"/>
      <c r="P2152" s="245">
        <f t="shared" si="28"/>
        <v>1.3999374900000001</v>
      </c>
      <c r="Q2152" s="247">
        <v>1.3999374900000001</v>
      </c>
    </row>
    <row r="2153" spans="1:17" s="244" customFormat="1" ht="31.5" x14ac:dyDescent="0.25">
      <c r="A2153" s="19" t="s">
        <v>1433</v>
      </c>
      <c r="B2153" s="21" t="s">
        <v>947</v>
      </c>
      <c r="C2153" s="248" t="s">
        <v>1409</v>
      </c>
      <c r="D2153" s="10" t="s">
        <v>948</v>
      </c>
      <c r="E2153" s="249">
        <v>2014</v>
      </c>
      <c r="F2153" s="249">
        <v>2014</v>
      </c>
      <c r="G2153" s="245">
        <v>2.5003966799999997</v>
      </c>
      <c r="H2153" s="245">
        <v>2.5003966799999997</v>
      </c>
      <c r="I2153" s="245">
        <v>2.5003966799999997</v>
      </c>
      <c r="J2153" s="243"/>
      <c r="K2153" s="243"/>
      <c r="L2153" s="245" t="str">
        <f t="shared" ref="L2153:L2170" si="32">D2153</f>
        <v>2,9 км</v>
      </c>
      <c r="M2153" s="246" t="str">
        <f t="shared" ref="M2153:M2170" si="33">L2153</f>
        <v>2,9 км</v>
      </c>
      <c r="N2153" s="245"/>
      <c r="O2153" s="245"/>
      <c r="P2153" s="245">
        <f t="shared" ref="P2153:P2170" si="34">I2153</f>
        <v>2.5003966799999997</v>
      </c>
      <c r="Q2153" s="247">
        <v>2.5003966799999997</v>
      </c>
    </row>
    <row r="2154" spans="1:17" s="244" customFormat="1" ht="31.5" x14ac:dyDescent="0.25">
      <c r="A2154" s="19" t="s">
        <v>1434</v>
      </c>
      <c r="B2154" s="21" t="s">
        <v>950</v>
      </c>
      <c r="C2154" s="248" t="s">
        <v>1409</v>
      </c>
      <c r="D2154" s="10" t="s">
        <v>951</v>
      </c>
      <c r="E2154" s="249">
        <v>2014</v>
      </c>
      <c r="F2154" s="249">
        <v>2014</v>
      </c>
      <c r="G2154" s="245">
        <v>1.5004408300000001</v>
      </c>
      <c r="H2154" s="245">
        <v>1.5004408300000001</v>
      </c>
      <c r="I2154" s="245">
        <v>1.5004408300000001</v>
      </c>
      <c r="J2154" s="243"/>
      <c r="K2154" s="243"/>
      <c r="L2154" s="245" t="str">
        <f t="shared" si="32"/>
        <v>1,7 км</v>
      </c>
      <c r="M2154" s="246" t="str">
        <f t="shared" si="33"/>
        <v>1,7 км</v>
      </c>
      <c r="N2154" s="245"/>
      <c r="O2154" s="245"/>
      <c r="P2154" s="245">
        <f t="shared" si="34"/>
        <v>1.5004408300000001</v>
      </c>
      <c r="Q2154" s="247">
        <v>1.5004408300000001</v>
      </c>
    </row>
    <row r="2155" spans="1:17" s="244" customFormat="1" ht="31.5" x14ac:dyDescent="0.25">
      <c r="A2155" s="19" t="s">
        <v>1435</v>
      </c>
      <c r="B2155" s="21" t="s">
        <v>953</v>
      </c>
      <c r="C2155" s="248" t="s">
        <v>1409</v>
      </c>
      <c r="D2155" s="10" t="s">
        <v>862</v>
      </c>
      <c r="E2155" s="249">
        <v>2014</v>
      </c>
      <c r="F2155" s="249">
        <v>2014</v>
      </c>
      <c r="G2155" s="245">
        <v>1.1004449999999999</v>
      </c>
      <c r="H2155" s="245">
        <v>1.1004449999999999</v>
      </c>
      <c r="I2155" s="245">
        <v>1.1004449999999999</v>
      </c>
      <c r="J2155" s="243"/>
      <c r="K2155" s="243"/>
      <c r="L2155" s="245" t="str">
        <f t="shared" si="32"/>
        <v>1,2 км</v>
      </c>
      <c r="M2155" s="246" t="str">
        <f t="shared" si="33"/>
        <v>1,2 км</v>
      </c>
      <c r="N2155" s="245"/>
      <c r="O2155" s="245"/>
      <c r="P2155" s="245">
        <f t="shared" si="34"/>
        <v>1.1004449999999999</v>
      </c>
      <c r="Q2155" s="247">
        <v>1.1004449999999999</v>
      </c>
    </row>
    <row r="2156" spans="1:17" s="244" customFormat="1" ht="31.5" x14ac:dyDescent="0.25">
      <c r="A2156" s="19" t="s">
        <v>1436</v>
      </c>
      <c r="B2156" s="21" t="s">
        <v>955</v>
      </c>
      <c r="C2156" s="248" t="s">
        <v>1409</v>
      </c>
      <c r="D2156" s="10" t="s">
        <v>95</v>
      </c>
      <c r="E2156" s="249">
        <v>2014</v>
      </c>
      <c r="F2156" s="249">
        <v>2014</v>
      </c>
      <c r="G2156" s="245">
        <v>1.0684058300000001</v>
      </c>
      <c r="H2156" s="245">
        <v>1.0684058300000001</v>
      </c>
      <c r="I2156" s="245">
        <v>1.0684058300000001</v>
      </c>
      <c r="J2156" s="243"/>
      <c r="K2156" s="243"/>
      <c r="L2156" s="245" t="str">
        <f t="shared" si="32"/>
        <v>0,8 км</v>
      </c>
      <c r="M2156" s="246" t="str">
        <f t="shared" si="33"/>
        <v>0,8 км</v>
      </c>
      <c r="N2156" s="245"/>
      <c r="O2156" s="245"/>
      <c r="P2156" s="245">
        <f t="shared" si="34"/>
        <v>1.0684058300000001</v>
      </c>
      <c r="Q2156" s="247">
        <v>1.0684058300000001</v>
      </c>
    </row>
    <row r="2157" spans="1:17" s="244" customFormat="1" ht="47.25" x14ac:dyDescent="0.25">
      <c r="A2157" s="19" t="s">
        <v>1437</v>
      </c>
      <c r="B2157" s="21" t="s">
        <v>959</v>
      </c>
      <c r="C2157" s="248" t="s">
        <v>1409</v>
      </c>
      <c r="D2157" s="10" t="s">
        <v>960</v>
      </c>
      <c r="E2157" s="249">
        <v>2014</v>
      </c>
      <c r="F2157" s="249">
        <v>2014</v>
      </c>
      <c r="G2157" s="245">
        <v>3.8997889999999997</v>
      </c>
      <c r="H2157" s="245">
        <v>3.8997889999999997</v>
      </c>
      <c r="I2157" s="245">
        <v>3.8997889999999997</v>
      </c>
      <c r="J2157" s="243"/>
      <c r="K2157" s="243"/>
      <c r="L2157" s="245" t="str">
        <f t="shared" si="32"/>
        <v>3,4 км</v>
      </c>
      <c r="M2157" s="246" t="str">
        <f t="shared" si="33"/>
        <v>3,4 км</v>
      </c>
      <c r="N2157" s="245"/>
      <c r="O2157" s="245"/>
      <c r="P2157" s="245">
        <f t="shared" si="34"/>
        <v>3.8997889999999997</v>
      </c>
      <c r="Q2157" s="247">
        <v>3.8997889999999997</v>
      </c>
    </row>
    <row r="2158" spans="1:17" s="244" customFormat="1" ht="47.25" x14ac:dyDescent="0.25">
      <c r="A2158" s="19" t="s">
        <v>1438</v>
      </c>
      <c r="B2158" s="21" t="s">
        <v>962</v>
      </c>
      <c r="C2158" s="248" t="s">
        <v>1409</v>
      </c>
      <c r="D2158" s="10" t="s">
        <v>711</v>
      </c>
      <c r="E2158" s="249">
        <v>2014</v>
      </c>
      <c r="F2158" s="249">
        <v>2014</v>
      </c>
      <c r="G2158" s="245">
        <v>0.59968100000000002</v>
      </c>
      <c r="H2158" s="245">
        <v>0.59968100000000002</v>
      </c>
      <c r="I2158" s="245">
        <v>0.59968100000000002</v>
      </c>
      <c r="J2158" s="243"/>
      <c r="K2158" s="243"/>
      <c r="L2158" s="245" t="str">
        <f t="shared" si="32"/>
        <v>0,4 км</v>
      </c>
      <c r="M2158" s="246" t="str">
        <f t="shared" si="33"/>
        <v>0,4 км</v>
      </c>
      <c r="N2158" s="245"/>
      <c r="O2158" s="245"/>
      <c r="P2158" s="245">
        <f t="shared" si="34"/>
        <v>0.59968100000000002</v>
      </c>
      <c r="Q2158" s="247">
        <v>0.59968100000000002</v>
      </c>
    </row>
    <row r="2159" spans="1:17" s="244" customFormat="1" ht="47.25" x14ac:dyDescent="0.25">
      <c r="A2159" s="19" t="s">
        <v>1439</v>
      </c>
      <c r="B2159" s="21" t="s">
        <v>963</v>
      </c>
      <c r="C2159" s="248" t="s">
        <v>1409</v>
      </c>
      <c r="D2159" s="10" t="s">
        <v>964</v>
      </c>
      <c r="E2159" s="249">
        <v>2014</v>
      </c>
      <c r="F2159" s="249">
        <v>2014</v>
      </c>
      <c r="G2159" s="245">
        <v>0.2</v>
      </c>
      <c r="H2159" s="245">
        <v>0.2</v>
      </c>
      <c r="I2159" s="245">
        <v>0.2</v>
      </c>
      <c r="J2159" s="243"/>
      <c r="K2159" s="243"/>
      <c r="L2159" s="245" t="str">
        <f t="shared" si="32"/>
        <v>0,05  км</v>
      </c>
      <c r="M2159" s="246" t="str">
        <f t="shared" si="33"/>
        <v>0,05  км</v>
      </c>
      <c r="N2159" s="245"/>
      <c r="O2159" s="245"/>
      <c r="P2159" s="245">
        <f t="shared" si="34"/>
        <v>0.2</v>
      </c>
      <c r="Q2159" s="247">
        <v>0.2</v>
      </c>
    </row>
    <row r="2160" spans="1:17" s="244" customFormat="1" ht="31.5" x14ac:dyDescent="0.25">
      <c r="A2160" s="19" t="s">
        <v>1440</v>
      </c>
      <c r="B2160" s="21" t="s">
        <v>965</v>
      </c>
      <c r="C2160" s="248" t="s">
        <v>1409</v>
      </c>
      <c r="D2160" s="10" t="s">
        <v>943</v>
      </c>
      <c r="E2160" s="249">
        <v>2014</v>
      </c>
      <c r="F2160" s="249">
        <v>2014</v>
      </c>
      <c r="G2160" s="245">
        <v>1.900372</v>
      </c>
      <c r="H2160" s="245">
        <v>1.900372</v>
      </c>
      <c r="I2160" s="245">
        <v>1.900372</v>
      </c>
      <c r="J2160" s="243"/>
      <c r="K2160" s="243"/>
      <c r="L2160" s="245" t="str">
        <f t="shared" si="32"/>
        <v>2,0 км</v>
      </c>
      <c r="M2160" s="246" t="str">
        <f t="shared" si="33"/>
        <v>2,0 км</v>
      </c>
      <c r="N2160" s="245"/>
      <c r="O2160" s="245"/>
      <c r="P2160" s="245">
        <f t="shared" si="34"/>
        <v>1.900372</v>
      </c>
      <c r="Q2160" s="247">
        <v>1.900372</v>
      </c>
    </row>
    <row r="2161" spans="1:17" s="244" customFormat="1" ht="31.5" x14ac:dyDescent="0.25">
      <c r="A2161" s="19" t="s">
        <v>1441</v>
      </c>
      <c r="B2161" s="21" t="s">
        <v>966</v>
      </c>
      <c r="C2161" s="248" t="s">
        <v>1409</v>
      </c>
      <c r="D2161" s="10" t="s">
        <v>967</v>
      </c>
      <c r="E2161" s="249">
        <v>2014</v>
      </c>
      <c r="F2161" s="249">
        <v>2014</v>
      </c>
      <c r="G2161" s="245">
        <v>2.5001540000000002</v>
      </c>
      <c r="H2161" s="245">
        <v>2.5001540000000002</v>
      </c>
      <c r="I2161" s="245">
        <v>2.5001540000000002</v>
      </c>
      <c r="J2161" s="243"/>
      <c r="K2161" s="243"/>
      <c r="L2161" s="245" t="str">
        <f t="shared" si="32"/>
        <v>3,0 км</v>
      </c>
      <c r="M2161" s="246" t="str">
        <f t="shared" si="33"/>
        <v>3,0 км</v>
      </c>
      <c r="N2161" s="245"/>
      <c r="O2161" s="245"/>
      <c r="P2161" s="245">
        <f t="shared" si="34"/>
        <v>2.5001540000000002</v>
      </c>
      <c r="Q2161" s="247">
        <v>2.5001540000000002</v>
      </c>
    </row>
    <row r="2162" spans="1:17" s="244" customFormat="1" ht="31.5" x14ac:dyDescent="0.25">
      <c r="A2162" s="19" t="s">
        <v>1442</v>
      </c>
      <c r="B2162" s="21" t="s">
        <v>968</v>
      </c>
      <c r="C2162" s="248" t="s">
        <v>1409</v>
      </c>
      <c r="D2162" s="10" t="s">
        <v>18</v>
      </c>
      <c r="E2162" s="249">
        <v>2014</v>
      </c>
      <c r="F2162" s="249">
        <v>2014</v>
      </c>
      <c r="G2162" s="245">
        <v>0.310645</v>
      </c>
      <c r="H2162" s="245">
        <v>0.310645</v>
      </c>
      <c r="I2162" s="245">
        <v>0.310645</v>
      </c>
      <c r="J2162" s="243"/>
      <c r="K2162" s="243"/>
      <c r="L2162" s="245" t="str">
        <f t="shared" si="32"/>
        <v>0,1 МВА</v>
      </c>
      <c r="M2162" s="246" t="str">
        <f t="shared" si="33"/>
        <v>0,1 МВА</v>
      </c>
      <c r="N2162" s="245"/>
      <c r="O2162" s="245"/>
      <c r="P2162" s="245">
        <f t="shared" si="34"/>
        <v>0.310645</v>
      </c>
      <c r="Q2162" s="247">
        <v>0.310645</v>
      </c>
    </row>
    <row r="2163" spans="1:17" s="244" customFormat="1" ht="47.25" x14ac:dyDescent="0.25">
      <c r="A2163" s="19" t="s">
        <v>1697</v>
      </c>
      <c r="B2163" s="21" t="s">
        <v>969</v>
      </c>
      <c r="C2163" s="248" t="s">
        <v>1409</v>
      </c>
      <c r="D2163" s="10" t="s">
        <v>913</v>
      </c>
      <c r="E2163" s="249">
        <v>2014</v>
      </c>
      <c r="F2163" s="249">
        <v>2014</v>
      </c>
      <c r="G2163" s="245">
        <v>6.3583248299999999</v>
      </c>
      <c r="H2163" s="245">
        <v>6.3583248299999999</v>
      </c>
      <c r="I2163" s="245">
        <v>6.3583248299999999</v>
      </c>
      <c r="J2163" s="243"/>
      <c r="K2163" s="243"/>
      <c r="L2163" s="245" t="str">
        <f t="shared" si="32"/>
        <v>1,9 км</v>
      </c>
      <c r="M2163" s="246" t="str">
        <f t="shared" si="33"/>
        <v>1,9 км</v>
      </c>
      <c r="N2163" s="245"/>
      <c r="O2163" s="245"/>
      <c r="P2163" s="245">
        <f t="shared" si="34"/>
        <v>6.3583248299999999</v>
      </c>
      <c r="Q2163" s="247">
        <v>6.3583248299999999</v>
      </c>
    </row>
    <row r="2164" spans="1:17" s="244" customFormat="1" ht="63" x14ac:dyDescent="0.25">
      <c r="A2164" s="19" t="s">
        <v>1698</v>
      </c>
      <c r="B2164" s="21" t="s">
        <v>970</v>
      </c>
      <c r="C2164" s="248" t="s">
        <v>1409</v>
      </c>
      <c r="D2164" s="10" t="s">
        <v>971</v>
      </c>
      <c r="E2164" s="249">
        <v>2014</v>
      </c>
      <c r="F2164" s="249">
        <v>2014</v>
      </c>
      <c r="G2164" s="245">
        <v>29.599704200000001</v>
      </c>
      <c r="H2164" s="245">
        <v>29.599704200000001</v>
      </c>
      <c r="I2164" s="245">
        <v>29.599704200000001</v>
      </c>
      <c r="J2164" s="243"/>
      <c r="K2164" s="243"/>
      <c r="L2164" s="245" t="str">
        <f t="shared" si="32"/>
        <v>4,1 км</v>
      </c>
      <c r="M2164" s="246" t="str">
        <f t="shared" si="33"/>
        <v>4,1 км</v>
      </c>
      <c r="N2164" s="245"/>
      <c r="O2164" s="245"/>
      <c r="P2164" s="245">
        <f t="shared" si="34"/>
        <v>29.599704200000001</v>
      </c>
      <c r="Q2164" s="247">
        <v>29.599704200000001</v>
      </c>
    </row>
    <row r="2165" spans="1:17" s="244" customFormat="1" ht="47.25" x14ac:dyDescent="0.25">
      <c r="A2165" s="19" t="s">
        <v>1699</v>
      </c>
      <c r="B2165" s="21" t="s">
        <v>1244</v>
      </c>
      <c r="C2165" s="248" t="s">
        <v>1409</v>
      </c>
      <c r="D2165" s="10" t="s">
        <v>972</v>
      </c>
      <c r="E2165" s="249">
        <v>2014</v>
      </c>
      <c r="F2165" s="249">
        <v>2014</v>
      </c>
      <c r="G2165" s="245">
        <v>38.464326132831673</v>
      </c>
      <c r="H2165" s="245">
        <v>38.464326132831673</v>
      </c>
      <c r="I2165" s="245">
        <v>38.464326132831673</v>
      </c>
      <c r="J2165" s="243"/>
      <c r="K2165" s="243"/>
      <c r="L2165" s="245" t="str">
        <f t="shared" si="32"/>
        <v>12,6 МВА</v>
      </c>
      <c r="M2165" s="246" t="str">
        <f t="shared" si="33"/>
        <v>12,6 МВА</v>
      </c>
      <c r="N2165" s="245"/>
      <c r="O2165" s="245"/>
      <c r="P2165" s="245">
        <f t="shared" si="34"/>
        <v>38.464326132831673</v>
      </c>
      <c r="Q2165" s="247">
        <v>38.464326132831673</v>
      </c>
    </row>
    <row r="2166" spans="1:17" s="244" customFormat="1" ht="63" x14ac:dyDescent="0.25">
      <c r="A2166" s="19" t="s">
        <v>1700</v>
      </c>
      <c r="B2166" s="35" t="s">
        <v>1195</v>
      </c>
      <c r="C2166" s="248" t="s">
        <v>1409</v>
      </c>
      <c r="D2166" s="10" t="s">
        <v>134</v>
      </c>
      <c r="E2166" s="249">
        <v>2014</v>
      </c>
      <c r="F2166" s="249">
        <v>2014</v>
      </c>
      <c r="G2166" s="245">
        <v>8.5184330000000003E-2</v>
      </c>
      <c r="H2166" s="245">
        <v>8.5184330000000003E-2</v>
      </c>
      <c r="I2166" s="245">
        <v>8.5184330000000003E-2</v>
      </c>
      <c r="J2166" s="243"/>
      <c r="K2166" s="243"/>
      <c r="L2166" s="245" t="str">
        <f t="shared" si="32"/>
        <v>0,1 км</v>
      </c>
      <c r="M2166" s="246" t="str">
        <f t="shared" si="33"/>
        <v>0,1 км</v>
      </c>
      <c r="N2166" s="245"/>
      <c r="O2166" s="245"/>
      <c r="P2166" s="245">
        <f t="shared" si="34"/>
        <v>8.5184330000000003E-2</v>
      </c>
      <c r="Q2166" s="247">
        <v>8.5184330000000003E-2</v>
      </c>
    </row>
    <row r="2167" spans="1:17" s="244" customFormat="1" ht="47.25" x14ac:dyDescent="0.25">
      <c r="A2167" s="19" t="s">
        <v>1701</v>
      </c>
      <c r="B2167" s="35" t="s">
        <v>973</v>
      </c>
      <c r="C2167" s="248" t="s">
        <v>1409</v>
      </c>
      <c r="D2167" s="10" t="s">
        <v>974</v>
      </c>
      <c r="E2167" s="249">
        <v>2014</v>
      </c>
      <c r="F2167" s="249">
        <v>2014</v>
      </c>
      <c r="G2167" s="245">
        <v>1.9E-2</v>
      </c>
      <c r="H2167" s="245">
        <v>1.9E-2</v>
      </c>
      <c r="I2167" s="245">
        <v>1.9E-2</v>
      </c>
      <c r="J2167" s="243"/>
      <c r="K2167" s="243"/>
      <c r="L2167" s="245" t="str">
        <f t="shared" si="32"/>
        <v>0,04 км</v>
      </c>
      <c r="M2167" s="246" t="str">
        <f t="shared" si="33"/>
        <v>0,04 км</v>
      </c>
      <c r="N2167" s="245"/>
      <c r="O2167" s="245"/>
      <c r="P2167" s="245">
        <f t="shared" si="34"/>
        <v>1.9E-2</v>
      </c>
      <c r="Q2167" s="247">
        <v>1.9E-2</v>
      </c>
    </row>
    <row r="2168" spans="1:17" s="244" customFormat="1" ht="31.5" x14ac:dyDescent="0.25">
      <c r="A2168" s="19" t="s">
        <v>1702</v>
      </c>
      <c r="B2168" s="21" t="s">
        <v>1196</v>
      </c>
      <c r="C2168" s="248" t="s">
        <v>1409</v>
      </c>
      <c r="D2168" s="10" t="s">
        <v>975</v>
      </c>
      <c r="E2168" s="249">
        <v>2014</v>
      </c>
      <c r="F2168" s="249">
        <v>2014</v>
      </c>
      <c r="G2168" s="245">
        <v>3.1</v>
      </c>
      <c r="H2168" s="245">
        <v>3.1</v>
      </c>
      <c r="I2168" s="245">
        <v>3.1</v>
      </c>
      <c r="J2168" s="243"/>
      <c r="K2168" s="243"/>
      <c r="L2168" s="245" t="str">
        <f t="shared" si="32"/>
        <v>6,3 МВА</v>
      </c>
      <c r="M2168" s="246" t="str">
        <f t="shared" si="33"/>
        <v>6,3 МВА</v>
      </c>
      <c r="N2168" s="245"/>
      <c r="O2168" s="245"/>
      <c r="P2168" s="245">
        <f t="shared" si="34"/>
        <v>3.1</v>
      </c>
      <c r="Q2168" s="247">
        <v>3.1</v>
      </c>
    </row>
    <row r="2169" spans="1:17" s="244" customFormat="1" x14ac:dyDescent="0.25">
      <c r="A2169" s="19" t="s">
        <v>1703</v>
      </c>
      <c r="B2169" s="21" t="s">
        <v>976</v>
      </c>
      <c r="C2169" s="248" t="s">
        <v>1409</v>
      </c>
      <c r="D2169" s="10">
        <v>0.06</v>
      </c>
      <c r="E2169" s="249">
        <v>2014</v>
      </c>
      <c r="F2169" s="249">
        <v>2014</v>
      </c>
      <c r="G2169" s="245">
        <v>3.5759659999999999E-2</v>
      </c>
      <c r="H2169" s="245">
        <v>3.5759659999999999E-2</v>
      </c>
      <c r="I2169" s="245">
        <v>3.5759659999999999E-2</v>
      </c>
      <c r="J2169" s="243"/>
      <c r="K2169" s="243"/>
      <c r="L2169" s="245">
        <f t="shared" si="32"/>
        <v>0.06</v>
      </c>
      <c r="M2169" s="246">
        <f t="shared" si="33"/>
        <v>0.06</v>
      </c>
      <c r="N2169" s="245"/>
      <c r="O2169" s="245"/>
      <c r="P2169" s="245">
        <f t="shared" si="34"/>
        <v>3.5759659999999999E-2</v>
      </c>
      <c r="Q2169" s="247">
        <v>3.5759659999999999E-2</v>
      </c>
    </row>
    <row r="2170" spans="1:17" s="244" customFormat="1" ht="31.5" x14ac:dyDescent="0.25">
      <c r="A2170" s="19" t="s">
        <v>1704</v>
      </c>
      <c r="B2170" s="21" t="s">
        <v>1247</v>
      </c>
      <c r="C2170" s="248" t="s">
        <v>1409</v>
      </c>
      <c r="D2170" s="10"/>
      <c r="E2170" s="249">
        <v>2014</v>
      </c>
      <c r="F2170" s="249">
        <v>2014</v>
      </c>
      <c r="G2170" s="245">
        <v>0.25493663999999999</v>
      </c>
      <c r="H2170" s="245">
        <v>0.25493663999999999</v>
      </c>
      <c r="I2170" s="245">
        <v>0.25493663999999999</v>
      </c>
      <c r="J2170" s="243"/>
      <c r="K2170" s="243"/>
      <c r="L2170" s="245">
        <f t="shared" si="32"/>
        <v>0</v>
      </c>
      <c r="M2170" s="246">
        <f t="shared" si="33"/>
        <v>0</v>
      </c>
      <c r="N2170" s="245"/>
      <c r="O2170" s="245"/>
      <c r="P2170" s="245">
        <f t="shared" si="34"/>
        <v>0.25493663999999999</v>
      </c>
      <c r="Q2170" s="247">
        <v>0.25493663999999999</v>
      </c>
    </row>
    <row r="2171" spans="1:17" s="244" customFormat="1" ht="31.5" x14ac:dyDescent="0.25">
      <c r="A2171" s="19" t="s">
        <v>1705</v>
      </c>
      <c r="B2171" s="21" t="s">
        <v>977</v>
      </c>
      <c r="C2171" s="248" t="s">
        <v>1376</v>
      </c>
      <c r="D2171" s="56" t="s">
        <v>30</v>
      </c>
      <c r="E2171" s="249">
        <v>2014</v>
      </c>
      <c r="F2171" s="249">
        <v>2014</v>
      </c>
      <c r="G2171" s="245">
        <v>2.0466999999999999E-2</v>
      </c>
      <c r="H2171" s="245">
        <v>2.0466999999999999E-2</v>
      </c>
      <c r="I2171" s="245">
        <v>2.0466999999999999E-2</v>
      </c>
      <c r="J2171" s="243"/>
      <c r="K2171" s="243"/>
      <c r="L2171" s="245" t="str">
        <f t="shared" ref="L2171:L2195" si="35">D2171</f>
        <v>1 шт</v>
      </c>
      <c r="M2171" s="246" t="str">
        <f t="shared" ref="M2171:M2195" si="36">L2171</f>
        <v>1 шт</v>
      </c>
      <c r="N2171" s="245"/>
      <c r="O2171" s="245"/>
      <c r="P2171" s="245">
        <f t="shared" ref="P2171:P2195" si="37">I2171</f>
        <v>2.0466999999999999E-2</v>
      </c>
      <c r="Q2171" s="247">
        <v>2.0466999999999999E-2</v>
      </c>
    </row>
    <row r="2172" spans="1:17" s="244" customFormat="1" ht="31.5" x14ac:dyDescent="0.25">
      <c r="A2172" s="19" t="s">
        <v>1706</v>
      </c>
      <c r="B2172" s="21" t="s">
        <v>1340</v>
      </c>
      <c r="C2172" s="248" t="s">
        <v>1376</v>
      </c>
      <c r="D2172" s="56" t="s">
        <v>30</v>
      </c>
      <c r="E2172" s="249">
        <v>2014</v>
      </c>
      <c r="F2172" s="249">
        <v>2014</v>
      </c>
      <c r="G2172" s="245">
        <v>3.7805999999999999E-2</v>
      </c>
      <c r="H2172" s="245">
        <v>3.7805999999999999E-2</v>
      </c>
      <c r="I2172" s="245">
        <v>3.7805999999999999E-2</v>
      </c>
      <c r="J2172" s="243"/>
      <c r="K2172" s="243"/>
      <c r="L2172" s="245" t="str">
        <f t="shared" si="35"/>
        <v>1 шт</v>
      </c>
      <c r="M2172" s="246" t="str">
        <f t="shared" si="36"/>
        <v>1 шт</v>
      </c>
      <c r="N2172" s="245"/>
      <c r="O2172" s="245"/>
      <c r="P2172" s="245">
        <f t="shared" si="37"/>
        <v>3.7805999999999999E-2</v>
      </c>
      <c r="Q2172" s="247">
        <v>3.7805999999999999E-2</v>
      </c>
    </row>
    <row r="2173" spans="1:17" s="244" customFormat="1" ht="47.25" x14ac:dyDescent="0.25">
      <c r="A2173" s="19" t="s">
        <v>1707</v>
      </c>
      <c r="B2173" s="21" t="s">
        <v>1012</v>
      </c>
      <c r="C2173" s="248" t="s">
        <v>1376</v>
      </c>
      <c r="D2173" s="56" t="s">
        <v>30</v>
      </c>
      <c r="E2173" s="249">
        <v>2014</v>
      </c>
      <c r="F2173" s="249">
        <v>2014</v>
      </c>
      <c r="G2173" s="245">
        <v>7.2125999999999996E-2</v>
      </c>
      <c r="H2173" s="245">
        <v>7.2125999999999996E-2</v>
      </c>
      <c r="I2173" s="245">
        <v>7.2125999999999996E-2</v>
      </c>
      <c r="J2173" s="243"/>
      <c r="K2173" s="243"/>
      <c r="L2173" s="245" t="str">
        <f t="shared" si="35"/>
        <v>1 шт</v>
      </c>
      <c r="M2173" s="246" t="str">
        <f t="shared" si="36"/>
        <v>1 шт</v>
      </c>
      <c r="N2173" s="245"/>
      <c r="O2173" s="245"/>
      <c r="P2173" s="245">
        <f t="shared" si="37"/>
        <v>7.2125999999999996E-2</v>
      </c>
      <c r="Q2173" s="247">
        <v>7.2125999999999996E-2</v>
      </c>
    </row>
    <row r="2174" spans="1:17" s="244" customFormat="1" ht="31.5" x14ac:dyDescent="0.25">
      <c r="A2174" s="19" t="s">
        <v>1708</v>
      </c>
      <c r="B2174" s="21" t="s">
        <v>1014</v>
      </c>
      <c r="C2174" s="248" t="s">
        <v>1376</v>
      </c>
      <c r="D2174" s="56" t="s">
        <v>30</v>
      </c>
      <c r="E2174" s="249">
        <v>2014</v>
      </c>
      <c r="F2174" s="249">
        <v>2014</v>
      </c>
      <c r="G2174" s="245">
        <v>7.2125999999999996E-2</v>
      </c>
      <c r="H2174" s="245">
        <v>7.2125999999999996E-2</v>
      </c>
      <c r="I2174" s="245">
        <v>7.2125999999999996E-2</v>
      </c>
      <c r="J2174" s="243"/>
      <c r="K2174" s="243"/>
      <c r="L2174" s="245" t="str">
        <f t="shared" si="35"/>
        <v>1 шт</v>
      </c>
      <c r="M2174" s="246" t="str">
        <f t="shared" si="36"/>
        <v>1 шт</v>
      </c>
      <c r="N2174" s="245"/>
      <c r="O2174" s="245"/>
      <c r="P2174" s="245">
        <f t="shared" si="37"/>
        <v>7.2125999999999996E-2</v>
      </c>
      <c r="Q2174" s="247">
        <v>7.2125999999999996E-2</v>
      </c>
    </row>
    <row r="2175" spans="1:17" s="244" customFormat="1" ht="31.5" x14ac:dyDescent="0.25">
      <c r="A2175" s="19" t="s">
        <v>1709</v>
      </c>
      <c r="B2175" s="21" t="s">
        <v>1016</v>
      </c>
      <c r="C2175" s="248" t="s">
        <v>1376</v>
      </c>
      <c r="D2175" s="56" t="s">
        <v>30</v>
      </c>
      <c r="E2175" s="249">
        <v>2014</v>
      </c>
      <c r="F2175" s="249">
        <v>2014</v>
      </c>
      <c r="G2175" s="245">
        <v>4.5010999999999995E-2</v>
      </c>
      <c r="H2175" s="245">
        <v>4.5010999999999995E-2</v>
      </c>
      <c r="I2175" s="245">
        <v>4.5010999999999995E-2</v>
      </c>
      <c r="J2175" s="243"/>
      <c r="K2175" s="243"/>
      <c r="L2175" s="245" t="str">
        <f t="shared" si="35"/>
        <v>1 шт</v>
      </c>
      <c r="M2175" s="246" t="str">
        <f t="shared" si="36"/>
        <v>1 шт</v>
      </c>
      <c r="N2175" s="245"/>
      <c r="O2175" s="245"/>
      <c r="P2175" s="245">
        <f t="shared" si="37"/>
        <v>4.5010999999999995E-2</v>
      </c>
      <c r="Q2175" s="247">
        <v>4.5010999999999995E-2</v>
      </c>
    </row>
    <row r="2176" spans="1:17" s="244" customFormat="1" ht="47.25" x14ac:dyDescent="0.25">
      <c r="A2176" s="19" t="s">
        <v>1710</v>
      </c>
      <c r="B2176" s="21" t="s">
        <v>1341</v>
      </c>
      <c r="C2176" s="248" t="s">
        <v>1376</v>
      </c>
      <c r="D2176" s="56" t="s">
        <v>30</v>
      </c>
      <c r="E2176" s="249">
        <v>2014</v>
      </c>
      <c r="F2176" s="249">
        <v>2014</v>
      </c>
      <c r="G2176" s="245">
        <v>6.9370000000000001E-2</v>
      </c>
      <c r="H2176" s="245">
        <v>6.9370000000000001E-2</v>
      </c>
      <c r="I2176" s="245">
        <v>6.9370000000000001E-2</v>
      </c>
      <c r="J2176" s="243"/>
      <c r="K2176" s="243"/>
      <c r="L2176" s="245" t="str">
        <f t="shared" si="35"/>
        <v>1 шт</v>
      </c>
      <c r="M2176" s="246" t="str">
        <f t="shared" si="36"/>
        <v>1 шт</v>
      </c>
      <c r="N2176" s="245"/>
      <c r="O2176" s="245"/>
      <c r="P2176" s="245">
        <f t="shared" si="37"/>
        <v>6.9370000000000001E-2</v>
      </c>
      <c r="Q2176" s="247">
        <v>6.9370000000000001E-2</v>
      </c>
    </row>
    <row r="2177" spans="1:17" s="244" customFormat="1" ht="31.5" x14ac:dyDescent="0.25">
      <c r="A2177" s="19" t="s">
        <v>1711</v>
      </c>
      <c r="B2177" s="21" t="s">
        <v>1342</v>
      </c>
      <c r="C2177" s="248" t="s">
        <v>1376</v>
      </c>
      <c r="D2177" s="56" t="s">
        <v>30</v>
      </c>
      <c r="E2177" s="249">
        <v>2014</v>
      </c>
      <c r="F2177" s="249">
        <v>2014</v>
      </c>
      <c r="G2177" s="245">
        <v>3.7805999999999999E-2</v>
      </c>
      <c r="H2177" s="245">
        <v>3.7805999999999999E-2</v>
      </c>
      <c r="I2177" s="245">
        <v>3.7805999999999999E-2</v>
      </c>
      <c r="J2177" s="243"/>
      <c r="K2177" s="243"/>
      <c r="L2177" s="245" t="str">
        <f t="shared" si="35"/>
        <v>1 шт</v>
      </c>
      <c r="M2177" s="246" t="str">
        <f t="shared" si="36"/>
        <v>1 шт</v>
      </c>
      <c r="N2177" s="245"/>
      <c r="O2177" s="245"/>
      <c r="P2177" s="245">
        <f t="shared" si="37"/>
        <v>3.7805999999999999E-2</v>
      </c>
      <c r="Q2177" s="247">
        <v>3.7805999999999999E-2</v>
      </c>
    </row>
    <row r="2178" spans="1:17" s="244" customFormat="1" ht="31.5" x14ac:dyDescent="0.25">
      <c r="A2178" s="19" t="s">
        <v>1712</v>
      </c>
      <c r="B2178" s="21" t="s">
        <v>1020</v>
      </c>
      <c r="C2178" s="248" t="s">
        <v>1376</v>
      </c>
      <c r="D2178" s="56" t="s">
        <v>30</v>
      </c>
      <c r="E2178" s="249">
        <v>2014</v>
      </c>
      <c r="F2178" s="249">
        <v>2014</v>
      </c>
      <c r="G2178" s="245">
        <v>3.9559000000000004E-2</v>
      </c>
      <c r="H2178" s="245">
        <v>3.9559000000000004E-2</v>
      </c>
      <c r="I2178" s="245">
        <v>3.9559000000000004E-2</v>
      </c>
      <c r="J2178" s="243"/>
      <c r="K2178" s="243"/>
      <c r="L2178" s="245" t="str">
        <f t="shared" si="35"/>
        <v>1 шт</v>
      </c>
      <c r="M2178" s="246" t="str">
        <f t="shared" si="36"/>
        <v>1 шт</v>
      </c>
      <c r="N2178" s="245"/>
      <c r="O2178" s="245"/>
      <c r="P2178" s="245">
        <f t="shared" si="37"/>
        <v>3.9559000000000004E-2</v>
      </c>
      <c r="Q2178" s="247">
        <v>3.9559000000000004E-2</v>
      </c>
    </row>
    <row r="2179" spans="1:17" s="244" customFormat="1" ht="31.5" x14ac:dyDescent="0.25">
      <c r="A2179" s="19" t="s">
        <v>1713</v>
      </c>
      <c r="B2179" s="21" t="s">
        <v>1022</v>
      </c>
      <c r="C2179" s="248" t="s">
        <v>1376</v>
      </c>
      <c r="D2179" s="56" t="s">
        <v>30</v>
      </c>
      <c r="E2179" s="249">
        <v>2014</v>
      </c>
      <c r="F2179" s="249">
        <v>2014</v>
      </c>
      <c r="G2179" s="245">
        <v>6.9370000000000001E-2</v>
      </c>
      <c r="H2179" s="245">
        <v>6.9370000000000001E-2</v>
      </c>
      <c r="I2179" s="245">
        <v>6.9370000000000001E-2</v>
      </c>
      <c r="J2179" s="243"/>
      <c r="K2179" s="243"/>
      <c r="L2179" s="245" t="str">
        <f t="shared" si="35"/>
        <v>1 шт</v>
      </c>
      <c r="M2179" s="246" t="str">
        <f t="shared" si="36"/>
        <v>1 шт</v>
      </c>
      <c r="N2179" s="245"/>
      <c r="O2179" s="245"/>
      <c r="P2179" s="245">
        <f t="shared" si="37"/>
        <v>6.9370000000000001E-2</v>
      </c>
      <c r="Q2179" s="247">
        <v>6.9370000000000001E-2</v>
      </c>
    </row>
    <row r="2180" spans="1:17" s="244" customFormat="1" ht="47.25" x14ac:dyDescent="0.25">
      <c r="A2180" s="19" t="s">
        <v>1714</v>
      </c>
      <c r="B2180" s="21" t="s">
        <v>1023</v>
      </c>
      <c r="C2180" s="248" t="s">
        <v>1376</v>
      </c>
      <c r="D2180" s="56" t="s">
        <v>30</v>
      </c>
      <c r="E2180" s="249">
        <v>2014</v>
      </c>
      <c r="F2180" s="249">
        <v>2014</v>
      </c>
      <c r="G2180" s="245">
        <v>0.52549999999999997</v>
      </c>
      <c r="H2180" s="245">
        <v>0.52549999999999997</v>
      </c>
      <c r="I2180" s="245">
        <v>0.52549999999999997</v>
      </c>
      <c r="J2180" s="243"/>
      <c r="K2180" s="243"/>
      <c r="L2180" s="245" t="str">
        <f t="shared" si="35"/>
        <v>1 шт</v>
      </c>
      <c r="M2180" s="246" t="str">
        <f t="shared" si="36"/>
        <v>1 шт</v>
      </c>
      <c r="N2180" s="245"/>
      <c r="O2180" s="245"/>
      <c r="P2180" s="245">
        <f t="shared" si="37"/>
        <v>0.52549999999999997</v>
      </c>
      <c r="Q2180" s="247">
        <v>0.52549999999999997</v>
      </c>
    </row>
    <row r="2181" spans="1:17" s="244" customFormat="1" ht="31.5" x14ac:dyDescent="0.25">
      <c r="A2181" s="19" t="s">
        <v>1715</v>
      </c>
      <c r="B2181" s="21" t="s">
        <v>1025</v>
      </c>
      <c r="C2181" s="248" t="s">
        <v>1376</v>
      </c>
      <c r="D2181" s="56" t="s">
        <v>30</v>
      </c>
      <c r="E2181" s="249">
        <v>2014</v>
      </c>
      <c r="F2181" s="249">
        <v>2014</v>
      </c>
      <c r="G2181" s="245">
        <v>8.9906E-2</v>
      </c>
      <c r="H2181" s="245">
        <v>8.9906E-2</v>
      </c>
      <c r="I2181" s="245">
        <v>8.9906E-2</v>
      </c>
      <c r="J2181" s="243"/>
      <c r="K2181" s="243"/>
      <c r="L2181" s="245" t="str">
        <f t="shared" si="35"/>
        <v>1 шт</v>
      </c>
      <c r="M2181" s="246" t="str">
        <f t="shared" si="36"/>
        <v>1 шт</v>
      </c>
      <c r="N2181" s="245"/>
      <c r="O2181" s="245"/>
      <c r="P2181" s="245">
        <f t="shared" si="37"/>
        <v>8.9906E-2</v>
      </c>
      <c r="Q2181" s="247">
        <v>8.9906E-2</v>
      </c>
    </row>
    <row r="2182" spans="1:17" s="244" customFormat="1" ht="31.5" x14ac:dyDescent="0.25">
      <c r="A2182" s="19" t="s">
        <v>1716</v>
      </c>
      <c r="B2182" s="21" t="s">
        <v>1026</v>
      </c>
      <c r="C2182" s="248" t="s">
        <v>1376</v>
      </c>
      <c r="D2182" s="56" t="s">
        <v>30</v>
      </c>
      <c r="E2182" s="249">
        <v>2014</v>
      </c>
      <c r="F2182" s="249">
        <v>2014</v>
      </c>
      <c r="G2182" s="245">
        <v>0.16006200000000001</v>
      </c>
      <c r="H2182" s="245">
        <v>0.16006200000000001</v>
      </c>
      <c r="I2182" s="245">
        <v>0.16006200000000001</v>
      </c>
      <c r="J2182" s="243"/>
      <c r="K2182" s="243"/>
      <c r="L2182" s="245" t="str">
        <f t="shared" si="35"/>
        <v>1 шт</v>
      </c>
      <c r="M2182" s="246" t="str">
        <f t="shared" si="36"/>
        <v>1 шт</v>
      </c>
      <c r="N2182" s="245"/>
      <c r="O2182" s="245"/>
      <c r="P2182" s="245">
        <f t="shared" si="37"/>
        <v>0.16006200000000001</v>
      </c>
      <c r="Q2182" s="247">
        <v>0.16006200000000001</v>
      </c>
    </row>
    <row r="2183" spans="1:17" s="244" customFormat="1" ht="31.5" x14ac:dyDescent="0.25">
      <c r="A2183" s="19" t="s">
        <v>1717</v>
      </c>
      <c r="B2183" s="21" t="s">
        <v>1027</v>
      </c>
      <c r="C2183" s="248" t="s">
        <v>1376</v>
      </c>
      <c r="D2183" s="56" t="s">
        <v>30</v>
      </c>
      <c r="E2183" s="249">
        <v>2014</v>
      </c>
      <c r="F2183" s="249">
        <v>2014</v>
      </c>
      <c r="G2183" s="245">
        <v>0.16006200000000001</v>
      </c>
      <c r="H2183" s="245">
        <v>0.16006200000000001</v>
      </c>
      <c r="I2183" s="245">
        <v>0.16006200000000001</v>
      </c>
      <c r="J2183" s="243"/>
      <c r="K2183" s="243"/>
      <c r="L2183" s="245" t="str">
        <f t="shared" si="35"/>
        <v>1 шт</v>
      </c>
      <c r="M2183" s="246" t="str">
        <f t="shared" si="36"/>
        <v>1 шт</v>
      </c>
      <c r="N2183" s="245"/>
      <c r="O2183" s="245"/>
      <c r="P2183" s="245">
        <f t="shared" si="37"/>
        <v>0.16006200000000001</v>
      </c>
      <c r="Q2183" s="247">
        <v>0.16006200000000001</v>
      </c>
    </row>
    <row r="2184" spans="1:17" s="244" customFormat="1" ht="31.5" x14ac:dyDescent="0.25">
      <c r="A2184" s="19" t="s">
        <v>1718</v>
      </c>
      <c r="B2184" s="21" t="s">
        <v>1028</v>
      </c>
      <c r="C2184" s="248" t="s">
        <v>1376</v>
      </c>
      <c r="D2184" s="56" t="s">
        <v>30</v>
      </c>
      <c r="E2184" s="249">
        <v>2014</v>
      </c>
      <c r="F2184" s="249">
        <v>2014</v>
      </c>
      <c r="G2184" s="245">
        <v>9.1392000000000001E-2</v>
      </c>
      <c r="H2184" s="245">
        <v>9.1392000000000001E-2</v>
      </c>
      <c r="I2184" s="245">
        <v>9.1392000000000001E-2</v>
      </c>
      <c r="J2184" s="243"/>
      <c r="K2184" s="243"/>
      <c r="L2184" s="245" t="str">
        <f t="shared" si="35"/>
        <v>1 шт</v>
      </c>
      <c r="M2184" s="246" t="str">
        <f t="shared" si="36"/>
        <v>1 шт</v>
      </c>
      <c r="N2184" s="245"/>
      <c r="O2184" s="245"/>
      <c r="P2184" s="245">
        <f t="shared" si="37"/>
        <v>9.1392000000000001E-2</v>
      </c>
      <c r="Q2184" s="247">
        <v>9.1392000000000001E-2</v>
      </c>
    </row>
    <row r="2185" spans="1:17" s="244" customFormat="1" ht="31.5" x14ac:dyDescent="0.25">
      <c r="A2185" s="19" t="s">
        <v>1719</v>
      </c>
      <c r="B2185" s="21" t="s">
        <v>1029</v>
      </c>
      <c r="C2185" s="248" t="s">
        <v>1376</v>
      </c>
      <c r="D2185" s="56" t="s">
        <v>30</v>
      </c>
      <c r="E2185" s="249">
        <v>2014</v>
      </c>
      <c r="F2185" s="249">
        <v>2014</v>
      </c>
      <c r="G2185" s="245">
        <v>0.14306200000000002</v>
      </c>
      <c r="H2185" s="245">
        <v>0.14306200000000002</v>
      </c>
      <c r="I2185" s="245">
        <v>0.14306200000000002</v>
      </c>
      <c r="J2185" s="243"/>
      <c r="K2185" s="243"/>
      <c r="L2185" s="245" t="str">
        <f t="shared" si="35"/>
        <v>1 шт</v>
      </c>
      <c r="M2185" s="246" t="str">
        <f t="shared" si="36"/>
        <v>1 шт</v>
      </c>
      <c r="N2185" s="245"/>
      <c r="O2185" s="245"/>
      <c r="P2185" s="245">
        <f t="shared" si="37"/>
        <v>0.14306200000000002</v>
      </c>
      <c r="Q2185" s="247">
        <v>0.14306200000000002</v>
      </c>
    </row>
    <row r="2186" spans="1:17" s="244" customFormat="1" ht="31.5" x14ac:dyDescent="0.25">
      <c r="A2186" s="19" t="s">
        <v>1720</v>
      </c>
      <c r="B2186" s="21" t="s">
        <v>1030</v>
      </c>
      <c r="C2186" s="248" t="s">
        <v>1376</v>
      </c>
      <c r="D2186" s="56" t="s">
        <v>30</v>
      </c>
      <c r="E2186" s="249">
        <v>2014</v>
      </c>
      <c r="F2186" s="249">
        <v>2014</v>
      </c>
      <c r="G2186" s="245">
        <v>0.10266299999999999</v>
      </c>
      <c r="H2186" s="245">
        <v>0.10266299999999999</v>
      </c>
      <c r="I2186" s="245">
        <v>0.10266299999999999</v>
      </c>
      <c r="J2186" s="243"/>
      <c r="K2186" s="243"/>
      <c r="L2186" s="245" t="str">
        <f t="shared" si="35"/>
        <v>1 шт</v>
      </c>
      <c r="M2186" s="246" t="str">
        <f t="shared" si="36"/>
        <v>1 шт</v>
      </c>
      <c r="N2186" s="245"/>
      <c r="O2186" s="245"/>
      <c r="P2186" s="245">
        <f t="shared" si="37"/>
        <v>0.10266299999999999</v>
      </c>
      <c r="Q2186" s="247">
        <v>0.10266299999999999</v>
      </c>
    </row>
    <row r="2187" spans="1:17" s="244" customFormat="1" ht="31.5" x14ac:dyDescent="0.25">
      <c r="A2187" s="19" t="s">
        <v>1721</v>
      </c>
      <c r="B2187" s="21" t="s">
        <v>1343</v>
      </c>
      <c r="C2187" s="248" t="s">
        <v>1376</v>
      </c>
      <c r="D2187" s="56" t="s">
        <v>30</v>
      </c>
      <c r="E2187" s="249">
        <v>2014</v>
      </c>
      <c r="F2187" s="249">
        <v>2014</v>
      </c>
      <c r="G2187" s="245">
        <v>3.1306E-2</v>
      </c>
      <c r="H2187" s="245">
        <v>3.1306E-2</v>
      </c>
      <c r="I2187" s="245">
        <v>3.1306E-2</v>
      </c>
      <c r="J2187" s="243"/>
      <c r="K2187" s="243"/>
      <c r="L2187" s="245" t="str">
        <f t="shared" si="35"/>
        <v>1 шт</v>
      </c>
      <c r="M2187" s="246" t="str">
        <f t="shared" si="36"/>
        <v>1 шт</v>
      </c>
      <c r="N2187" s="245"/>
      <c r="O2187" s="245"/>
      <c r="P2187" s="245">
        <f t="shared" si="37"/>
        <v>3.1306E-2</v>
      </c>
      <c r="Q2187" s="247">
        <v>3.1306E-2</v>
      </c>
    </row>
    <row r="2188" spans="1:17" s="244" customFormat="1" ht="31.5" x14ac:dyDescent="0.25">
      <c r="A2188" s="19" t="s">
        <v>1722</v>
      </c>
      <c r="B2188" s="21" t="s">
        <v>1032</v>
      </c>
      <c r="C2188" s="248" t="s">
        <v>1376</v>
      </c>
      <c r="D2188" s="56" t="s">
        <v>30</v>
      </c>
      <c r="E2188" s="249">
        <v>2014</v>
      </c>
      <c r="F2188" s="249">
        <v>2014</v>
      </c>
      <c r="G2188" s="245">
        <v>3.8454000000000002E-2</v>
      </c>
      <c r="H2188" s="245">
        <v>3.8454000000000002E-2</v>
      </c>
      <c r="I2188" s="245">
        <v>3.8454000000000002E-2</v>
      </c>
      <c r="J2188" s="243"/>
      <c r="K2188" s="243"/>
      <c r="L2188" s="245" t="str">
        <f t="shared" si="35"/>
        <v>1 шт</v>
      </c>
      <c r="M2188" s="246" t="str">
        <f t="shared" si="36"/>
        <v>1 шт</v>
      </c>
      <c r="N2188" s="245"/>
      <c r="O2188" s="245"/>
      <c r="P2188" s="245">
        <f t="shared" si="37"/>
        <v>3.8454000000000002E-2</v>
      </c>
      <c r="Q2188" s="247">
        <v>3.8454000000000002E-2</v>
      </c>
    </row>
    <row r="2189" spans="1:17" s="244" customFormat="1" x14ac:dyDescent="0.25">
      <c r="A2189" s="19" t="s">
        <v>1723</v>
      </c>
      <c r="B2189" s="21" t="s">
        <v>4130</v>
      </c>
      <c r="C2189" s="248" t="s">
        <v>1376</v>
      </c>
      <c r="D2189" s="56" t="s">
        <v>30</v>
      </c>
      <c r="E2189" s="249">
        <v>2014</v>
      </c>
      <c r="F2189" s="249">
        <v>2014</v>
      </c>
      <c r="G2189" s="245">
        <v>0.53700000000000003</v>
      </c>
      <c r="H2189" s="245">
        <v>0.53700000000000003</v>
      </c>
      <c r="I2189" s="245">
        <v>0.53700000000000003</v>
      </c>
      <c r="J2189" s="243"/>
      <c r="K2189" s="243"/>
      <c r="L2189" s="245" t="str">
        <f t="shared" si="35"/>
        <v>1 шт</v>
      </c>
      <c r="M2189" s="246" t="str">
        <f t="shared" si="36"/>
        <v>1 шт</v>
      </c>
      <c r="N2189" s="245"/>
      <c r="O2189" s="245"/>
      <c r="P2189" s="245">
        <f t="shared" si="37"/>
        <v>0.53700000000000003</v>
      </c>
      <c r="Q2189" s="247">
        <v>0.53700000000000003</v>
      </c>
    </row>
    <row r="2190" spans="1:17" s="244" customFormat="1" x14ac:dyDescent="0.25">
      <c r="A2190" s="19" t="s">
        <v>4065</v>
      </c>
      <c r="B2190" s="21" t="s">
        <v>4124</v>
      </c>
      <c r="C2190" s="248" t="s">
        <v>1376</v>
      </c>
      <c r="D2190" s="56" t="s">
        <v>30</v>
      </c>
      <c r="E2190" s="249">
        <v>2014</v>
      </c>
      <c r="F2190" s="249">
        <v>2014</v>
      </c>
      <c r="G2190" s="245">
        <v>5.5E-2</v>
      </c>
      <c r="H2190" s="245">
        <v>5.5E-2</v>
      </c>
      <c r="I2190" s="245">
        <v>5.5E-2</v>
      </c>
      <c r="J2190" s="243"/>
      <c r="K2190" s="243"/>
      <c r="L2190" s="245" t="str">
        <f t="shared" si="35"/>
        <v>1 шт</v>
      </c>
      <c r="M2190" s="246" t="str">
        <f t="shared" si="36"/>
        <v>1 шт</v>
      </c>
      <c r="N2190" s="245"/>
      <c r="O2190" s="245"/>
      <c r="P2190" s="245">
        <f t="shared" si="37"/>
        <v>5.5E-2</v>
      </c>
      <c r="Q2190" s="247">
        <v>5.5E-2</v>
      </c>
    </row>
    <row r="2191" spans="1:17" s="244" customFormat="1" ht="31.5" x14ac:dyDescent="0.25">
      <c r="A2191" s="19" t="s">
        <v>4066</v>
      </c>
      <c r="B2191" s="21" t="s">
        <v>4131</v>
      </c>
      <c r="C2191" s="248" t="s">
        <v>1376</v>
      </c>
      <c r="D2191" s="56" t="s">
        <v>30</v>
      </c>
      <c r="E2191" s="249">
        <v>2014</v>
      </c>
      <c r="F2191" s="249">
        <v>2014</v>
      </c>
      <c r="G2191" s="245">
        <v>0.13</v>
      </c>
      <c r="H2191" s="245">
        <v>0.13</v>
      </c>
      <c r="I2191" s="245">
        <v>0.13</v>
      </c>
      <c r="J2191" s="243"/>
      <c r="K2191" s="243"/>
      <c r="L2191" s="245" t="str">
        <f t="shared" si="35"/>
        <v>1 шт</v>
      </c>
      <c r="M2191" s="246" t="str">
        <f t="shared" si="36"/>
        <v>1 шт</v>
      </c>
      <c r="N2191" s="245"/>
      <c r="O2191" s="245"/>
      <c r="P2191" s="245">
        <f t="shared" si="37"/>
        <v>0.13</v>
      </c>
      <c r="Q2191" s="247">
        <v>0.13</v>
      </c>
    </row>
    <row r="2192" spans="1:17" s="244" customFormat="1" ht="63" x14ac:dyDescent="0.25">
      <c r="A2192" s="19" t="s">
        <v>4067</v>
      </c>
      <c r="B2192" s="21" t="s">
        <v>4132</v>
      </c>
      <c r="C2192" s="248" t="s">
        <v>1376</v>
      </c>
      <c r="D2192" s="56" t="s">
        <v>30</v>
      </c>
      <c r="E2192" s="249">
        <v>2014</v>
      </c>
      <c r="F2192" s="249">
        <v>2014</v>
      </c>
      <c r="G2192" s="245">
        <v>7.9000000000000001E-2</v>
      </c>
      <c r="H2192" s="245">
        <v>7.9000000000000001E-2</v>
      </c>
      <c r="I2192" s="245">
        <v>7.9000000000000001E-2</v>
      </c>
      <c r="J2192" s="243"/>
      <c r="K2192" s="243"/>
      <c r="L2192" s="245" t="str">
        <f t="shared" si="35"/>
        <v>1 шт</v>
      </c>
      <c r="M2192" s="246" t="str">
        <f t="shared" si="36"/>
        <v>1 шт</v>
      </c>
      <c r="N2192" s="245"/>
      <c r="O2192" s="245"/>
      <c r="P2192" s="245">
        <f t="shared" si="37"/>
        <v>7.9000000000000001E-2</v>
      </c>
      <c r="Q2192" s="247">
        <v>7.9000000000000001E-2</v>
      </c>
    </row>
    <row r="2193" spans="1:17" s="244" customFormat="1" ht="63" x14ac:dyDescent="0.25">
      <c r="A2193" s="19" t="s">
        <v>4068</v>
      </c>
      <c r="B2193" s="21" t="s">
        <v>4133</v>
      </c>
      <c r="C2193" s="248" t="s">
        <v>1376</v>
      </c>
      <c r="D2193" s="56" t="s">
        <v>30</v>
      </c>
      <c r="E2193" s="249">
        <v>2014</v>
      </c>
      <c r="F2193" s="249">
        <v>2014</v>
      </c>
      <c r="G2193" s="245">
        <v>7.4999999999999997E-2</v>
      </c>
      <c r="H2193" s="245">
        <v>7.4999999999999997E-2</v>
      </c>
      <c r="I2193" s="245">
        <v>7.4999999999999997E-2</v>
      </c>
      <c r="J2193" s="243"/>
      <c r="K2193" s="243"/>
      <c r="L2193" s="245" t="str">
        <f t="shared" si="35"/>
        <v>1 шт</v>
      </c>
      <c r="M2193" s="246" t="str">
        <f t="shared" si="36"/>
        <v>1 шт</v>
      </c>
      <c r="N2193" s="245"/>
      <c r="O2193" s="245"/>
      <c r="P2193" s="245">
        <f t="shared" si="37"/>
        <v>7.4999999999999997E-2</v>
      </c>
      <c r="Q2193" s="247">
        <v>7.4999999999999997E-2</v>
      </c>
    </row>
    <row r="2194" spans="1:17" s="244" customFormat="1" ht="78.75" x14ac:dyDescent="0.25">
      <c r="A2194" s="19" t="s">
        <v>4069</v>
      </c>
      <c r="B2194" s="21" t="s">
        <v>4126</v>
      </c>
      <c r="C2194" s="248" t="s">
        <v>1376</v>
      </c>
      <c r="D2194" s="56" t="s">
        <v>30</v>
      </c>
      <c r="E2194" s="249">
        <v>2014</v>
      </c>
      <c r="F2194" s="249">
        <v>2014</v>
      </c>
      <c r="G2194" s="245">
        <v>7.4999999999999997E-2</v>
      </c>
      <c r="H2194" s="245">
        <v>7.4999999999999997E-2</v>
      </c>
      <c r="I2194" s="245">
        <v>7.4999999999999997E-2</v>
      </c>
      <c r="J2194" s="243"/>
      <c r="K2194" s="243"/>
      <c r="L2194" s="245" t="str">
        <f t="shared" si="35"/>
        <v>1 шт</v>
      </c>
      <c r="M2194" s="246" t="str">
        <f t="shared" si="36"/>
        <v>1 шт</v>
      </c>
      <c r="N2194" s="245"/>
      <c r="O2194" s="245"/>
      <c r="P2194" s="245">
        <f t="shared" si="37"/>
        <v>7.4999999999999997E-2</v>
      </c>
      <c r="Q2194" s="247">
        <v>7.4999999999999997E-2</v>
      </c>
    </row>
    <row r="2195" spans="1:17" s="244" customFormat="1" ht="63" x14ac:dyDescent="0.25">
      <c r="A2195" s="19" t="s">
        <v>4070</v>
      </c>
      <c r="B2195" s="21" t="s">
        <v>4125</v>
      </c>
      <c r="C2195" s="248" t="s">
        <v>1376</v>
      </c>
      <c r="D2195" s="56" t="s">
        <v>30</v>
      </c>
      <c r="E2195" s="249">
        <v>2014</v>
      </c>
      <c r="F2195" s="249">
        <v>2014</v>
      </c>
      <c r="G2195" s="245">
        <v>8.8999999999999996E-2</v>
      </c>
      <c r="H2195" s="245">
        <v>8.8999999999999996E-2</v>
      </c>
      <c r="I2195" s="245">
        <v>8.8999999999999996E-2</v>
      </c>
      <c r="J2195" s="243"/>
      <c r="K2195" s="243"/>
      <c r="L2195" s="245" t="str">
        <f t="shared" si="35"/>
        <v>1 шт</v>
      </c>
      <c r="M2195" s="246" t="str">
        <f t="shared" si="36"/>
        <v>1 шт</v>
      </c>
      <c r="N2195" s="245"/>
      <c r="O2195" s="245"/>
      <c r="P2195" s="245">
        <f t="shared" si="37"/>
        <v>8.8999999999999996E-2</v>
      </c>
      <c r="Q2195" s="247">
        <v>8.8999999999999996E-2</v>
      </c>
    </row>
    <row r="2196" spans="1:17" s="244" customFormat="1" x14ac:dyDescent="0.25">
      <c r="A2196" s="27" t="s">
        <v>44</v>
      </c>
      <c r="B2196" s="136" t="s">
        <v>1034</v>
      </c>
      <c r="C2196" s="246"/>
      <c r="D2196" s="10"/>
      <c r="E2196" s="249"/>
      <c r="F2196" s="249"/>
      <c r="G2196" s="245">
        <v>0</v>
      </c>
      <c r="H2196" s="245">
        <v>0</v>
      </c>
      <c r="I2196" s="245">
        <v>0</v>
      </c>
      <c r="J2196" s="243"/>
      <c r="K2196" s="243"/>
      <c r="L2196" s="245">
        <f t="shared" ref="L2196:L2255" si="38">D2196</f>
        <v>0</v>
      </c>
      <c r="M2196" s="246">
        <f t="shared" ref="M2196:M2255" si="39">L2196</f>
        <v>0</v>
      </c>
      <c r="N2196" s="245"/>
      <c r="O2196" s="245"/>
      <c r="P2196" s="245">
        <f t="shared" ref="P2196:P2255" si="40">I2196</f>
        <v>0</v>
      </c>
      <c r="Q2196" s="247">
        <v>0</v>
      </c>
    </row>
    <row r="2197" spans="1:17" s="244" customFormat="1" x14ac:dyDescent="0.25">
      <c r="A2197" s="5" t="s">
        <v>1724</v>
      </c>
      <c r="B2197" s="21" t="s">
        <v>1245</v>
      </c>
      <c r="C2197" s="248" t="s">
        <v>1744</v>
      </c>
      <c r="D2197" s="56" t="s">
        <v>30</v>
      </c>
      <c r="E2197" s="249">
        <v>2014</v>
      </c>
      <c r="F2197" s="249">
        <v>2014</v>
      </c>
      <c r="G2197" s="245">
        <v>1.3069900000000001</v>
      </c>
      <c r="H2197" s="245">
        <v>1.3069900000000001</v>
      </c>
      <c r="I2197" s="245">
        <v>1.3069900000000001</v>
      </c>
      <c r="J2197" s="243"/>
      <c r="K2197" s="243"/>
      <c r="L2197" s="245" t="str">
        <f t="shared" si="38"/>
        <v>1 шт</v>
      </c>
      <c r="M2197" s="246" t="str">
        <f t="shared" si="39"/>
        <v>1 шт</v>
      </c>
      <c r="N2197" s="245"/>
      <c r="O2197" s="245"/>
      <c r="P2197" s="245">
        <f t="shared" si="40"/>
        <v>1.3069900000000001</v>
      </c>
      <c r="Q2197" s="247">
        <v>1.3069900000000001</v>
      </c>
    </row>
    <row r="2198" spans="1:17" s="244" customFormat="1" x14ac:dyDescent="0.25">
      <c r="A2198" s="27" t="s">
        <v>45</v>
      </c>
      <c r="B2198" s="136" t="s">
        <v>21</v>
      </c>
      <c r="C2198" s="246"/>
      <c r="D2198" s="10"/>
      <c r="E2198" s="249"/>
      <c r="F2198" s="249"/>
      <c r="G2198" s="245">
        <v>0</v>
      </c>
      <c r="H2198" s="245">
        <v>0</v>
      </c>
      <c r="I2198" s="245">
        <v>0</v>
      </c>
      <c r="J2198" s="243"/>
      <c r="K2198" s="243"/>
      <c r="L2198" s="245">
        <f t="shared" si="38"/>
        <v>0</v>
      </c>
      <c r="M2198" s="246">
        <f t="shared" si="39"/>
        <v>0</v>
      </c>
      <c r="N2198" s="245"/>
      <c r="O2198" s="245"/>
      <c r="P2198" s="245">
        <f t="shared" si="40"/>
        <v>0</v>
      </c>
      <c r="Q2198" s="247">
        <v>0</v>
      </c>
    </row>
    <row r="2199" spans="1:17" s="244" customFormat="1" ht="47.25" x14ac:dyDescent="0.25">
      <c r="A2199" s="5" t="s">
        <v>3291</v>
      </c>
      <c r="B2199" s="21" t="s">
        <v>1197</v>
      </c>
      <c r="C2199" s="248" t="s">
        <v>1374</v>
      </c>
      <c r="D2199" s="10"/>
      <c r="E2199" s="249">
        <v>2014</v>
      </c>
      <c r="F2199" s="249">
        <v>2014</v>
      </c>
      <c r="G2199" s="245">
        <v>0.79960105999999997</v>
      </c>
      <c r="H2199" s="245">
        <v>0.79960105999999997</v>
      </c>
      <c r="I2199" s="245">
        <v>0.79960105999999997</v>
      </c>
      <c r="J2199" s="243"/>
      <c r="K2199" s="243"/>
      <c r="L2199" s="245">
        <f t="shared" si="38"/>
        <v>0</v>
      </c>
      <c r="M2199" s="246">
        <f t="shared" si="39"/>
        <v>0</v>
      </c>
      <c r="N2199" s="245"/>
      <c r="O2199" s="245"/>
      <c r="P2199" s="245">
        <f t="shared" si="40"/>
        <v>0.79960105999999997</v>
      </c>
      <c r="Q2199" s="247">
        <v>0.79960105999999997</v>
      </c>
    </row>
    <row r="2200" spans="1:17" s="244" customFormat="1" x14ac:dyDescent="0.25">
      <c r="A2200" s="5" t="s">
        <v>3293</v>
      </c>
      <c r="B2200" s="21" t="s">
        <v>1038</v>
      </c>
      <c r="C2200" s="248" t="s">
        <v>1374</v>
      </c>
      <c r="D2200" s="10"/>
      <c r="E2200" s="249">
        <v>2014</v>
      </c>
      <c r="F2200" s="249">
        <v>2014</v>
      </c>
      <c r="G2200" s="245">
        <v>0.27847251000000001</v>
      </c>
      <c r="H2200" s="245">
        <v>0.27847251000000001</v>
      </c>
      <c r="I2200" s="245">
        <v>0.27847251000000001</v>
      </c>
      <c r="J2200" s="243"/>
      <c r="K2200" s="243"/>
      <c r="L2200" s="245">
        <f t="shared" si="38"/>
        <v>0</v>
      </c>
      <c r="M2200" s="246">
        <f t="shared" si="39"/>
        <v>0</v>
      </c>
      <c r="N2200" s="245"/>
      <c r="O2200" s="245"/>
      <c r="P2200" s="245">
        <f t="shared" si="40"/>
        <v>0.27847251000000001</v>
      </c>
      <c r="Q2200" s="247">
        <v>0.27847251000000001</v>
      </c>
    </row>
    <row r="2201" spans="1:17" s="244" customFormat="1" ht="31.5" x14ac:dyDescent="0.25">
      <c r="A2201" s="5" t="s">
        <v>3295</v>
      </c>
      <c r="B2201" s="21" t="s">
        <v>1198</v>
      </c>
      <c r="C2201" s="248" t="s">
        <v>1374</v>
      </c>
      <c r="D2201" s="10"/>
      <c r="E2201" s="249">
        <v>2014</v>
      </c>
      <c r="F2201" s="249">
        <v>2014</v>
      </c>
      <c r="G2201" s="245">
        <v>0.8</v>
      </c>
      <c r="H2201" s="245">
        <v>0.8</v>
      </c>
      <c r="I2201" s="245">
        <v>0.8</v>
      </c>
      <c r="J2201" s="243"/>
      <c r="K2201" s="243"/>
      <c r="L2201" s="245">
        <f t="shared" si="38"/>
        <v>0</v>
      </c>
      <c r="M2201" s="246">
        <f t="shared" si="39"/>
        <v>0</v>
      </c>
      <c r="N2201" s="245"/>
      <c r="O2201" s="245"/>
      <c r="P2201" s="245">
        <f t="shared" si="40"/>
        <v>0.8</v>
      </c>
      <c r="Q2201" s="247">
        <v>0.8</v>
      </c>
    </row>
    <row r="2202" spans="1:17" s="244" customFormat="1" ht="31.5" x14ac:dyDescent="0.25">
      <c r="A2202" s="5" t="s">
        <v>3297</v>
      </c>
      <c r="B2202" s="21" t="s">
        <v>1040</v>
      </c>
      <c r="C2202" s="248" t="s">
        <v>1374</v>
      </c>
      <c r="D2202" s="10"/>
      <c r="E2202" s="249">
        <v>2014</v>
      </c>
      <c r="F2202" s="249">
        <v>2014</v>
      </c>
      <c r="G2202" s="245">
        <v>10.99999418</v>
      </c>
      <c r="H2202" s="245">
        <v>10.99999418</v>
      </c>
      <c r="I2202" s="245">
        <v>10.99999418</v>
      </c>
      <c r="J2202" s="243"/>
      <c r="K2202" s="243"/>
      <c r="L2202" s="245">
        <f t="shared" si="38"/>
        <v>0</v>
      </c>
      <c r="M2202" s="246">
        <f t="shared" si="39"/>
        <v>0</v>
      </c>
      <c r="N2202" s="245"/>
      <c r="O2202" s="245"/>
      <c r="P2202" s="245">
        <f t="shared" si="40"/>
        <v>10.99999418</v>
      </c>
      <c r="Q2202" s="247">
        <v>10.99999418</v>
      </c>
    </row>
    <row r="2203" spans="1:17" s="244" customFormat="1" x14ac:dyDescent="0.25">
      <c r="A2203" s="137">
        <v>9</v>
      </c>
      <c r="B2203" s="136" t="s">
        <v>25</v>
      </c>
      <c r="C2203" s="246"/>
      <c r="D2203" s="10"/>
      <c r="E2203" s="249"/>
      <c r="F2203" s="249"/>
      <c r="G2203" s="245">
        <v>0</v>
      </c>
      <c r="H2203" s="245">
        <v>0</v>
      </c>
      <c r="I2203" s="245">
        <v>0</v>
      </c>
      <c r="J2203" s="243"/>
      <c r="K2203" s="243"/>
      <c r="L2203" s="245">
        <f t="shared" si="38"/>
        <v>0</v>
      </c>
      <c r="M2203" s="246">
        <f t="shared" si="39"/>
        <v>0</v>
      </c>
      <c r="N2203" s="245"/>
      <c r="O2203" s="245"/>
      <c r="P2203" s="245">
        <f t="shared" si="40"/>
        <v>0</v>
      </c>
      <c r="Q2203" s="247">
        <v>0</v>
      </c>
    </row>
    <row r="2204" spans="1:17" s="244" customFormat="1" ht="31.5" x14ac:dyDescent="0.25">
      <c r="A2204" s="5" t="s">
        <v>4071</v>
      </c>
      <c r="B2204" s="21" t="s">
        <v>1042</v>
      </c>
      <c r="C2204" s="248" t="s">
        <v>1744</v>
      </c>
      <c r="D2204" s="31" t="s">
        <v>30</v>
      </c>
      <c r="E2204" s="249">
        <v>2014</v>
      </c>
      <c r="F2204" s="249">
        <v>2014</v>
      </c>
      <c r="G2204" s="245">
        <v>0.2247605</v>
      </c>
      <c r="H2204" s="245">
        <v>0.2247605</v>
      </c>
      <c r="I2204" s="245">
        <v>0.2247605</v>
      </c>
      <c r="J2204" s="243"/>
      <c r="K2204" s="243"/>
      <c r="L2204" s="245" t="str">
        <f t="shared" si="38"/>
        <v>1 шт</v>
      </c>
      <c r="M2204" s="246" t="str">
        <f t="shared" si="39"/>
        <v>1 шт</v>
      </c>
      <c r="N2204" s="245"/>
      <c r="O2204" s="245"/>
      <c r="P2204" s="245">
        <f t="shared" si="40"/>
        <v>0.2247605</v>
      </c>
      <c r="Q2204" s="247">
        <v>0.2247605</v>
      </c>
    </row>
    <row r="2205" spans="1:17" s="244" customFormat="1" x14ac:dyDescent="0.25">
      <c r="A2205" s="137" t="s">
        <v>90</v>
      </c>
      <c r="B2205" s="136" t="s">
        <v>26</v>
      </c>
      <c r="C2205" s="246"/>
      <c r="D2205" s="10"/>
      <c r="E2205" s="249"/>
      <c r="F2205" s="249"/>
      <c r="G2205" s="245">
        <v>0</v>
      </c>
      <c r="H2205" s="245">
        <v>0</v>
      </c>
      <c r="I2205" s="245">
        <v>0</v>
      </c>
      <c r="J2205" s="243"/>
      <c r="K2205" s="243"/>
      <c r="L2205" s="245">
        <f t="shared" si="38"/>
        <v>0</v>
      </c>
      <c r="M2205" s="246">
        <f t="shared" si="39"/>
        <v>0</v>
      </c>
      <c r="N2205" s="245"/>
      <c r="O2205" s="245"/>
      <c r="P2205" s="245">
        <f t="shared" si="40"/>
        <v>0</v>
      </c>
      <c r="Q2205" s="247">
        <v>0</v>
      </c>
    </row>
    <row r="2206" spans="1:17" s="244" customFormat="1" x14ac:dyDescent="0.25">
      <c r="A2206" s="5" t="s">
        <v>3321</v>
      </c>
      <c r="B2206" s="21" t="s">
        <v>1043</v>
      </c>
      <c r="C2206" s="248" t="s">
        <v>1744</v>
      </c>
      <c r="D2206" s="31" t="s">
        <v>30</v>
      </c>
      <c r="E2206" s="249">
        <v>2014</v>
      </c>
      <c r="F2206" s="249">
        <v>2014</v>
      </c>
      <c r="G2206" s="245">
        <v>6.3E-2</v>
      </c>
      <c r="H2206" s="245">
        <v>6.3E-2</v>
      </c>
      <c r="I2206" s="245">
        <v>6.3E-2</v>
      </c>
      <c r="J2206" s="243"/>
      <c r="K2206" s="243"/>
      <c r="L2206" s="245" t="str">
        <f t="shared" si="38"/>
        <v>1 шт</v>
      </c>
      <c r="M2206" s="246" t="str">
        <f t="shared" si="39"/>
        <v>1 шт</v>
      </c>
      <c r="N2206" s="245"/>
      <c r="O2206" s="245"/>
      <c r="P2206" s="245">
        <f t="shared" si="40"/>
        <v>6.3E-2</v>
      </c>
      <c r="Q2206" s="247">
        <v>6.3E-2</v>
      </c>
    </row>
    <row r="2207" spans="1:17" s="244" customFormat="1" x14ac:dyDescent="0.25">
      <c r="A2207" s="5" t="s">
        <v>3322</v>
      </c>
      <c r="B2207" s="21" t="s">
        <v>1044</v>
      </c>
      <c r="C2207" s="248" t="s">
        <v>1744</v>
      </c>
      <c r="D2207" s="31" t="s">
        <v>30</v>
      </c>
      <c r="E2207" s="249">
        <v>2014</v>
      </c>
      <c r="F2207" s="249">
        <v>2014</v>
      </c>
      <c r="G2207" s="245">
        <v>4.8800000000000003E-2</v>
      </c>
      <c r="H2207" s="245">
        <v>4.8800000000000003E-2</v>
      </c>
      <c r="I2207" s="245">
        <v>4.8800000000000003E-2</v>
      </c>
      <c r="J2207" s="243"/>
      <c r="K2207" s="243"/>
      <c r="L2207" s="245" t="str">
        <f t="shared" si="38"/>
        <v>1 шт</v>
      </c>
      <c r="M2207" s="246" t="str">
        <f t="shared" si="39"/>
        <v>1 шт</v>
      </c>
      <c r="N2207" s="245"/>
      <c r="O2207" s="245"/>
      <c r="P2207" s="245">
        <f t="shared" si="40"/>
        <v>4.8800000000000003E-2</v>
      </c>
      <c r="Q2207" s="247">
        <v>4.8800000000000003E-2</v>
      </c>
    </row>
    <row r="2208" spans="1:17" s="244" customFormat="1" x14ac:dyDescent="0.25">
      <c r="A2208" s="5" t="s">
        <v>3323</v>
      </c>
      <c r="B2208" s="21" t="s">
        <v>1045</v>
      </c>
      <c r="C2208" s="248" t="s">
        <v>1744</v>
      </c>
      <c r="D2208" s="31" t="s">
        <v>30</v>
      </c>
      <c r="E2208" s="249">
        <v>2014</v>
      </c>
      <c r="F2208" s="249">
        <v>2014</v>
      </c>
      <c r="G2208" s="245">
        <v>5.9900000000000002E-2</v>
      </c>
      <c r="H2208" s="245">
        <v>5.9900000000000002E-2</v>
      </c>
      <c r="I2208" s="245">
        <v>5.9900000000000002E-2</v>
      </c>
      <c r="J2208" s="243"/>
      <c r="K2208" s="243"/>
      <c r="L2208" s="245" t="str">
        <f t="shared" si="38"/>
        <v>1 шт</v>
      </c>
      <c r="M2208" s="246" t="str">
        <f t="shared" si="39"/>
        <v>1 шт</v>
      </c>
      <c r="N2208" s="245"/>
      <c r="O2208" s="245"/>
      <c r="P2208" s="245">
        <f t="shared" si="40"/>
        <v>5.9900000000000002E-2</v>
      </c>
      <c r="Q2208" s="247">
        <v>5.9900000000000002E-2</v>
      </c>
    </row>
    <row r="2209" spans="1:17" s="290" customFormat="1" x14ac:dyDescent="0.25">
      <c r="A2209" s="276" t="s">
        <v>10</v>
      </c>
      <c r="B2209" s="277" t="s">
        <v>11</v>
      </c>
      <c r="C2209" s="294"/>
      <c r="D2209" s="280"/>
      <c r="E2209" s="295"/>
      <c r="F2209" s="295"/>
      <c r="G2209" s="287"/>
      <c r="H2209" s="287"/>
      <c r="I2209" s="287"/>
      <c r="J2209" s="288"/>
      <c r="K2209" s="288"/>
      <c r="L2209" s="287"/>
      <c r="M2209" s="294"/>
      <c r="N2209" s="287"/>
      <c r="O2209" s="287"/>
      <c r="P2209" s="287"/>
      <c r="Q2209" s="289"/>
    </row>
    <row r="2210" spans="1:17" s="244" customFormat="1" x14ac:dyDescent="0.25">
      <c r="A2210" s="19" t="s">
        <v>593</v>
      </c>
      <c r="B2210" s="83" t="s">
        <v>29</v>
      </c>
      <c r="C2210" s="246"/>
      <c r="D2210" s="10"/>
      <c r="E2210" s="249"/>
      <c r="F2210" s="249"/>
      <c r="G2210" s="245">
        <v>0</v>
      </c>
      <c r="H2210" s="245">
        <v>0</v>
      </c>
      <c r="I2210" s="245">
        <v>0</v>
      </c>
      <c r="J2210" s="243"/>
      <c r="K2210" s="243"/>
      <c r="L2210" s="245">
        <f t="shared" si="38"/>
        <v>0</v>
      </c>
      <c r="M2210" s="246">
        <f t="shared" si="39"/>
        <v>0</v>
      </c>
      <c r="N2210" s="245"/>
      <c r="O2210" s="245"/>
      <c r="P2210" s="245">
        <f t="shared" si="40"/>
        <v>0</v>
      </c>
      <c r="Q2210" s="247">
        <v>0</v>
      </c>
    </row>
    <row r="2211" spans="1:17" s="244" customFormat="1" ht="31.5" x14ac:dyDescent="0.25">
      <c r="A2211" s="19" t="s">
        <v>1444</v>
      </c>
      <c r="B2211" s="21" t="s">
        <v>594</v>
      </c>
      <c r="C2211" s="248" t="s">
        <v>1374</v>
      </c>
      <c r="D2211" s="55" t="s">
        <v>595</v>
      </c>
      <c r="E2211" s="249">
        <v>2014</v>
      </c>
      <c r="F2211" s="249">
        <v>2014</v>
      </c>
      <c r="G2211" s="245">
        <v>6.7787629999999996</v>
      </c>
      <c r="H2211" s="245">
        <v>6.7787629999999996</v>
      </c>
      <c r="I2211" s="245">
        <v>6.7787629999999996</v>
      </c>
      <c r="J2211" s="243"/>
      <c r="K2211" s="243"/>
      <c r="L2211" s="245" t="str">
        <f t="shared" si="38"/>
        <v>2 км</v>
      </c>
      <c r="M2211" s="246" t="str">
        <f t="shared" si="39"/>
        <v>2 км</v>
      </c>
      <c r="N2211" s="245"/>
      <c r="O2211" s="245"/>
      <c r="P2211" s="245">
        <f t="shared" si="40"/>
        <v>6.7787629999999996</v>
      </c>
      <c r="Q2211" s="247">
        <v>6.7787629999999996</v>
      </c>
    </row>
    <row r="2212" spans="1:17" s="244" customFormat="1" ht="31.5" x14ac:dyDescent="0.25">
      <c r="A2212" s="19" t="s">
        <v>1445</v>
      </c>
      <c r="B2212" s="21" t="s">
        <v>596</v>
      </c>
      <c r="C2212" s="248" t="s">
        <v>1374</v>
      </c>
      <c r="D2212" s="55" t="s">
        <v>597</v>
      </c>
      <c r="E2212" s="249">
        <v>2014</v>
      </c>
      <c r="F2212" s="249">
        <v>2014</v>
      </c>
      <c r="G2212" s="245">
        <v>0.11593332000000001</v>
      </c>
      <c r="H2212" s="245">
        <v>0.11593332000000001</v>
      </c>
      <c r="I2212" s="245">
        <v>0.11593332000000001</v>
      </c>
      <c r="J2212" s="243"/>
      <c r="K2212" s="243"/>
      <c r="L2212" s="245" t="str">
        <f t="shared" si="38"/>
        <v>0,05 км</v>
      </c>
      <c r="M2212" s="246" t="str">
        <f t="shared" si="39"/>
        <v>0,05 км</v>
      </c>
      <c r="N2212" s="245"/>
      <c r="O2212" s="245"/>
      <c r="P2212" s="245">
        <f t="shared" si="40"/>
        <v>0.11593332000000001</v>
      </c>
      <c r="Q2212" s="247">
        <v>0.11593332000000001</v>
      </c>
    </row>
    <row r="2213" spans="1:17" s="244" customFormat="1" ht="31.5" x14ac:dyDescent="0.25">
      <c r="A2213" s="19" t="s">
        <v>1446</v>
      </c>
      <c r="B2213" s="21" t="s">
        <v>598</v>
      </c>
      <c r="C2213" s="248" t="s">
        <v>1374</v>
      </c>
      <c r="D2213" s="55" t="s">
        <v>352</v>
      </c>
      <c r="E2213" s="249">
        <v>2014</v>
      </c>
      <c r="F2213" s="249">
        <v>2014</v>
      </c>
      <c r="G2213" s="245">
        <v>0.40499341</v>
      </c>
      <c r="H2213" s="245">
        <v>0.40499341</v>
      </c>
      <c r="I2213" s="245">
        <v>0.40499341</v>
      </c>
      <c r="J2213" s="243"/>
      <c r="K2213" s="243"/>
      <c r="L2213" s="245" t="str">
        <f t="shared" si="38"/>
        <v>0,25 МВА</v>
      </c>
      <c r="M2213" s="246" t="str">
        <f t="shared" si="39"/>
        <v>0,25 МВА</v>
      </c>
      <c r="N2213" s="245"/>
      <c r="O2213" s="245"/>
      <c r="P2213" s="245">
        <f t="shared" si="40"/>
        <v>0.40499341</v>
      </c>
      <c r="Q2213" s="247">
        <v>0.40499341</v>
      </c>
    </row>
    <row r="2214" spans="1:17" s="244" customFormat="1" x14ac:dyDescent="0.25">
      <c r="A2214" s="19" t="s">
        <v>1447</v>
      </c>
      <c r="B2214" s="21" t="s">
        <v>600</v>
      </c>
      <c r="C2214" s="248" t="s">
        <v>1374</v>
      </c>
      <c r="D2214" s="10" t="s">
        <v>601</v>
      </c>
      <c r="E2214" s="249">
        <v>2014</v>
      </c>
      <c r="F2214" s="249">
        <v>2014</v>
      </c>
      <c r="G2214" s="245">
        <v>6.4929549700000004</v>
      </c>
      <c r="H2214" s="245">
        <v>6.4929549700000004</v>
      </c>
      <c r="I2214" s="245">
        <v>6.4929549700000004</v>
      </c>
      <c r="J2214" s="243"/>
      <c r="K2214" s="243"/>
      <c r="L2214" s="245" t="str">
        <f t="shared" si="38"/>
        <v>14 яч</v>
      </c>
      <c r="M2214" s="246" t="str">
        <f t="shared" si="39"/>
        <v>14 яч</v>
      </c>
      <c r="N2214" s="245"/>
      <c r="O2214" s="245"/>
      <c r="P2214" s="245">
        <f t="shared" si="40"/>
        <v>6.4929549700000004</v>
      </c>
      <c r="Q2214" s="247">
        <v>6.4929549700000004</v>
      </c>
    </row>
    <row r="2215" spans="1:17" s="244" customFormat="1" ht="47.25" x14ac:dyDescent="0.25">
      <c r="A2215" s="19" t="s">
        <v>2398</v>
      </c>
      <c r="B2215" s="121" t="s">
        <v>623</v>
      </c>
      <c r="C2215" s="248" t="s">
        <v>1376</v>
      </c>
      <c r="D2215" s="56" t="s">
        <v>30</v>
      </c>
      <c r="E2215" s="249">
        <v>2014</v>
      </c>
      <c r="F2215" s="249">
        <v>2014</v>
      </c>
      <c r="G2215" s="245">
        <v>3.5999999999999997E-2</v>
      </c>
      <c r="H2215" s="245">
        <v>3.5999999999999997E-2</v>
      </c>
      <c r="I2215" s="245">
        <v>3.5999999999999997E-2</v>
      </c>
      <c r="J2215" s="243"/>
      <c r="K2215" s="243"/>
      <c r="L2215" s="245" t="str">
        <f>D2215</f>
        <v>1 шт</v>
      </c>
      <c r="M2215" s="246" t="str">
        <f>L2215</f>
        <v>1 шт</v>
      </c>
      <c r="N2215" s="245"/>
      <c r="O2215" s="245"/>
      <c r="P2215" s="245">
        <f>I2215</f>
        <v>3.5999999999999997E-2</v>
      </c>
      <c r="Q2215" s="247">
        <v>3.5999999999999997E-2</v>
      </c>
    </row>
    <row r="2216" spans="1:17" s="244" customFormat="1" ht="31.5" x14ac:dyDescent="0.25">
      <c r="A2216" s="19" t="s">
        <v>2400</v>
      </c>
      <c r="B2216" s="121" t="s">
        <v>624</v>
      </c>
      <c r="C2216" s="248" t="s">
        <v>1376</v>
      </c>
      <c r="D2216" s="56" t="s">
        <v>30</v>
      </c>
      <c r="E2216" s="249">
        <v>2014</v>
      </c>
      <c r="F2216" s="249">
        <v>2014</v>
      </c>
      <c r="G2216" s="245">
        <v>1.9E-2</v>
      </c>
      <c r="H2216" s="245">
        <v>1.9E-2</v>
      </c>
      <c r="I2216" s="245">
        <v>1.9E-2</v>
      </c>
      <c r="J2216" s="243"/>
      <c r="K2216" s="243"/>
      <c r="L2216" s="245" t="str">
        <f>D2216</f>
        <v>1 шт</v>
      </c>
      <c r="M2216" s="246" t="str">
        <f>L2216</f>
        <v>1 шт</v>
      </c>
      <c r="N2216" s="245"/>
      <c r="O2216" s="245"/>
      <c r="P2216" s="245">
        <f>I2216</f>
        <v>1.9E-2</v>
      </c>
      <c r="Q2216" s="247">
        <v>1.9E-2</v>
      </c>
    </row>
    <row r="2217" spans="1:17" s="244" customFormat="1" x14ac:dyDescent="0.25">
      <c r="A2217" s="19" t="s">
        <v>27</v>
      </c>
      <c r="B2217" s="83" t="s">
        <v>70</v>
      </c>
      <c r="C2217" s="246"/>
      <c r="D2217" s="10"/>
      <c r="E2217" s="249"/>
      <c r="F2217" s="249"/>
      <c r="G2217" s="245">
        <v>0</v>
      </c>
      <c r="H2217" s="245">
        <v>0</v>
      </c>
      <c r="I2217" s="245">
        <v>0</v>
      </c>
      <c r="J2217" s="243"/>
      <c r="K2217" s="243"/>
      <c r="L2217" s="245">
        <f t="shared" si="38"/>
        <v>0</v>
      </c>
      <c r="M2217" s="246">
        <f t="shared" si="39"/>
        <v>0</v>
      </c>
      <c r="N2217" s="245"/>
      <c r="O2217" s="245"/>
      <c r="P2217" s="245">
        <f t="shared" si="40"/>
        <v>0</v>
      </c>
      <c r="Q2217" s="247">
        <v>0</v>
      </c>
    </row>
    <row r="2218" spans="1:17" s="244" customFormat="1" x14ac:dyDescent="0.25">
      <c r="A2218" s="5" t="s">
        <v>1448</v>
      </c>
      <c r="B2218" s="21" t="s">
        <v>1588</v>
      </c>
      <c r="C2218" s="248" t="s">
        <v>1409</v>
      </c>
      <c r="D2218" s="10"/>
      <c r="E2218" s="249">
        <v>2014</v>
      </c>
      <c r="F2218" s="249">
        <v>2014</v>
      </c>
      <c r="G2218" s="245">
        <v>3.5</v>
      </c>
      <c r="H2218" s="245">
        <v>3.5</v>
      </c>
      <c r="I2218" s="245">
        <v>3.5</v>
      </c>
      <c r="J2218" s="243"/>
      <c r="K2218" s="243"/>
      <c r="L2218" s="245">
        <f t="shared" si="38"/>
        <v>0</v>
      </c>
      <c r="M2218" s="246">
        <f t="shared" si="39"/>
        <v>0</v>
      </c>
      <c r="N2218" s="245"/>
      <c r="O2218" s="245"/>
      <c r="P2218" s="245">
        <f t="shared" si="40"/>
        <v>3.5</v>
      </c>
      <c r="Q2218" s="247">
        <v>3.5</v>
      </c>
    </row>
    <row r="2219" spans="1:17" s="244" customFormat="1" ht="31.5" x14ac:dyDescent="0.25">
      <c r="A2219" s="5" t="s">
        <v>1449</v>
      </c>
      <c r="B2219" s="21" t="s">
        <v>608</v>
      </c>
      <c r="C2219" s="248" t="s">
        <v>1409</v>
      </c>
      <c r="D2219" s="55"/>
      <c r="E2219" s="249">
        <v>2014</v>
      </c>
      <c r="F2219" s="249">
        <v>2014</v>
      </c>
      <c r="G2219" s="245">
        <v>5.7239639999999996</v>
      </c>
      <c r="H2219" s="245">
        <v>5.7239639999999996</v>
      </c>
      <c r="I2219" s="245">
        <v>5.7239639999999996</v>
      </c>
      <c r="J2219" s="243"/>
      <c r="K2219" s="243"/>
      <c r="L2219" s="245">
        <f t="shared" si="38"/>
        <v>0</v>
      </c>
      <c r="M2219" s="246">
        <f t="shared" si="39"/>
        <v>0</v>
      </c>
      <c r="N2219" s="245"/>
      <c r="O2219" s="245"/>
      <c r="P2219" s="245">
        <f t="shared" si="40"/>
        <v>5.7239639999999996</v>
      </c>
      <c r="Q2219" s="247">
        <v>5.7239639999999996</v>
      </c>
    </row>
    <row r="2220" spans="1:17" s="244" customFormat="1" ht="31.5" x14ac:dyDescent="0.25">
      <c r="A2220" s="5" t="s">
        <v>1450</v>
      </c>
      <c r="B2220" s="21" t="s">
        <v>615</v>
      </c>
      <c r="C2220" s="248" t="s">
        <v>1409</v>
      </c>
      <c r="D2220" s="10" t="s">
        <v>19</v>
      </c>
      <c r="E2220" s="249">
        <v>2014</v>
      </c>
      <c r="F2220" s="249">
        <v>2014</v>
      </c>
      <c r="G2220" s="245">
        <v>0.77500000000000002</v>
      </c>
      <c r="H2220" s="245">
        <v>0.77500000000000002</v>
      </c>
      <c r="I2220" s="245">
        <v>0.77500000000000002</v>
      </c>
      <c r="J2220" s="243"/>
      <c r="K2220" s="243"/>
      <c r="L2220" s="245" t="str">
        <f t="shared" si="38"/>
        <v>0,4 МВА</v>
      </c>
      <c r="M2220" s="246" t="str">
        <f t="shared" si="39"/>
        <v>0,4 МВА</v>
      </c>
      <c r="N2220" s="245"/>
      <c r="O2220" s="245"/>
      <c r="P2220" s="245">
        <f t="shared" si="40"/>
        <v>0.77500000000000002</v>
      </c>
      <c r="Q2220" s="247">
        <v>0.77500000000000002</v>
      </c>
    </row>
    <row r="2221" spans="1:17" s="244" customFormat="1" ht="47.25" x14ac:dyDescent="0.25">
      <c r="A2221" s="5" t="s">
        <v>1451</v>
      </c>
      <c r="B2221" s="21" t="s">
        <v>612</v>
      </c>
      <c r="C2221" s="248" t="s">
        <v>1409</v>
      </c>
      <c r="D2221" s="55" t="s">
        <v>327</v>
      </c>
      <c r="E2221" s="249">
        <v>2014</v>
      </c>
      <c r="F2221" s="249">
        <v>2014</v>
      </c>
      <c r="G2221" s="245">
        <v>0.10551787999999999</v>
      </c>
      <c r="H2221" s="245">
        <v>0.10551787999999999</v>
      </c>
      <c r="I2221" s="245">
        <v>0.10551787999999999</v>
      </c>
      <c r="J2221" s="243"/>
      <c r="K2221" s="243"/>
      <c r="L2221" s="245" t="str">
        <f t="shared" si="38"/>
        <v>0,16 МВА</v>
      </c>
      <c r="M2221" s="246" t="str">
        <f t="shared" si="39"/>
        <v>0,16 МВА</v>
      </c>
      <c r="N2221" s="245"/>
      <c r="O2221" s="245"/>
      <c r="P2221" s="245">
        <f t="shared" si="40"/>
        <v>0.10551787999999999</v>
      </c>
      <c r="Q2221" s="247">
        <v>0.10551787999999999</v>
      </c>
    </row>
    <row r="2222" spans="1:17" s="244" customFormat="1" ht="47.25" x14ac:dyDescent="0.25">
      <c r="A2222" s="5" t="s">
        <v>1452</v>
      </c>
      <c r="B2222" s="21" t="s">
        <v>613</v>
      </c>
      <c r="C2222" s="248" t="s">
        <v>1409</v>
      </c>
      <c r="D2222" s="55" t="s">
        <v>18</v>
      </c>
      <c r="E2222" s="249">
        <v>2014</v>
      </c>
      <c r="F2222" s="249">
        <v>2014</v>
      </c>
      <c r="G2222" s="245">
        <v>8.836455E-2</v>
      </c>
      <c r="H2222" s="245">
        <v>8.836455E-2</v>
      </c>
      <c r="I2222" s="245">
        <v>8.836455E-2</v>
      </c>
      <c r="J2222" s="243"/>
      <c r="K2222" s="243"/>
      <c r="L2222" s="245" t="str">
        <f t="shared" si="38"/>
        <v>0,1 МВА</v>
      </c>
      <c r="M2222" s="246" t="str">
        <f t="shared" si="39"/>
        <v>0,1 МВА</v>
      </c>
      <c r="N2222" s="245"/>
      <c r="O2222" s="245"/>
      <c r="P2222" s="245">
        <f t="shared" si="40"/>
        <v>8.836455E-2</v>
      </c>
      <c r="Q2222" s="247">
        <v>8.836455E-2</v>
      </c>
    </row>
    <row r="2223" spans="1:17" s="244" customFormat="1" ht="94.5" x14ac:dyDescent="0.25">
      <c r="A2223" s="5" t="s">
        <v>1453</v>
      </c>
      <c r="B2223" s="21" t="s">
        <v>610</v>
      </c>
      <c r="C2223" s="248" t="s">
        <v>1409</v>
      </c>
      <c r="D2223" s="10" t="s">
        <v>611</v>
      </c>
      <c r="E2223" s="249">
        <v>2014</v>
      </c>
      <c r="F2223" s="249">
        <v>2014</v>
      </c>
      <c r="G2223" s="245">
        <v>0.11177679</v>
      </c>
      <c r="H2223" s="245">
        <v>0.11177679</v>
      </c>
      <c r="I2223" s="245">
        <v>0.11177679</v>
      </c>
      <c r="J2223" s="243"/>
      <c r="K2223" s="243"/>
      <c r="L2223" s="245" t="str">
        <f t="shared" si="38"/>
        <v>0,18 км</v>
      </c>
      <c r="M2223" s="246" t="str">
        <f t="shared" si="39"/>
        <v>0,18 км</v>
      </c>
      <c r="N2223" s="245"/>
      <c r="O2223" s="245"/>
      <c r="P2223" s="245">
        <f t="shared" si="40"/>
        <v>0.11177679</v>
      </c>
      <c r="Q2223" s="247">
        <v>0.11177679</v>
      </c>
    </row>
    <row r="2224" spans="1:17" s="244" customFormat="1" ht="47.25" x14ac:dyDescent="0.25">
      <c r="A2224" s="5" t="s">
        <v>1454</v>
      </c>
      <c r="B2224" s="21" t="s">
        <v>614</v>
      </c>
      <c r="C2224" s="248" t="s">
        <v>1409</v>
      </c>
      <c r="D2224" s="10" t="s">
        <v>124</v>
      </c>
      <c r="E2224" s="249">
        <v>2014</v>
      </c>
      <c r="F2224" s="249">
        <v>2014</v>
      </c>
      <c r="G2224" s="245">
        <v>7.9876279999999994E-2</v>
      </c>
      <c r="H2224" s="245">
        <v>7.9876279999999994E-2</v>
      </c>
      <c r="I2224" s="245">
        <v>7.9876279999999994E-2</v>
      </c>
      <c r="J2224" s="243"/>
      <c r="K2224" s="243"/>
      <c r="L2224" s="245" t="str">
        <f t="shared" si="38"/>
        <v>0,063 МВА</v>
      </c>
      <c r="M2224" s="246" t="str">
        <f t="shared" si="39"/>
        <v>0,063 МВА</v>
      </c>
      <c r="N2224" s="245"/>
      <c r="O2224" s="245"/>
      <c r="P2224" s="245">
        <f t="shared" si="40"/>
        <v>7.9876279999999994E-2</v>
      </c>
      <c r="Q2224" s="247">
        <v>7.9876279999999994E-2</v>
      </c>
    </row>
    <row r="2225" spans="1:17" s="244" customFormat="1" ht="80.25" customHeight="1" x14ac:dyDescent="0.25">
      <c r="A2225" s="5" t="s">
        <v>1455</v>
      </c>
      <c r="B2225" s="21" t="s">
        <v>616</v>
      </c>
      <c r="C2225" s="248" t="s">
        <v>1409</v>
      </c>
      <c r="D2225" s="10" t="s">
        <v>617</v>
      </c>
      <c r="E2225" s="249">
        <v>2014</v>
      </c>
      <c r="F2225" s="249">
        <v>2014</v>
      </c>
      <c r="G2225" s="245">
        <v>0.14699999999999999</v>
      </c>
      <c r="H2225" s="245">
        <v>0.14699999999999999</v>
      </c>
      <c r="I2225" s="245">
        <v>0.14699999999999999</v>
      </c>
      <c r="J2225" s="243"/>
      <c r="K2225" s="243"/>
      <c r="L2225" s="245" t="str">
        <f t="shared" si="38"/>
        <v>0,236 км</v>
      </c>
      <c r="M2225" s="246" t="str">
        <f t="shared" si="39"/>
        <v>0,236 км</v>
      </c>
      <c r="N2225" s="245"/>
      <c r="O2225" s="245"/>
      <c r="P2225" s="245">
        <f t="shared" si="40"/>
        <v>0.14699999999999999</v>
      </c>
      <c r="Q2225" s="247">
        <v>0.14699999999999999</v>
      </c>
    </row>
    <row r="2226" spans="1:17" s="244" customFormat="1" ht="85.5" customHeight="1" x14ac:dyDescent="0.25">
      <c r="A2226" s="5" t="s">
        <v>1456</v>
      </c>
      <c r="B2226" s="21" t="s">
        <v>618</v>
      </c>
      <c r="C2226" s="248" t="s">
        <v>1409</v>
      </c>
      <c r="D2226" s="10" t="s">
        <v>619</v>
      </c>
      <c r="E2226" s="249">
        <v>2014</v>
      </c>
      <c r="F2226" s="249">
        <v>2014</v>
      </c>
      <c r="G2226" s="245">
        <v>0.11</v>
      </c>
      <c r="H2226" s="245">
        <v>0.11</v>
      </c>
      <c r="I2226" s="245">
        <v>0.11</v>
      </c>
      <c r="J2226" s="243"/>
      <c r="K2226" s="243"/>
      <c r="L2226" s="245" t="str">
        <f t="shared" si="38"/>
        <v>0,219 км</v>
      </c>
      <c r="M2226" s="246" t="str">
        <f t="shared" si="39"/>
        <v>0,219 км</v>
      </c>
      <c r="N2226" s="245"/>
      <c r="O2226" s="245"/>
      <c r="P2226" s="245">
        <f t="shared" si="40"/>
        <v>0.11</v>
      </c>
      <c r="Q2226" s="247">
        <v>0.11</v>
      </c>
    </row>
    <row r="2227" spans="1:17" s="244" customFormat="1" ht="47.25" x14ac:dyDescent="0.25">
      <c r="A2227" s="5" t="s">
        <v>1457</v>
      </c>
      <c r="B2227" s="21" t="s">
        <v>620</v>
      </c>
      <c r="C2227" s="248" t="s">
        <v>1409</v>
      </c>
      <c r="D2227" s="10" t="s">
        <v>621</v>
      </c>
      <c r="E2227" s="249">
        <v>2014</v>
      </c>
      <c r="F2227" s="249">
        <v>2014</v>
      </c>
      <c r="G2227" s="245">
        <v>0.14233000000000001</v>
      </c>
      <c r="H2227" s="245">
        <v>0.14233000000000001</v>
      </c>
      <c r="I2227" s="245">
        <v>0.14233000000000001</v>
      </c>
      <c r="J2227" s="243"/>
      <c r="K2227" s="243"/>
      <c r="L2227" s="245" t="str">
        <f t="shared" si="38"/>
        <v>0,240 км</v>
      </c>
      <c r="M2227" s="246" t="str">
        <f t="shared" si="39"/>
        <v>0,240 км</v>
      </c>
      <c r="N2227" s="245"/>
      <c r="O2227" s="245"/>
      <c r="P2227" s="245">
        <f t="shared" si="40"/>
        <v>0.14233000000000001</v>
      </c>
      <c r="Q2227" s="247">
        <v>0.14233000000000001</v>
      </c>
    </row>
    <row r="2228" spans="1:17" s="244" customFormat="1" ht="31.5" x14ac:dyDescent="0.25">
      <c r="A2228" s="5" t="s">
        <v>1665</v>
      </c>
      <c r="B2228" s="21" t="s">
        <v>622</v>
      </c>
      <c r="C2228" s="248" t="s">
        <v>1376</v>
      </c>
      <c r="D2228" s="56" t="s">
        <v>30</v>
      </c>
      <c r="E2228" s="249">
        <v>2014</v>
      </c>
      <c r="F2228" s="249">
        <v>2014</v>
      </c>
      <c r="G2228" s="245">
        <v>0.31900099999999998</v>
      </c>
      <c r="H2228" s="245">
        <v>0.31900099999999998</v>
      </c>
      <c r="I2228" s="245">
        <v>0.31900099999999998</v>
      </c>
      <c r="J2228" s="243"/>
      <c r="K2228" s="243"/>
      <c r="L2228" s="245" t="str">
        <f>D2228</f>
        <v>1 шт</v>
      </c>
      <c r="M2228" s="246" t="str">
        <f>L2228</f>
        <v>1 шт</v>
      </c>
      <c r="N2228" s="245"/>
      <c r="O2228" s="245"/>
      <c r="P2228" s="245">
        <f>I2228</f>
        <v>0.31900099999999998</v>
      </c>
      <c r="Q2228" s="247">
        <v>0.31900099999999998</v>
      </c>
    </row>
    <row r="2229" spans="1:17" s="244" customFormat="1" x14ac:dyDescent="0.25">
      <c r="A2229" s="5" t="s">
        <v>1666</v>
      </c>
      <c r="B2229" s="21" t="s">
        <v>1344</v>
      </c>
      <c r="C2229" s="248" t="s">
        <v>1376</v>
      </c>
      <c r="D2229" s="56" t="s">
        <v>30</v>
      </c>
      <c r="E2229" s="249">
        <v>2014</v>
      </c>
      <c r="F2229" s="249">
        <v>2014</v>
      </c>
      <c r="G2229" s="245">
        <v>4.1000000000000002E-2</v>
      </c>
      <c r="H2229" s="245">
        <v>4.1000000000000002E-2</v>
      </c>
      <c r="I2229" s="245">
        <v>4.1000000000000002E-2</v>
      </c>
      <c r="J2229" s="243"/>
      <c r="K2229" s="243"/>
      <c r="L2229" s="245" t="str">
        <f>D2229</f>
        <v>1 шт</v>
      </c>
      <c r="M2229" s="246" t="str">
        <f>L2229</f>
        <v>1 шт</v>
      </c>
      <c r="N2229" s="245"/>
      <c r="O2229" s="245"/>
      <c r="P2229" s="245">
        <f>I2229</f>
        <v>4.1000000000000002E-2</v>
      </c>
      <c r="Q2229" s="247">
        <v>4.1000000000000002E-2</v>
      </c>
    </row>
    <row r="2230" spans="1:17" s="244" customFormat="1" x14ac:dyDescent="0.25">
      <c r="A2230" s="5" t="s">
        <v>1667</v>
      </c>
      <c r="B2230" s="21" t="s">
        <v>1345</v>
      </c>
      <c r="C2230" s="248" t="s">
        <v>1376</v>
      </c>
      <c r="D2230" s="56" t="s">
        <v>30</v>
      </c>
      <c r="E2230" s="249">
        <v>2014</v>
      </c>
      <c r="F2230" s="249">
        <v>2014</v>
      </c>
      <c r="G2230" s="245">
        <v>4.1000000000000002E-2</v>
      </c>
      <c r="H2230" s="245">
        <v>4.1000000000000002E-2</v>
      </c>
      <c r="I2230" s="245">
        <v>4.1000000000000002E-2</v>
      </c>
      <c r="J2230" s="243"/>
      <c r="K2230" s="243"/>
      <c r="L2230" s="245" t="str">
        <f>D2230</f>
        <v>1 шт</v>
      </c>
      <c r="M2230" s="246" t="str">
        <f>L2230</f>
        <v>1 шт</v>
      </c>
      <c r="N2230" s="245"/>
      <c r="O2230" s="245"/>
      <c r="P2230" s="245">
        <f>I2230</f>
        <v>4.1000000000000002E-2</v>
      </c>
      <c r="Q2230" s="247">
        <v>4.1000000000000002E-2</v>
      </c>
    </row>
    <row r="2231" spans="1:17" s="244" customFormat="1" x14ac:dyDescent="0.25">
      <c r="A2231" s="27" t="s">
        <v>44</v>
      </c>
      <c r="B2231" s="136" t="s">
        <v>20</v>
      </c>
      <c r="C2231" s="246"/>
      <c r="D2231" s="10"/>
      <c r="E2231" s="249"/>
      <c r="F2231" s="249"/>
      <c r="G2231" s="245">
        <v>0</v>
      </c>
      <c r="H2231" s="245">
        <v>0</v>
      </c>
      <c r="I2231" s="245">
        <v>0</v>
      </c>
      <c r="J2231" s="243"/>
      <c r="K2231" s="243"/>
      <c r="L2231" s="245">
        <f t="shared" si="38"/>
        <v>0</v>
      </c>
      <c r="M2231" s="246">
        <f t="shared" si="39"/>
        <v>0</v>
      </c>
      <c r="N2231" s="245"/>
      <c r="O2231" s="245"/>
      <c r="P2231" s="245">
        <f t="shared" si="40"/>
        <v>0</v>
      </c>
      <c r="Q2231" s="247">
        <v>0</v>
      </c>
    </row>
    <row r="2232" spans="1:17" s="244" customFormat="1" x14ac:dyDescent="0.25">
      <c r="A2232" s="5" t="s">
        <v>1458</v>
      </c>
      <c r="B2232" s="21" t="s">
        <v>114</v>
      </c>
      <c r="C2232" s="248" t="s">
        <v>1744</v>
      </c>
      <c r="D2232" s="31" t="s">
        <v>30</v>
      </c>
      <c r="E2232" s="249">
        <v>2014</v>
      </c>
      <c r="F2232" s="249">
        <v>2014</v>
      </c>
      <c r="G2232" s="245">
        <v>0.5</v>
      </c>
      <c r="H2232" s="245">
        <v>0.5</v>
      </c>
      <c r="I2232" s="245">
        <v>0.5</v>
      </c>
      <c r="J2232" s="243"/>
      <c r="K2232" s="243"/>
      <c r="L2232" s="245" t="str">
        <f t="shared" si="38"/>
        <v>1 шт</v>
      </c>
      <c r="M2232" s="246" t="str">
        <f t="shared" si="39"/>
        <v>1 шт</v>
      </c>
      <c r="N2232" s="245"/>
      <c r="O2232" s="245"/>
      <c r="P2232" s="245">
        <f t="shared" si="40"/>
        <v>0.5</v>
      </c>
      <c r="Q2232" s="247">
        <v>0.5</v>
      </c>
    </row>
    <row r="2233" spans="1:17" s="244" customFormat="1" x14ac:dyDescent="0.25">
      <c r="A2233" s="27" t="s">
        <v>51</v>
      </c>
      <c r="B2233" s="136" t="s">
        <v>626</v>
      </c>
      <c r="C2233" s="246"/>
      <c r="D2233" s="10"/>
      <c r="E2233" s="249"/>
      <c r="F2233" s="249"/>
      <c r="G2233" s="245">
        <v>0</v>
      </c>
      <c r="H2233" s="245">
        <v>0</v>
      </c>
      <c r="I2233" s="245">
        <v>0</v>
      </c>
      <c r="J2233" s="243"/>
      <c r="K2233" s="243"/>
      <c r="L2233" s="245">
        <f t="shared" si="38"/>
        <v>0</v>
      </c>
      <c r="M2233" s="246">
        <f t="shared" si="39"/>
        <v>0</v>
      </c>
      <c r="N2233" s="245"/>
      <c r="O2233" s="245"/>
      <c r="P2233" s="245">
        <f t="shared" si="40"/>
        <v>0</v>
      </c>
      <c r="Q2233" s="247">
        <v>0</v>
      </c>
    </row>
    <row r="2234" spans="1:17" s="244" customFormat="1" x14ac:dyDescent="0.25">
      <c r="A2234" s="5" t="s">
        <v>4072</v>
      </c>
      <c r="B2234" s="21" t="s">
        <v>626</v>
      </c>
      <c r="C2234" s="248" t="s">
        <v>1744</v>
      </c>
      <c r="D2234" s="31" t="s">
        <v>30</v>
      </c>
      <c r="E2234" s="249">
        <v>2014</v>
      </c>
      <c r="F2234" s="249">
        <v>2014</v>
      </c>
      <c r="G2234" s="245">
        <v>3.0569999999999999</v>
      </c>
      <c r="H2234" s="245">
        <v>3.0569999999999999</v>
      </c>
      <c r="I2234" s="245">
        <v>3.0569999999999999</v>
      </c>
      <c r="J2234" s="243"/>
      <c r="K2234" s="243"/>
      <c r="L2234" s="245" t="str">
        <f t="shared" si="38"/>
        <v>1 шт</v>
      </c>
      <c r="M2234" s="246" t="str">
        <f t="shared" si="39"/>
        <v>1 шт</v>
      </c>
      <c r="N2234" s="245"/>
      <c r="O2234" s="245"/>
      <c r="P2234" s="245">
        <f t="shared" si="40"/>
        <v>3.0569999999999999</v>
      </c>
      <c r="Q2234" s="247">
        <v>3.0569999999999999</v>
      </c>
    </row>
    <row r="2235" spans="1:17" s="244" customFormat="1" x14ac:dyDescent="0.25">
      <c r="A2235" s="27" t="s">
        <v>476</v>
      </c>
      <c r="B2235" s="136" t="s">
        <v>627</v>
      </c>
      <c r="C2235" s="246"/>
      <c r="D2235" s="40"/>
      <c r="E2235" s="249"/>
      <c r="F2235" s="249"/>
      <c r="G2235" s="245">
        <v>0</v>
      </c>
      <c r="H2235" s="245">
        <v>0</v>
      </c>
      <c r="I2235" s="245">
        <v>0</v>
      </c>
      <c r="J2235" s="243"/>
      <c r="K2235" s="243"/>
      <c r="L2235" s="245">
        <f t="shared" si="38"/>
        <v>0</v>
      </c>
      <c r="M2235" s="246">
        <f t="shared" si="39"/>
        <v>0</v>
      </c>
      <c r="N2235" s="245"/>
      <c r="O2235" s="245"/>
      <c r="P2235" s="245">
        <f t="shared" si="40"/>
        <v>0</v>
      </c>
      <c r="Q2235" s="247">
        <v>0</v>
      </c>
    </row>
    <row r="2236" spans="1:17" s="244" customFormat="1" x14ac:dyDescent="0.25">
      <c r="A2236" s="5" t="s">
        <v>4073</v>
      </c>
      <c r="B2236" s="21" t="s">
        <v>628</v>
      </c>
      <c r="C2236" s="248" t="s">
        <v>1744</v>
      </c>
      <c r="D2236" s="31" t="s">
        <v>30</v>
      </c>
      <c r="E2236" s="249">
        <v>2014</v>
      </c>
      <c r="F2236" s="249">
        <v>2014</v>
      </c>
      <c r="G2236" s="245">
        <v>0.16850000000000001</v>
      </c>
      <c r="H2236" s="245">
        <v>0.16850000000000001</v>
      </c>
      <c r="I2236" s="245">
        <v>0.16850000000000001</v>
      </c>
      <c r="J2236" s="243"/>
      <c r="K2236" s="243"/>
      <c r="L2236" s="245" t="str">
        <f t="shared" si="38"/>
        <v>1 шт</v>
      </c>
      <c r="M2236" s="246" t="str">
        <f t="shared" si="39"/>
        <v>1 шт</v>
      </c>
      <c r="N2236" s="245"/>
      <c r="O2236" s="245"/>
      <c r="P2236" s="245">
        <f t="shared" si="40"/>
        <v>0.16850000000000001</v>
      </c>
      <c r="Q2236" s="247">
        <v>0.16850000000000001</v>
      </c>
    </row>
    <row r="2237" spans="1:17" s="244" customFormat="1" x14ac:dyDescent="0.25">
      <c r="A2237" s="27" t="s">
        <v>54</v>
      </c>
      <c r="B2237" s="136" t="s">
        <v>26</v>
      </c>
      <c r="C2237" s="246"/>
      <c r="D2237" s="10"/>
      <c r="E2237" s="249"/>
      <c r="F2237" s="249"/>
      <c r="G2237" s="245">
        <v>0</v>
      </c>
      <c r="H2237" s="245">
        <v>0</v>
      </c>
      <c r="I2237" s="245">
        <v>0</v>
      </c>
      <c r="J2237" s="243"/>
      <c r="K2237" s="243"/>
      <c r="L2237" s="245">
        <f t="shared" si="38"/>
        <v>0</v>
      </c>
      <c r="M2237" s="246">
        <f t="shared" si="39"/>
        <v>0</v>
      </c>
      <c r="N2237" s="245"/>
      <c r="O2237" s="245"/>
      <c r="P2237" s="245">
        <f t="shared" si="40"/>
        <v>0</v>
      </c>
      <c r="Q2237" s="247">
        <v>0</v>
      </c>
    </row>
    <row r="2238" spans="1:17" s="244" customFormat="1" x14ac:dyDescent="0.25">
      <c r="A2238" s="5" t="s">
        <v>1459</v>
      </c>
      <c r="B2238" s="21" t="s">
        <v>87</v>
      </c>
      <c r="C2238" s="248" t="s">
        <v>1744</v>
      </c>
      <c r="D2238" s="31" t="s">
        <v>30</v>
      </c>
      <c r="E2238" s="249">
        <v>2014</v>
      </c>
      <c r="F2238" s="249">
        <v>2014</v>
      </c>
      <c r="G2238" s="245">
        <v>6.9500000000000006E-2</v>
      </c>
      <c r="H2238" s="245">
        <v>6.9500000000000006E-2</v>
      </c>
      <c r="I2238" s="245">
        <v>6.9500000000000006E-2</v>
      </c>
      <c r="J2238" s="243"/>
      <c r="K2238" s="243"/>
      <c r="L2238" s="245" t="str">
        <f t="shared" si="38"/>
        <v>1 шт</v>
      </c>
      <c r="M2238" s="246" t="str">
        <f t="shared" si="39"/>
        <v>1 шт</v>
      </c>
      <c r="N2238" s="245"/>
      <c r="O2238" s="245"/>
      <c r="P2238" s="245">
        <f t="shared" si="40"/>
        <v>6.9500000000000006E-2</v>
      </c>
      <c r="Q2238" s="247">
        <v>6.9500000000000006E-2</v>
      </c>
    </row>
    <row r="2239" spans="1:17" s="290" customFormat="1" x14ac:dyDescent="0.25">
      <c r="A2239" s="276">
        <v>17</v>
      </c>
      <c r="B2239" s="277" t="s">
        <v>277</v>
      </c>
      <c r="C2239" s="294"/>
      <c r="D2239" s="280"/>
      <c r="E2239" s="295"/>
      <c r="F2239" s="295"/>
      <c r="G2239" s="287"/>
      <c r="H2239" s="287"/>
      <c r="I2239" s="287"/>
      <c r="J2239" s="288"/>
      <c r="K2239" s="288"/>
      <c r="L2239" s="287"/>
      <c r="M2239" s="294"/>
      <c r="N2239" s="287"/>
      <c r="O2239" s="287"/>
      <c r="P2239" s="287"/>
      <c r="Q2239" s="289"/>
    </row>
    <row r="2240" spans="1:17" s="244" customFormat="1" x14ac:dyDescent="0.25">
      <c r="A2240" s="9" t="s">
        <v>593</v>
      </c>
      <c r="B2240" s="25" t="s">
        <v>29</v>
      </c>
      <c r="C2240" s="246"/>
      <c r="D2240" s="31"/>
      <c r="E2240" s="249"/>
      <c r="F2240" s="249"/>
      <c r="G2240" s="245"/>
      <c r="H2240" s="245"/>
      <c r="I2240" s="245"/>
      <c r="J2240" s="243"/>
      <c r="K2240" s="243"/>
      <c r="L2240" s="245"/>
      <c r="M2240" s="246"/>
      <c r="N2240" s="245"/>
      <c r="O2240" s="245"/>
      <c r="P2240" s="245"/>
      <c r="Q2240" s="247"/>
    </row>
    <row r="2241" spans="1:17" s="244" customFormat="1" ht="31.5" x14ac:dyDescent="0.25">
      <c r="A2241" s="19" t="s">
        <v>1668</v>
      </c>
      <c r="B2241" s="21" t="s">
        <v>362</v>
      </c>
      <c r="C2241" s="248" t="s">
        <v>1374</v>
      </c>
      <c r="D2241" s="55" t="s">
        <v>364</v>
      </c>
      <c r="E2241" s="249">
        <v>2014</v>
      </c>
      <c r="F2241" s="249">
        <v>2014</v>
      </c>
      <c r="G2241" s="245">
        <v>0.63991823000000003</v>
      </c>
      <c r="H2241" s="245">
        <v>0.63991823000000003</v>
      </c>
      <c r="I2241" s="245">
        <v>0.63991823000000003</v>
      </c>
      <c r="J2241" s="243"/>
      <c r="K2241" s="243"/>
      <c r="L2241" s="245" t="str">
        <f t="shared" si="38"/>
        <v>0,746 км</v>
      </c>
      <c r="M2241" s="246" t="str">
        <f t="shared" si="39"/>
        <v>0,746 км</v>
      </c>
      <c r="N2241" s="245"/>
      <c r="O2241" s="245"/>
      <c r="P2241" s="245">
        <f t="shared" si="40"/>
        <v>0.63991823000000003</v>
      </c>
      <c r="Q2241" s="247">
        <v>0.63991823000000003</v>
      </c>
    </row>
    <row r="2242" spans="1:17" s="244" customFormat="1" ht="31.5" x14ac:dyDescent="0.25">
      <c r="A2242" s="19" t="s">
        <v>1669</v>
      </c>
      <c r="B2242" s="45" t="s">
        <v>366</v>
      </c>
      <c r="C2242" s="248" t="s">
        <v>1374</v>
      </c>
      <c r="D2242" s="31" t="s">
        <v>367</v>
      </c>
      <c r="E2242" s="249">
        <v>2014</v>
      </c>
      <c r="F2242" s="249">
        <v>2014</v>
      </c>
      <c r="G2242" s="245">
        <v>2.59</v>
      </c>
      <c r="H2242" s="245">
        <v>2.59</v>
      </c>
      <c r="I2242" s="245">
        <v>2.59</v>
      </c>
      <c r="J2242" s="243"/>
      <c r="K2242" s="243"/>
      <c r="L2242" s="245" t="str">
        <f t="shared" si="38"/>
        <v>4 км</v>
      </c>
      <c r="M2242" s="246" t="str">
        <f t="shared" si="39"/>
        <v>4 км</v>
      </c>
      <c r="N2242" s="245"/>
      <c r="O2242" s="245"/>
      <c r="P2242" s="245">
        <f t="shared" si="40"/>
        <v>2.59</v>
      </c>
      <c r="Q2242" s="247">
        <v>2.59</v>
      </c>
    </row>
    <row r="2243" spans="1:17" s="244" customFormat="1" ht="31.5" x14ac:dyDescent="0.25">
      <c r="A2243" s="19" t="s">
        <v>1670</v>
      </c>
      <c r="B2243" s="21" t="s">
        <v>369</v>
      </c>
      <c r="C2243" s="248" t="s">
        <v>1374</v>
      </c>
      <c r="D2243" s="55" t="s">
        <v>371</v>
      </c>
      <c r="E2243" s="249">
        <v>2014</v>
      </c>
      <c r="F2243" s="249">
        <v>2014</v>
      </c>
      <c r="G2243" s="245">
        <v>0.48356595000000002</v>
      </c>
      <c r="H2243" s="245">
        <v>0.48356595000000002</v>
      </c>
      <c r="I2243" s="245">
        <v>0.48356595000000002</v>
      </c>
      <c r="J2243" s="243"/>
      <c r="K2243" s="243"/>
      <c r="L2243" s="245" t="str">
        <f t="shared" si="38"/>
        <v>0,415 км</v>
      </c>
      <c r="M2243" s="246" t="str">
        <f t="shared" si="39"/>
        <v>0,415 км</v>
      </c>
      <c r="N2243" s="245"/>
      <c r="O2243" s="245"/>
      <c r="P2243" s="245">
        <f t="shared" si="40"/>
        <v>0.48356595000000002</v>
      </c>
      <c r="Q2243" s="247">
        <v>0.48356595000000002</v>
      </c>
    </row>
    <row r="2244" spans="1:17" s="244" customFormat="1" x14ac:dyDescent="0.25">
      <c r="A2244" s="19" t="s">
        <v>1671</v>
      </c>
      <c r="B2244" s="45" t="s">
        <v>372</v>
      </c>
      <c r="C2244" s="248" t="s">
        <v>1374</v>
      </c>
      <c r="D2244" s="31"/>
      <c r="E2244" s="249">
        <v>2014</v>
      </c>
      <c r="F2244" s="249">
        <v>2014</v>
      </c>
      <c r="G2244" s="245">
        <v>0.69199999999999995</v>
      </c>
      <c r="H2244" s="245">
        <v>0.69199999999999995</v>
      </c>
      <c r="I2244" s="245">
        <v>0.69199999999999995</v>
      </c>
      <c r="J2244" s="243"/>
      <c r="K2244" s="243"/>
      <c r="L2244" s="245">
        <f t="shared" si="38"/>
        <v>0</v>
      </c>
      <c r="M2244" s="246">
        <f t="shared" si="39"/>
        <v>0</v>
      </c>
      <c r="N2244" s="245"/>
      <c r="O2244" s="245"/>
      <c r="P2244" s="245">
        <f t="shared" si="40"/>
        <v>0.69199999999999995</v>
      </c>
      <c r="Q2244" s="247">
        <v>0.69199999999999995</v>
      </c>
    </row>
    <row r="2245" spans="1:17" s="244" customFormat="1" x14ac:dyDescent="0.25">
      <c r="A2245" s="9" t="s">
        <v>137</v>
      </c>
      <c r="B2245" s="25" t="s">
        <v>43</v>
      </c>
      <c r="C2245" s="246"/>
      <c r="D2245" s="31"/>
      <c r="E2245" s="249"/>
      <c r="F2245" s="249"/>
      <c r="G2245" s="245"/>
      <c r="H2245" s="245"/>
      <c r="I2245" s="245"/>
      <c r="J2245" s="243"/>
      <c r="K2245" s="243"/>
      <c r="L2245" s="245"/>
      <c r="M2245" s="246"/>
      <c r="N2245" s="245"/>
      <c r="O2245" s="245"/>
      <c r="P2245" s="245"/>
      <c r="Q2245" s="247"/>
    </row>
    <row r="2246" spans="1:17" s="244" customFormat="1" ht="47.25" x14ac:dyDescent="0.25">
      <c r="A2246" s="5" t="s">
        <v>392</v>
      </c>
      <c r="B2246" s="21" t="s">
        <v>375</v>
      </c>
      <c r="C2246" s="248" t="s">
        <v>1409</v>
      </c>
      <c r="D2246" s="132" t="s">
        <v>352</v>
      </c>
      <c r="E2246" s="249">
        <v>2014</v>
      </c>
      <c r="F2246" s="249">
        <v>2014</v>
      </c>
      <c r="G2246" s="245">
        <v>0.53656110999999995</v>
      </c>
      <c r="H2246" s="245">
        <v>0.53656110999999995</v>
      </c>
      <c r="I2246" s="245">
        <v>0.53656110999999995</v>
      </c>
      <c r="J2246" s="243"/>
      <c r="K2246" s="243"/>
      <c r="L2246" s="245" t="str">
        <f t="shared" si="38"/>
        <v>0,25 МВА</v>
      </c>
      <c r="M2246" s="246" t="str">
        <f t="shared" si="39"/>
        <v>0,25 МВА</v>
      </c>
      <c r="N2246" s="245"/>
      <c r="O2246" s="245"/>
      <c r="P2246" s="245">
        <f t="shared" si="40"/>
        <v>0.53656110999999995</v>
      </c>
      <c r="Q2246" s="247">
        <v>0.53656110999999995</v>
      </c>
    </row>
    <row r="2247" spans="1:17" s="244" customFormat="1" ht="31.5" x14ac:dyDescent="0.25">
      <c r="A2247" s="5" t="s">
        <v>394</v>
      </c>
      <c r="B2247" s="21" t="s">
        <v>377</v>
      </c>
      <c r="C2247" s="248" t="s">
        <v>1409</v>
      </c>
      <c r="D2247" s="55" t="s">
        <v>378</v>
      </c>
      <c r="E2247" s="249">
        <v>2014</v>
      </c>
      <c r="F2247" s="249">
        <v>2014</v>
      </c>
      <c r="G2247" s="245">
        <v>1.33</v>
      </c>
      <c r="H2247" s="245">
        <v>1.33</v>
      </c>
      <c r="I2247" s="245">
        <v>1.33</v>
      </c>
      <c r="J2247" s="243"/>
      <c r="K2247" s="243"/>
      <c r="L2247" s="245" t="str">
        <f t="shared" si="38"/>
        <v>0,8 МВА</v>
      </c>
      <c r="M2247" s="246" t="str">
        <f t="shared" si="39"/>
        <v>0,8 МВА</v>
      </c>
      <c r="N2247" s="245"/>
      <c r="O2247" s="245"/>
      <c r="P2247" s="245">
        <f t="shared" si="40"/>
        <v>1.33</v>
      </c>
      <c r="Q2247" s="247">
        <v>1.33</v>
      </c>
    </row>
    <row r="2248" spans="1:17" s="244" customFormat="1" ht="47.25" x14ac:dyDescent="0.25">
      <c r="A2248" s="5" t="s">
        <v>395</v>
      </c>
      <c r="B2248" s="21" t="s">
        <v>380</v>
      </c>
      <c r="C2248" s="248" t="s">
        <v>1409</v>
      </c>
      <c r="D2248" s="132" t="s">
        <v>352</v>
      </c>
      <c r="E2248" s="249">
        <v>2014</v>
      </c>
      <c r="F2248" s="249">
        <v>2014</v>
      </c>
      <c r="G2248" s="245">
        <v>0.74489989000000001</v>
      </c>
      <c r="H2248" s="245">
        <v>0.74489989000000001</v>
      </c>
      <c r="I2248" s="245">
        <v>0.74489989000000001</v>
      </c>
      <c r="J2248" s="243"/>
      <c r="K2248" s="243"/>
      <c r="L2248" s="245" t="str">
        <f t="shared" si="38"/>
        <v>0,25 МВА</v>
      </c>
      <c r="M2248" s="246" t="str">
        <f t="shared" si="39"/>
        <v>0,25 МВА</v>
      </c>
      <c r="N2248" s="245"/>
      <c r="O2248" s="245"/>
      <c r="P2248" s="245">
        <f t="shared" si="40"/>
        <v>0.74489989000000001</v>
      </c>
      <c r="Q2248" s="247">
        <v>0.74489989000000001</v>
      </c>
    </row>
    <row r="2249" spans="1:17" s="244" customFormat="1" ht="31.5" x14ac:dyDescent="0.25">
      <c r="A2249" s="5" t="s">
        <v>397</v>
      </c>
      <c r="B2249" s="21" t="s">
        <v>382</v>
      </c>
      <c r="C2249" s="248" t="s">
        <v>1409</v>
      </c>
      <c r="D2249" s="33" t="s">
        <v>378</v>
      </c>
      <c r="E2249" s="249">
        <v>2014</v>
      </c>
      <c r="F2249" s="249">
        <v>2014</v>
      </c>
      <c r="G2249" s="245">
        <v>0.98927527999999998</v>
      </c>
      <c r="H2249" s="245">
        <v>0.98927527999999998</v>
      </c>
      <c r="I2249" s="245">
        <v>0.98927527999999998</v>
      </c>
      <c r="J2249" s="243"/>
      <c r="K2249" s="243"/>
      <c r="L2249" s="245" t="str">
        <f t="shared" si="38"/>
        <v>0,8 МВА</v>
      </c>
      <c r="M2249" s="246" t="str">
        <f t="shared" si="39"/>
        <v>0,8 МВА</v>
      </c>
      <c r="N2249" s="245"/>
      <c r="O2249" s="245"/>
      <c r="P2249" s="245">
        <f t="shared" si="40"/>
        <v>0.98927527999999998</v>
      </c>
      <c r="Q2249" s="247">
        <v>0.98927527999999998</v>
      </c>
    </row>
    <row r="2250" spans="1:17" s="244" customFormat="1" ht="31.5" x14ac:dyDescent="0.25">
      <c r="A2250" s="5" t="s">
        <v>398</v>
      </c>
      <c r="B2250" s="21" t="s">
        <v>384</v>
      </c>
      <c r="C2250" s="248" t="s">
        <v>1409</v>
      </c>
      <c r="D2250" s="55" t="s">
        <v>378</v>
      </c>
      <c r="E2250" s="249">
        <v>2014</v>
      </c>
      <c r="F2250" s="249">
        <v>2014</v>
      </c>
      <c r="G2250" s="245">
        <v>0.93200000000000005</v>
      </c>
      <c r="H2250" s="245">
        <v>0.93200000000000005</v>
      </c>
      <c r="I2250" s="245">
        <v>0.93200000000000005</v>
      </c>
      <c r="J2250" s="243"/>
      <c r="K2250" s="243"/>
      <c r="L2250" s="245" t="str">
        <f t="shared" si="38"/>
        <v>0,8 МВА</v>
      </c>
      <c r="M2250" s="246" t="str">
        <f t="shared" si="39"/>
        <v>0,8 МВА</v>
      </c>
      <c r="N2250" s="245"/>
      <c r="O2250" s="245"/>
      <c r="P2250" s="245">
        <f t="shared" si="40"/>
        <v>0.93200000000000005</v>
      </c>
      <c r="Q2250" s="247">
        <v>0.93200000000000005</v>
      </c>
    </row>
    <row r="2251" spans="1:17" s="244" customFormat="1" ht="31.5" x14ac:dyDescent="0.25">
      <c r="A2251" s="5" t="s">
        <v>399</v>
      </c>
      <c r="B2251" s="21" t="s">
        <v>385</v>
      </c>
      <c r="C2251" s="248" t="s">
        <v>1409</v>
      </c>
      <c r="D2251" s="132" t="s">
        <v>352</v>
      </c>
      <c r="E2251" s="249">
        <v>2014</v>
      </c>
      <c r="F2251" s="249">
        <v>2014</v>
      </c>
      <c r="G2251" s="245">
        <v>0.14499999999999999</v>
      </c>
      <c r="H2251" s="245">
        <v>0.14499999999999999</v>
      </c>
      <c r="I2251" s="245">
        <v>0.14499999999999999</v>
      </c>
      <c r="J2251" s="243"/>
      <c r="K2251" s="243"/>
      <c r="L2251" s="245" t="str">
        <f t="shared" si="38"/>
        <v>0,25 МВА</v>
      </c>
      <c r="M2251" s="246" t="str">
        <f t="shared" si="39"/>
        <v>0,25 МВА</v>
      </c>
      <c r="N2251" s="245"/>
      <c r="O2251" s="245"/>
      <c r="P2251" s="245">
        <f t="shared" si="40"/>
        <v>0.14499999999999999</v>
      </c>
      <c r="Q2251" s="247">
        <v>0.14499999999999999</v>
      </c>
    </row>
    <row r="2252" spans="1:17" s="244" customFormat="1" ht="31.5" x14ac:dyDescent="0.25">
      <c r="A2252" s="5" t="s">
        <v>1673</v>
      </c>
      <c r="B2252" s="21" t="s">
        <v>4157</v>
      </c>
      <c r="C2252" s="248" t="s">
        <v>1409</v>
      </c>
      <c r="D2252" s="10" t="s">
        <v>18</v>
      </c>
      <c r="E2252" s="249">
        <v>2014</v>
      </c>
      <c r="F2252" s="249">
        <v>2014</v>
      </c>
      <c r="G2252" s="245">
        <v>0.14516672999999999</v>
      </c>
      <c r="H2252" s="245">
        <v>0.14516672999999999</v>
      </c>
      <c r="I2252" s="245">
        <v>0.14516672999999999</v>
      </c>
      <c r="J2252" s="243"/>
      <c r="K2252" s="243"/>
      <c r="L2252" s="245" t="str">
        <f t="shared" si="38"/>
        <v>0,1 МВА</v>
      </c>
      <c r="M2252" s="246" t="str">
        <f t="shared" si="39"/>
        <v>0,1 МВА</v>
      </c>
      <c r="N2252" s="245"/>
      <c r="O2252" s="245"/>
      <c r="P2252" s="245">
        <f t="shared" si="40"/>
        <v>0.14516672999999999</v>
      </c>
      <c r="Q2252" s="247">
        <v>0.14516672999999999</v>
      </c>
    </row>
    <row r="2253" spans="1:17" s="244" customFormat="1" ht="31.5" x14ac:dyDescent="0.25">
      <c r="A2253" s="5" t="s">
        <v>1674</v>
      </c>
      <c r="B2253" s="21" t="s">
        <v>387</v>
      </c>
      <c r="C2253" s="248" t="s">
        <v>1409</v>
      </c>
      <c r="D2253" s="10"/>
      <c r="E2253" s="249">
        <v>2014</v>
      </c>
      <c r="F2253" s="249">
        <v>2014</v>
      </c>
      <c r="G2253" s="245">
        <v>1.33056098</v>
      </c>
      <c r="H2253" s="245">
        <v>1.33056098</v>
      </c>
      <c r="I2253" s="245">
        <v>1.33056098</v>
      </c>
      <c r="J2253" s="243"/>
      <c r="K2253" s="243"/>
      <c r="L2253" s="245">
        <f t="shared" si="38"/>
        <v>0</v>
      </c>
      <c r="M2253" s="246">
        <f t="shared" si="39"/>
        <v>0</v>
      </c>
      <c r="N2253" s="245"/>
      <c r="O2253" s="245"/>
      <c r="P2253" s="245">
        <f t="shared" si="40"/>
        <v>1.33056098</v>
      </c>
      <c r="Q2253" s="247">
        <v>1.33056098</v>
      </c>
    </row>
    <row r="2254" spans="1:17" s="244" customFormat="1" ht="47.25" x14ac:dyDescent="0.25">
      <c r="A2254" s="5" t="s">
        <v>1675</v>
      </c>
      <c r="B2254" s="21" t="s">
        <v>388</v>
      </c>
      <c r="C2254" s="248" t="s">
        <v>1409</v>
      </c>
      <c r="D2254" s="10" t="s">
        <v>389</v>
      </c>
      <c r="E2254" s="249">
        <v>2014</v>
      </c>
      <c r="F2254" s="249">
        <v>2014</v>
      </c>
      <c r="G2254" s="245">
        <v>0.19636608999999999</v>
      </c>
      <c r="H2254" s="245">
        <v>0.19636608999999999</v>
      </c>
      <c r="I2254" s="245">
        <v>0.19636608999999999</v>
      </c>
      <c r="J2254" s="243"/>
      <c r="K2254" s="243"/>
      <c r="L2254" s="245" t="str">
        <f t="shared" si="38"/>
        <v>0,085 км</v>
      </c>
      <c r="M2254" s="246" t="str">
        <f t="shared" si="39"/>
        <v>0,085 км</v>
      </c>
      <c r="N2254" s="245"/>
      <c r="O2254" s="245"/>
      <c r="P2254" s="245">
        <f t="shared" si="40"/>
        <v>0.19636608999999999</v>
      </c>
      <c r="Q2254" s="247">
        <v>0.19636608999999999</v>
      </c>
    </row>
    <row r="2255" spans="1:17" s="244" customFormat="1" ht="47.25" x14ac:dyDescent="0.25">
      <c r="A2255" s="5" t="s">
        <v>1676</v>
      </c>
      <c r="B2255" s="21" t="s">
        <v>390</v>
      </c>
      <c r="C2255" s="248" t="s">
        <v>1409</v>
      </c>
      <c r="D2255" s="10" t="s">
        <v>391</v>
      </c>
      <c r="E2255" s="249">
        <v>2014</v>
      </c>
      <c r="F2255" s="249">
        <v>2014</v>
      </c>
      <c r="G2255" s="245">
        <v>0.36322494999999999</v>
      </c>
      <c r="H2255" s="245">
        <v>0.36322494999999999</v>
      </c>
      <c r="I2255" s="245">
        <v>0.36322494999999999</v>
      </c>
      <c r="J2255" s="243"/>
      <c r="K2255" s="243"/>
      <c r="L2255" s="245" t="str">
        <f t="shared" si="38"/>
        <v>0,7 км</v>
      </c>
      <c r="M2255" s="246" t="str">
        <f t="shared" si="39"/>
        <v>0,7 км</v>
      </c>
      <c r="N2255" s="245"/>
      <c r="O2255" s="245"/>
      <c r="P2255" s="245">
        <f t="shared" si="40"/>
        <v>0.36322494999999999</v>
      </c>
      <c r="Q2255" s="247">
        <v>0.36322494999999999</v>
      </c>
    </row>
    <row r="2256" spans="1:17" s="244" customFormat="1" ht="31.5" x14ac:dyDescent="0.25">
      <c r="A2256" s="5" t="s">
        <v>1677</v>
      </c>
      <c r="B2256" s="21" t="s">
        <v>393</v>
      </c>
      <c r="C2256" s="248" t="s">
        <v>1376</v>
      </c>
      <c r="D2256" s="56" t="s">
        <v>30</v>
      </c>
      <c r="E2256" s="249">
        <v>2014</v>
      </c>
      <c r="F2256" s="249">
        <v>2014</v>
      </c>
      <c r="G2256" s="245">
        <v>6.5483E-2</v>
      </c>
      <c r="H2256" s="245">
        <v>6.5483E-2</v>
      </c>
      <c r="I2256" s="245">
        <v>6.5483E-2</v>
      </c>
      <c r="J2256" s="243"/>
      <c r="K2256" s="243"/>
      <c r="L2256" s="245" t="str">
        <f>D2256</f>
        <v>1 шт</v>
      </c>
      <c r="M2256" s="246" t="str">
        <f>L2256</f>
        <v>1 шт</v>
      </c>
      <c r="N2256" s="245"/>
      <c r="O2256" s="245"/>
      <c r="P2256" s="245">
        <f>I2256</f>
        <v>6.5483E-2</v>
      </c>
      <c r="Q2256" s="247">
        <v>6.5483E-2</v>
      </c>
    </row>
    <row r="2257" spans="1:17" s="244" customFormat="1" ht="31.5" x14ac:dyDescent="0.25">
      <c r="A2257" s="5" t="s">
        <v>1678</v>
      </c>
      <c r="B2257" s="21" t="s">
        <v>1346</v>
      </c>
      <c r="C2257" s="248" t="s">
        <v>1376</v>
      </c>
      <c r="D2257" s="56" t="s">
        <v>30</v>
      </c>
      <c r="E2257" s="249">
        <v>2014</v>
      </c>
      <c r="F2257" s="249">
        <v>2014</v>
      </c>
      <c r="G2257" s="245">
        <v>7.3469999999999994E-2</v>
      </c>
      <c r="H2257" s="245">
        <v>7.3469999999999994E-2</v>
      </c>
      <c r="I2257" s="245">
        <v>7.3469999999999994E-2</v>
      </c>
      <c r="J2257" s="243"/>
      <c r="K2257" s="243"/>
      <c r="L2257" s="245" t="str">
        <f>D2257</f>
        <v>1 шт</v>
      </c>
      <c r="M2257" s="246" t="str">
        <f>L2257</f>
        <v>1 шт</v>
      </c>
      <c r="N2257" s="245"/>
      <c r="O2257" s="245"/>
      <c r="P2257" s="245">
        <f>I2257</f>
        <v>7.3469999999999994E-2</v>
      </c>
      <c r="Q2257" s="247">
        <v>7.3469999999999994E-2</v>
      </c>
    </row>
    <row r="2258" spans="1:17" s="244" customFormat="1" ht="47.25" x14ac:dyDescent="0.25">
      <c r="A2258" s="5" t="s">
        <v>1679</v>
      </c>
      <c r="B2258" s="21" t="s">
        <v>396</v>
      </c>
      <c r="C2258" s="248" t="s">
        <v>1376</v>
      </c>
      <c r="D2258" s="56" t="s">
        <v>30</v>
      </c>
      <c r="E2258" s="249">
        <v>2014</v>
      </c>
      <c r="F2258" s="249">
        <v>2014</v>
      </c>
      <c r="G2258" s="245">
        <v>0.10349999999999999</v>
      </c>
      <c r="H2258" s="245">
        <v>0.10349999999999999</v>
      </c>
      <c r="I2258" s="245">
        <v>0.10349999999999999</v>
      </c>
      <c r="J2258" s="243"/>
      <c r="K2258" s="243"/>
      <c r="L2258" s="245" t="str">
        <f>D2258</f>
        <v>1 шт</v>
      </c>
      <c r="M2258" s="246" t="str">
        <f>L2258</f>
        <v>1 шт</v>
      </c>
      <c r="N2258" s="245"/>
      <c r="O2258" s="245"/>
      <c r="P2258" s="245">
        <f>I2258</f>
        <v>0.10349999999999999</v>
      </c>
      <c r="Q2258" s="247">
        <v>0.10349999999999999</v>
      </c>
    </row>
    <row r="2259" spans="1:17" s="244" customFormat="1" x14ac:dyDescent="0.25">
      <c r="A2259" s="5" t="s">
        <v>1680</v>
      </c>
      <c r="B2259" s="21" t="s">
        <v>1347</v>
      </c>
      <c r="C2259" s="248" t="s">
        <v>1376</v>
      </c>
      <c r="D2259" s="56" t="s">
        <v>30</v>
      </c>
      <c r="E2259" s="249">
        <v>2014</v>
      </c>
      <c r="F2259" s="249">
        <v>2014</v>
      </c>
      <c r="G2259" s="245">
        <v>6.7999999999999996E-3</v>
      </c>
      <c r="H2259" s="245">
        <v>6.7999999999999996E-3</v>
      </c>
      <c r="I2259" s="245">
        <v>6.7999999999999996E-3</v>
      </c>
      <c r="J2259" s="243"/>
      <c r="K2259" s="243"/>
      <c r="L2259" s="245" t="str">
        <f>D2259</f>
        <v>1 шт</v>
      </c>
      <c r="M2259" s="246" t="str">
        <f>L2259</f>
        <v>1 шт</v>
      </c>
      <c r="N2259" s="245"/>
      <c r="O2259" s="245"/>
      <c r="P2259" s="245">
        <f>I2259</f>
        <v>6.7999999999999996E-3</v>
      </c>
      <c r="Q2259" s="247">
        <v>6.7999999999999996E-3</v>
      </c>
    </row>
    <row r="2260" spans="1:17" s="244" customFormat="1" x14ac:dyDescent="0.25">
      <c r="A2260" s="4" t="s">
        <v>44</v>
      </c>
      <c r="B2260" s="25" t="s">
        <v>20</v>
      </c>
      <c r="C2260" s="246"/>
      <c r="D2260" s="10"/>
      <c r="E2260" s="249"/>
      <c r="F2260" s="249"/>
      <c r="G2260" s="245">
        <v>0</v>
      </c>
      <c r="H2260" s="245">
        <v>0</v>
      </c>
      <c r="I2260" s="245">
        <v>0</v>
      </c>
      <c r="J2260" s="243"/>
      <c r="K2260" s="243"/>
      <c r="L2260" s="245">
        <f t="shared" ref="L2260:L2309" si="41">D2260</f>
        <v>0</v>
      </c>
      <c r="M2260" s="246">
        <f t="shared" ref="M2260:M2309" si="42">L2260</f>
        <v>0</v>
      </c>
      <c r="N2260" s="245"/>
      <c r="O2260" s="245"/>
      <c r="P2260" s="245">
        <f t="shared" ref="P2260:P2309" si="43">I2260</f>
        <v>0</v>
      </c>
      <c r="Q2260" s="247">
        <v>0</v>
      </c>
    </row>
    <row r="2261" spans="1:17" s="244" customFormat="1" x14ac:dyDescent="0.25">
      <c r="A2261" s="6" t="s">
        <v>1681</v>
      </c>
      <c r="B2261" s="21" t="s">
        <v>116</v>
      </c>
      <c r="C2261" s="248" t="s">
        <v>1744</v>
      </c>
      <c r="D2261" s="31" t="s">
        <v>30</v>
      </c>
      <c r="E2261" s="249">
        <v>2014</v>
      </c>
      <c r="F2261" s="249">
        <v>2014</v>
      </c>
      <c r="G2261" s="245">
        <v>0.45400000000000001</v>
      </c>
      <c r="H2261" s="245">
        <v>0.45400000000000001</v>
      </c>
      <c r="I2261" s="245">
        <v>0.45400000000000001</v>
      </c>
      <c r="J2261" s="243"/>
      <c r="K2261" s="243"/>
      <c r="L2261" s="245" t="str">
        <f t="shared" si="41"/>
        <v>1 шт</v>
      </c>
      <c r="M2261" s="246" t="str">
        <f t="shared" si="42"/>
        <v>1 шт</v>
      </c>
      <c r="N2261" s="245"/>
      <c r="O2261" s="245"/>
      <c r="P2261" s="245">
        <f t="shared" si="43"/>
        <v>0.45400000000000001</v>
      </c>
      <c r="Q2261" s="247">
        <v>0.45400000000000001</v>
      </c>
    </row>
    <row r="2262" spans="1:17" s="244" customFormat="1" x14ac:dyDescent="0.25">
      <c r="A2262" s="4" t="s">
        <v>476</v>
      </c>
      <c r="B2262" s="136" t="s">
        <v>25</v>
      </c>
      <c r="C2262" s="246"/>
      <c r="D2262" s="10"/>
      <c r="E2262" s="249"/>
      <c r="F2262" s="249"/>
      <c r="G2262" s="245">
        <v>0</v>
      </c>
      <c r="H2262" s="245">
        <v>0</v>
      </c>
      <c r="I2262" s="245">
        <v>0</v>
      </c>
      <c r="J2262" s="243"/>
      <c r="K2262" s="243"/>
      <c r="L2262" s="245">
        <f t="shared" si="41"/>
        <v>0</v>
      </c>
      <c r="M2262" s="246">
        <f t="shared" si="42"/>
        <v>0</v>
      </c>
      <c r="N2262" s="245"/>
      <c r="O2262" s="245"/>
      <c r="P2262" s="245">
        <f t="shared" si="43"/>
        <v>0</v>
      </c>
      <c r="Q2262" s="247">
        <v>0</v>
      </c>
    </row>
    <row r="2263" spans="1:17" s="244" customFormat="1" x14ac:dyDescent="0.25">
      <c r="A2263" s="5" t="s">
        <v>4074</v>
      </c>
      <c r="B2263" s="21" t="s">
        <v>403</v>
      </c>
      <c r="C2263" s="248" t="s">
        <v>1744</v>
      </c>
      <c r="D2263" s="31" t="s">
        <v>30</v>
      </c>
      <c r="E2263" s="249">
        <v>2014</v>
      </c>
      <c r="F2263" s="249">
        <v>2014</v>
      </c>
      <c r="G2263" s="245">
        <v>0.18</v>
      </c>
      <c r="H2263" s="245">
        <v>0.18</v>
      </c>
      <c r="I2263" s="245">
        <v>0.18</v>
      </c>
      <c r="J2263" s="243"/>
      <c r="K2263" s="243"/>
      <c r="L2263" s="245" t="str">
        <f t="shared" si="41"/>
        <v>1 шт</v>
      </c>
      <c r="M2263" s="246" t="str">
        <f t="shared" si="42"/>
        <v>1 шт</v>
      </c>
      <c r="N2263" s="245"/>
      <c r="O2263" s="245"/>
      <c r="P2263" s="245">
        <f t="shared" si="43"/>
        <v>0.18</v>
      </c>
      <c r="Q2263" s="247">
        <v>0.18</v>
      </c>
    </row>
    <row r="2264" spans="1:17" s="244" customFormat="1" x14ac:dyDescent="0.25">
      <c r="A2264" s="137" t="s">
        <v>90</v>
      </c>
      <c r="B2264" s="136" t="s">
        <v>26</v>
      </c>
      <c r="C2264" s="246"/>
      <c r="D2264" s="10"/>
      <c r="E2264" s="249"/>
      <c r="F2264" s="249"/>
      <c r="G2264" s="245">
        <v>0</v>
      </c>
      <c r="H2264" s="245">
        <v>0</v>
      </c>
      <c r="I2264" s="245">
        <v>0</v>
      </c>
      <c r="J2264" s="243"/>
      <c r="K2264" s="243"/>
      <c r="L2264" s="245">
        <f t="shared" si="41"/>
        <v>0</v>
      </c>
      <c r="M2264" s="246">
        <f t="shared" si="42"/>
        <v>0</v>
      </c>
      <c r="N2264" s="245"/>
      <c r="O2264" s="245"/>
      <c r="P2264" s="245">
        <f t="shared" si="43"/>
        <v>0</v>
      </c>
      <c r="Q2264" s="247">
        <v>0</v>
      </c>
    </row>
    <row r="2265" spans="1:17" s="244" customFormat="1" x14ac:dyDescent="0.25">
      <c r="A2265" s="5" t="s">
        <v>4075</v>
      </c>
      <c r="B2265" s="21" t="s">
        <v>87</v>
      </c>
      <c r="C2265" s="248" t="s">
        <v>1744</v>
      </c>
      <c r="D2265" s="31" t="s">
        <v>30</v>
      </c>
      <c r="E2265" s="249">
        <v>2014</v>
      </c>
      <c r="F2265" s="249">
        <v>2014</v>
      </c>
      <c r="G2265" s="245">
        <v>6.9500000000000006E-2</v>
      </c>
      <c r="H2265" s="245">
        <v>6.9500000000000006E-2</v>
      </c>
      <c r="I2265" s="245">
        <v>6.9500000000000006E-2</v>
      </c>
      <c r="J2265" s="243"/>
      <c r="K2265" s="243"/>
      <c r="L2265" s="245" t="str">
        <f t="shared" si="41"/>
        <v>1 шт</v>
      </c>
      <c r="M2265" s="246" t="str">
        <f t="shared" si="42"/>
        <v>1 шт</v>
      </c>
      <c r="N2265" s="245"/>
      <c r="O2265" s="245"/>
      <c r="P2265" s="245">
        <f t="shared" si="43"/>
        <v>6.9500000000000006E-2</v>
      </c>
      <c r="Q2265" s="247">
        <v>6.9500000000000006E-2</v>
      </c>
    </row>
    <row r="2266" spans="1:17" s="302" customFormat="1" x14ac:dyDescent="0.25">
      <c r="A2266" s="276" t="s">
        <v>122</v>
      </c>
      <c r="B2266" s="277" t="s">
        <v>123</v>
      </c>
      <c r="C2266" s="294"/>
      <c r="D2266" s="284"/>
      <c r="E2266" s="295"/>
      <c r="F2266" s="295"/>
      <c r="G2266" s="287"/>
      <c r="H2266" s="287"/>
      <c r="I2266" s="287"/>
      <c r="J2266" s="288"/>
      <c r="K2266" s="288"/>
      <c r="L2266" s="297"/>
      <c r="M2266" s="298"/>
      <c r="N2266" s="287"/>
      <c r="O2266" s="287"/>
      <c r="P2266" s="287"/>
      <c r="Q2266" s="289"/>
    </row>
    <row r="2267" spans="1:17" s="244" customFormat="1" x14ac:dyDescent="0.25">
      <c r="A2267" s="3">
        <v>1</v>
      </c>
      <c r="B2267" s="46" t="s">
        <v>484</v>
      </c>
      <c r="C2267" s="246"/>
      <c r="D2267" s="40"/>
      <c r="E2267" s="249"/>
      <c r="F2267" s="249"/>
      <c r="G2267" s="245">
        <v>0</v>
      </c>
      <c r="H2267" s="245">
        <v>0</v>
      </c>
      <c r="I2267" s="245">
        <v>0</v>
      </c>
      <c r="J2267" s="243"/>
      <c r="K2267" s="243"/>
      <c r="L2267" s="245">
        <f t="shared" si="41"/>
        <v>0</v>
      </c>
      <c r="M2267" s="246">
        <f t="shared" si="42"/>
        <v>0</v>
      </c>
      <c r="N2267" s="245"/>
      <c r="O2267" s="245"/>
      <c r="P2267" s="245">
        <f t="shared" si="43"/>
        <v>0</v>
      </c>
      <c r="Q2267" s="247">
        <v>0</v>
      </c>
    </row>
    <row r="2268" spans="1:17" s="244" customFormat="1" ht="47.25" x14ac:dyDescent="0.25">
      <c r="A2268" s="19" t="s">
        <v>629</v>
      </c>
      <c r="B2268" s="21" t="s">
        <v>630</v>
      </c>
      <c r="C2268" s="248" t="s">
        <v>1374</v>
      </c>
      <c r="D2268" s="91">
        <v>0.25</v>
      </c>
      <c r="E2268" s="249">
        <v>2014</v>
      </c>
      <c r="F2268" s="249">
        <v>2014</v>
      </c>
      <c r="G2268" s="245">
        <v>0.27750799999999998</v>
      </c>
      <c r="H2268" s="245">
        <v>0.27750799999999998</v>
      </c>
      <c r="I2268" s="245">
        <v>0.27750799999999998</v>
      </c>
      <c r="J2268" s="243"/>
      <c r="K2268" s="243"/>
      <c r="L2268" s="245">
        <f t="shared" si="41"/>
        <v>0.25</v>
      </c>
      <c r="M2268" s="246">
        <f t="shared" si="42"/>
        <v>0.25</v>
      </c>
      <c r="N2268" s="245"/>
      <c r="O2268" s="245"/>
      <c r="P2268" s="245">
        <f t="shared" si="43"/>
        <v>0.27750799999999998</v>
      </c>
      <c r="Q2268" s="247">
        <v>0.27750799999999998</v>
      </c>
    </row>
    <row r="2269" spans="1:17" s="244" customFormat="1" x14ac:dyDescent="0.25">
      <c r="A2269" s="27">
        <v>2</v>
      </c>
      <c r="B2269" s="25" t="s">
        <v>43</v>
      </c>
      <c r="C2269" s="246"/>
      <c r="D2269" s="59"/>
      <c r="E2269" s="249"/>
      <c r="F2269" s="249"/>
      <c r="G2269" s="245">
        <v>0</v>
      </c>
      <c r="H2269" s="245">
        <v>0</v>
      </c>
      <c r="I2269" s="245">
        <v>0</v>
      </c>
      <c r="J2269" s="243"/>
      <c r="K2269" s="243"/>
      <c r="L2269" s="245">
        <f t="shared" si="41"/>
        <v>0</v>
      </c>
      <c r="M2269" s="246">
        <f t="shared" si="42"/>
        <v>0</v>
      </c>
      <c r="N2269" s="245"/>
      <c r="O2269" s="245"/>
      <c r="P2269" s="245">
        <f t="shared" si="43"/>
        <v>0</v>
      </c>
      <c r="Q2269" s="247">
        <v>0</v>
      </c>
    </row>
    <row r="2270" spans="1:17" s="244" customFormat="1" ht="47.25" x14ac:dyDescent="0.25">
      <c r="A2270" s="19" t="s">
        <v>663</v>
      </c>
      <c r="B2270" s="21" t="s">
        <v>633</v>
      </c>
      <c r="C2270" s="248" t="s">
        <v>1409</v>
      </c>
      <c r="D2270" s="12">
        <v>1.1200000000000001</v>
      </c>
      <c r="E2270" s="249">
        <v>2014</v>
      </c>
      <c r="F2270" s="249">
        <v>2014</v>
      </c>
      <c r="G2270" s="245">
        <v>0.76800500000000005</v>
      </c>
      <c r="H2270" s="245">
        <v>0.76800500000000005</v>
      </c>
      <c r="I2270" s="245">
        <v>0.76800500000000005</v>
      </c>
      <c r="J2270" s="243"/>
      <c r="K2270" s="243"/>
      <c r="L2270" s="245">
        <f t="shared" si="41"/>
        <v>1.1200000000000001</v>
      </c>
      <c r="M2270" s="246">
        <f t="shared" si="42"/>
        <v>1.1200000000000001</v>
      </c>
      <c r="N2270" s="245"/>
      <c r="O2270" s="245"/>
      <c r="P2270" s="245">
        <f t="shared" si="43"/>
        <v>0.76800500000000005</v>
      </c>
      <c r="Q2270" s="247">
        <v>0.76800500000000005</v>
      </c>
    </row>
    <row r="2271" spans="1:17" s="244" customFormat="1" ht="47.25" x14ac:dyDescent="0.25">
      <c r="A2271" s="19" t="s">
        <v>665</v>
      </c>
      <c r="B2271" s="21" t="s">
        <v>635</v>
      </c>
      <c r="C2271" s="248" t="s">
        <v>1409</v>
      </c>
      <c r="D2271" s="10">
        <v>4.42</v>
      </c>
      <c r="E2271" s="249">
        <v>2014</v>
      </c>
      <c r="F2271" s="249">
        <v>2014</v>
      </c>
      <c r="G2271" s="245">
        <v>2.5266506</v>
      </c>
      <c r="H2271" s="245">
        <v>2.5266506</v>
      </c>
      <c r="I2271" s="245">
        <v>2.5266506</v>
      </c>
      <c r="J2271" s="243"/>
      <c r="K2271" s="243"/>
      <c r="L2271" s="245">
        <f t="shared" si="41"/>
        <v>4.42</v>
      </c>
      <c r="M2271" s="246">
        <f t="shared" si="42"/>
        <v>4.42</v>
      </c>
      <c r="N2271" s="245"/>
      <c r="O2271" s="245"/>
      <c r="P2271" s="245">
        <f t="shared" si="43"/>
        <v>2.5266506</v>
      </c>
      <c r="Q2271" s="247">
        <v>2.5266506</v>
      </c>
    </row>
    <row r="2272" spans="1:17" s="244" customFormat="1" ht="63" x14ac:dyDescent="0.25">
      <c r="A2272" s="19" t="s">
        <v>667</v>
      </c>
      <c r="B2272" s="21" t="s">
        <v>637</v>
      </c>
      <c r="C2272" s="248" t="s">
        <v>1409</v>
      </c>
      <c r="D2272" s="10">
        <v>3.7749999999999999</v>
      </c>
      <c r="E2272" s="249">
        <v>2014</v>
      </c>
      <c r="F2272" s="249">
        <v>2014</v>
      </c>
      <c r="G2272" s="245">
        <v>2.6923768699999999</v>
      </c>
      <c r="H2272" s="245">
        <v>2.6923768699999999</v>
      </c>
      <c r="I2272" s="245">
        <v>2.6923768699999999</v>
      </c>
      <c r="J2272" s="243"/>
      <c r="K2272" s="243"/>
      <c r="L2272" s="245">
        <f t="shared" si="41"/>
        <v>3.7749999999999999</v>
      </c>
      <c r="M2272" s="246">
        <f t="shared" si="42"/>
        <v>3.7749999999999999</v>
      </c>
      <c r="N2272" s="245"/>
      <c r="O2272" s="245"/>
      <c r="P2272" s="245">
        <f t="shared" si="43"/>
        <v>2.6923768699999999</v>
      </c>
      <c r="Q2272" s="247">
        <v>2.6923768699999999</v>
      </c>
    </row>
    <row r="2273" spans="1:17" s="244" customFormat="1" ht="47.25" x14ac:dyDescent="0.25">
      <c r="A2273" s="19" t="s">
        <v>669</v>
      </c>
      <c r="B2273" s="21" t="s">
        <v>639</v>
      </c>
      <c r="C2273" s="248" t="s">
        <v>1409</v>
      </c>
      <c r="D2273" s="10">
        <v>2.9380000000000002</v>
      </c>
      <c r="E2273" s="249">
        <v>2014</v>
      </c>
      <c r="F2273" s="249">
        <v>2014</v>
      </c>
      <c r="G2273" s="245">
        <v>1.6988338000000001</v>
      </c>
      <c r="H2273" s="245">
        <v>1.6988338000000001</v>
      </c>
      <c r="I2273" s="245">
        <v>1.6988338000000001</v>
      </c>
      <c r="J2273" s="243"/>
      <c r="K2273" s="243"/>
      <c r="L2273" s="245">
        <f t="shared" si="41"/>
        <v>2.9380000000000002</v>
      </c>
      <c r="M2273" s="246">
        <f t="shared" si="42"/>
        <v>2.9380000000000002</v>
      </c>
      <c r="N2273" s="245"/>
      <c r="O2273" s="245"/>
      <c r="P2273" s="245">
        <f t="shared" si="43"/>
        <v>1.6988338000000001</v>
      </c>
      <c r="Q2273" s="247">
        <v>1.6988338000000001</v>
      </c>
    </row>
    <row r="2274" spans="1:17" s="244" customFormat="1" ht="47.25" x14ac:dyDescent="0.25">
      <c r="A2274" s="19" t="s">
        <v>671</v>
      </c>
      <c r="B2274" s="21" t="s">
        <v>641</v>
      </c>
      <c r="C2274" s="248" t="s">
        <v>1409</v>
      </c>
      <c r="D2274" s="10">
        <v>0.96299999999999997</v>
      </c>
      <c r="E2274" s="249">
        <v>2014</v>
      </c>
      <c r="F2274" s="249">
        <v>2014</v>
      </c>
      <c r="G2274" s="245">
        <v>0.79265699999999994</v>
      </c>
      <c r="H2274" s="245">
        <v>0.79265699999999994</v>
      </c>
      <c r="I2274" s="245">
        <v>0.79265699999999994</v>
      </c>
      <c r="J2274" s="243"/>
      <c r="K2274" s="243"/>
      <c r="L2274" s="245">
        <f t="shared" si="41"/>
        <v>0.96299999999999997</v>
      </c>
      <c r="M2274" s="246">
        <f t="shared" si="42"/>
        <v>0.96299999999999997</v>
      </c>
      <c r="N2274" s="245"/>
      <c r="O2274" s="245"/>
      <c r="P2274" s="245">
        <f t="shared" si="43"/>
        <v>0.79265699999999994</v>
      </c>
      <c r="Q2274" s="247">
        <v>0.79265699999999994</v>
      </c>
    </row>
    <row r="2275" spans="1:17" s="244" customFormat="1" ht="47.25" x14ac:dyDescent="0.25">
      <c r="A2275" s="19" t="s">
        <v>673</v>
      </c>
      <c r="B2275" s="21" t="s">
        <v>643</v>
      </c>
      <c r="C2275" s="248" t="s">
        <v>1409</v>
      </c>
      <c r="D2275" s="10">
        <v>0.47599999999999998</v>
      </c>
      <c r="E2275" s="249">
        <v>2014</v>
      </c>
      <c r="F2275" s="249">
        <v>2014</v>
      </c>
      <c r="G2275" s="245">
        <v>0.36361920000000003</v>
      </c>
      <c r="H2275" s="245">
        <v>0.36361920000000003</v>
      </c>
      <c r="I2275" s="245">
        <v>0.36361920000000003</v>
      </c>
      <c r="J2275" s="243"/>
      <c r="K2275" s="243"/>
      <c r="L2275" s="245">
        <f t="shared" si="41"/>
        <v>0.47599999999999998</v>
      </c>
      <c r="M2275" s="246">
        <f t="shared" si="42"/>
        <v>0.47599999999999998</v>
      </c>
      <c r="N2275" s="245"/>
      <c r="O2275" s="245"/>
      <c r="P2275" s="245">
        <f t="shared" si="43"/>
        <v>0.36361920000000003</v>
      </c>
      <c r="Q2275" s="247">
        <v>0.36361920000000003</v>
      </c>
    </row>
    <row r="2276" spans="1:17" s="244" customFormat="1" ht="47.25" x14ac:dyDescent="0.25">
      <c r="A2276" s="19" t="s">
        <v>675</v>
      </c>
      <c r="B2276" s="21" t="s">
        <v>645</v>
      </c>
      <c r="C2276" s="248" t="s">
        <v>1409</v>
      </c>
      <c r="D2276" s="12">
        <v>0.86099999999999999</v>
      </c>
      <c r="E2276" s="249">
        <v>2014</v>
      </c>
      <c r="F2276" s="249">
        <v>2014</v>
      </c>
      <c r="G2276" s="245">
        <v>0.83108720000000003</v>
      </c>
      <c r="H2276" s="245">
        <v>0.83108720000000003</v>
      </c>
      <c r="I2276" s="245">
        <v>0.83108720000000003</v>
      </c>
      <c r="J2276" s="243"/>
      <c r="K2276" s="243"/>
      <c r="L2276" s="245">
        <f t="shared" si="41"/>
        <v>0.86099999999999999</v>
      </c>
      <c r="M2276" s="246">
        <f t="shared" si="42"/>
        <v>0.86099999999999999</v>
      </c>
      <c r="N2276" s="245"/>
      <c r="O2276" s="245"/>
      <c r="P2276" s="245">
        <f t="shared" si="43"/>
        <v>0.83108720000000003</v>
      </c>
      <c r="Q2276" s="247">
        <v>0.83108720000000003</v>
      </c>
    </row>
    <row r="2277" spans="1:17" s="244" customFormat="1" ht="47.25" x14ac:dyDescent="0.25">
      <c r="A2277" s="19" t="s">
        <v>677</v>
      </c>
      <c r="B2277" s="21" t="s">
        <v>647</v>
      </c>
      <c r="C2277" s="248" t="s">
        <v>1409</v>
      </c>
      <c r="D2277" s="10">
        <v>9.6000000000000002E-2</v>
      </c>
      <c r="E2277" s="249">
        <v>2014</v>
      </c>
      <c r="F2277" s="249">
        <v>2014</v>
      </c>
      <c r="G2277" s="245">
        <v>1.7359157999999999</v>
      </c>
      <c r="H2277" s="245">
        <v>1.7359157999999999</v>
      </c>
      <c r="I2277" s="245">
        <v>1.7359157999999999</v>
      </c>
      <c r="J2277" s="243"/>
      <c r="K2277" s="243"/>
      <c r="L2277" s="245">
        <f t="shared" si="41"/>
        <v>9.6000000000000002E-2</v>
      </c>
      <c r="M2277" s="246">
        <f t="shared" si="42"/>
        <v>9.6000000000000002E-2</v>
      </c>
      <c r="N2277" s="245"/>
      <c r="O2277" s="245"/>
      <c r="P2277" s="245">
        <f t="shared" si="43"/>
        <v>1.7359157999999999</v>
      </c>
      <c r="Q2277" s="247">
        <v>1.7359157999999999</v>
      </c>
    </row>
    <row r="2278" spans="1:17" s="244" customFormat="1" ht="63" x14ac:dyDescent="0.25">
      <c r="A2278" s="19" t="s">
        <v>679</v>
      </c>
      <c r="B2278" s="21" t="s">
        <v>649</v>
      </c>
      <c r="C2278" s="248" t="s">
        <v>1409</v>
      </c>
      <c r="D2278" s="10">
        <v>3.9729999999999999</v>
      </c>
      <c r="E2278" s="249">
        <v>2014</v>
      </c>
      <c r="F2278" s="249">
        <v>2014</v>
      </c>
      <c r="G2278" s="245">
        <v>2.4685592000000005</v>
      </c>
      <c r="H2278" s="245">
        <v>2.4685592000000005</v>
      </c>
      <c r="I2278" s="245">
        <v>2.4685592000000005</v>
      </c>
      <c r="J2278" s="243"/>
      <c r="K2278" s="243"/>
      <c r="L2278" s="245">
        <f t="shared" si="41"/>
        <v>3.9729999999999999</v>
      </c>
      <c r="M2278" s="246">
        <f t="shared" si="42"/>
        <v>3.9729999999999999</v>
      </c>
      <c r="N2278" s="245"/>
      <c r="O2278" s="245"/>
      <c r="P2278" s="245">
        <f t="shared" si="43"/>
        <v>2.4685592000000005</v>
      </c>
      <c r="Q2278" s="247">
        <v>2.4685592000000005</v>
      </c>
    </row>
    <row r="2279" spans="1:17" s="244" customFormat="1" ht="47.25" x14ac:dyDescent="0.25">
      <c r="A2279" s="19" t="s">
        <v>681</v>
      </c>
      <c r="B2279" s="21" t="s">
        <v>651</v>
      </c>
      <c r="C2279" s="248" t="s">
        <v>1409</v>
      </c>
      <c r="D2279" s="10">
        <v>1.82</v>
      </c>
      <c r="E2279" s="249">
        <v>2014</v>
      </c>
      <c r="F2279" s="249">
        <v>2014</v>
      </c>
      <c r="G2279" s="245">
        <v>1.1545794</v>
      </c>
      <c r="H2279" s="245">
        <v>1.1545794</v>
      </c>
      <c r="I2279" s="245">
        <v>1.1545794</v>
      </c>
      <c r="J2279" s="243"/>
      <c r="K2279" s="243"/>
      <c r="L2279" s="245">
        <f t="shared" si="41"/>
        <v>1.82</v>
      </c>
      <c r="M2279" s="246">
        <f t="shared" si="42"/>
        <v>1.82</v>
      </c>
      <c r="N2279" s="245"/>
      <c r="O2279" s="245"/>
      <c r="P2279" s="245">
        <f t="shared" si="43"/>
        <v>1.1545794</v>
      </c>
      <c r="Q2279" s="247">
        <v>1.1545794</v>
      </c>
    </row>
    <row r="2280" spans="1:17" s="244" customFormat="1" ht="47.25" x14ac:dyDescent="0.25">
      <c r="A2280" s="19" t="s">
        <v>683</v>
      </c>
      <c r="B2280" s="21" t="s">
        <v>653</v>
      </c>
      <c r="C2280" s="248" t="s">
        <v>1409</v>
      </c>
      <c r="D2280" s="12">
        <v>2.3250000000000002</v>
      </c>
      <c r="E2280" s="249">
        <v>2014</v>
      </c>
      <c r="F2280" s="249">
        <v>2014</v>
      </c>
      <c r="G2280" s="245">
        <v>1.4616724000000001</v>
      </c>
      <c r="H2280" s="245">
        <v>1.4616724000000001</v>
      </c>
      <c r="I2280" s="245">
        <v>1.4616724000000001</v>
      </c>
      <c r="J2280" s="243"/>
      <c r="K2280" s="243"/>
      <c r="L2280" s="245">
        <f t="shared" si="41"/>
        <v>2.3250000000000002</v>
      </c>
      <c r="M2280" s="246">
        <f t="shared" si="42"/>
        <v>2.3250000000000002</v>
      </c>
      <c r="N2280" s="245"/>
      <c r="O2280" s="245"/>
      <c r="P2280" s="245">
        <f t="shared" si="43"/>
        <v>1.4616724000000001</v>
      </c>
      <c r="Q2280" s="247">
        <v>1.4616724000000001</v>
      </c>
    </row>
    <row r="2281" spans="1:17" s="244" customFormat="1" ht="47.25" x14ac:dyDescent="0.25">
      <c r="A2281" s="19" t="s">
        <v>685</v>
      </c>
      <c r="B2281" s="21" t="s">
        <v>654</v>
      </c>
      <c r="C2281" s="248" t="s">
        <v>1409</v>
      </c>
      <c r="D2281" s="12">
        <v>1.8520000000000001</v>
      </c>
      <c r="E2281" s="249">
        <v>2014</v>
      </c>
      <c r="F2281" s="249">
        <v>2014</v>
      </c>
      <c r="G2281" s="245">
        <v>1.2690378</v>
      </c>
      <c r="H2281" s="245">
        <v>1.2690378</v>
      </c>
      <c r="I2281" s="245">
        <v>1.2690378</v>
      </c>
      <c r="J2281" s="243"/>
      <c r="K2281" s="243"/>
      <c r="L2281" s="245">
        <f t="shared" si="41"/>
        <v>1.8520000000000001</v>
      </c>
      <c r="M2281" s="246">
        <f t="shared" si="42"/>
        <v>1.8520000000000001</v>
      </c>
      <c r="N2281" s="245"/>
      <c r="O2281" s="245"/>
      <c r="P2281" s="245">
        <f t="shared" si="43"/>
        <v>1.2690378</v>
      </c>
      <c r="Q2281" s="247">
        <v>1.2690378</v>
      </c>
    </row>
    <row r="2282" spans="1:17" s="244" customFormat="1" ht="47.25" x14ac:dyDescent="0.25">
      <c r="A2282" s="19" t="s">
        <v>687</v>
      </c>
      <c r="B2282" s="21" t="s">
        <v>655</v>
      </c>
      <c r="C2282" s="248" t="s">
        <v>1409</v>
      </c>
      <c r="D2282" s="91" t="s">
        <v>656</v>
      </c>
      <c r="E2282" s="249">
        <v>2014</v>
      </c>
      <c r="F2282" s="249">
        <v>2014</v>
      </c>
      <c r="G2282" s="245">
        <v>0.32439600000000002</v>
      </c>
      <c r="H2282" s="245">
        <v>0.32439600000000002</v>
      </c>
      <c r="I2282" s="245">
        <v>0.32439600000000002</v>
      </c>
      <c r="J2282" s="243"/>
      <c r="K2282" s="253"/>
      <c r="L2282" s="250" t="str">
        <f t="shared" si="41"/>
        <v>КСО-309 -2,   ЩО-70 - 4, ШМР- 1</v>
      </c>
      <c r="M2282" s="251" t="str">
        <f t="shared" si="42"/>
        <v>КСО-309 -2,   ЩО-70 - 4, ШМР- 1</v>
      </c>
      <c r="N2282" s="250"/>
      <c r="O2282" s="250"/>
      <c r="P2282" s="245">
        <f t="shared" si="43"/>
        <v>0.32439600000000002</v>
      </c>
      <c r="Q2282" s="247">
        <v>0.32439600000000002</v>
      </c>
    </row>
    <row r="2283" spans="1:17" s="244" customFormat="1" ht="63" x14ac:dyDescent="0.25">
      <c r="A2283" s="19" t="s">
        <v>689</v>
      </c>
      <c r="B2283" s="129" t="s">
        <v>657</v>
      </c>
      <c r="C2283" s="248" t="s">
        <v>1409</v>
      </c>
      <c r="D2283" s="91" t="s">
        <v>658</v>
      </c>
      <c r="E2283" s="249">
        <v>2014</v>
      </c>
      <c r="F2283" s="249">
        <v>2014</v>
      </c>
      <c r="G2283" s="245">
        <v>1.1640571500000001</v>
      </c>
      <c r="H2283" s="245">
        <v>1.1640571500000001</v>
      </c>
      <c r="I2283" s="245">
        <v>1.1640571500000001</v>
      </c>
      <c r="J2283" s="243"/>
      <c r="K2283" s="253"/>
      <c r="L2283" s="250" t="str">
        <f t="shared" si="41"/>
        <v>0,5;                 КСО-309 - 4, ЩО-70 - 7, ШМР- 1</v>
      </c>
      <c r="M2283" s="251" t="str">
        <f t="shared" si="42"/>
        <v>0,5;                 КСО-309 - 4, ЩО-70 - 7, ШМР- 1</v>
      </c>
      <c r="N2283" s="250"/>
      <c r="O2283" s="250"/>
      <c r="P2283" s="245">
        <f t="shared" si="43"/>
        <v>1.1640571500000001</v>
      </c>
      <c r="Q2283" s="247">
        <v>1.1640571500000001</v>
      </c>
    </row>
    <row r="2284" spans="1:17" s="244" customFormat="1" ht="78.75" x14ac:dyDescent="0.25">
      <c r="A2284" s="19" t="s">
        <v>691</v>
      </c>
      <c r="B2284" s="21" t="s">
        <v>659</v>
      </c>
      <c r="C2284" s="248" t="s">
        <v>1409</v>
      </c>
      <c r="D2284" s="91">
        <v>0.222</v>
      </c>
      <c r="E2284" s="249">
        <v>2014</v>
      </c>
      <c r="F2284" s="249">
        <v>2014</v>
      </c>
      <c r="G2284" s="245">
        <v>5.2764999999999999E-2</v>
      </c>
      <c r="H2284" s="245">
        <v>5.2764999999999999E-2</v>
      </c>
      <c r="I2284" s="245">
        <v>5.2764999999999999E-2</v>
      </c>
      <c r="J2284" s="243"/>
      <c r="K2284" s="243"/>
      <c r="L2284" s="245">
        <f t="shared" si="41"/>
        <v>0.222</v>
      </c>
      <c r="M2284" s="246">
        <f t="shared" si="42"/>
        <v>0.222</v>
      </c>
      <c r="N2284" s="245"/>
      <c r="O2284" s="245"/>
      <c r="P2284" s="245">
        <f t="shared" si="43"/>
        <v>5.2764999999999999E-2</v>
      </c>
      <c r="Q2284" s="247">
        <v>5.2764999999999999E-2</v>
      </c>
    </row>
    <row r="2285" spans="1:17" s="244" customFormat="1" ht="78.75" x14ac:dyDescent="0.25">
      <c r="A2285" s="19" t="s">
        <v>693</v>
      </c>
      <c r="B2285" s="21" t="s">
        <v>660</v>
      </c>
      <c r="C2285" s="248" t="s">
        <v>1409</v>
      </c>
      <c r="D2285" s="91">
        <v>0.35799999999999998</v>
      </c>
      <c r="E2285" s="249">
        <v>2014</v>
      </c>
      <c r="F2285" s="249">
        <v>2014</v>
      </c>
      <c r="G2285" s="245">
        <v>0.22361600000000001</v>
      </c>
      <c r="H2285" s="245">
        <v>0.22361600000000001</v>
      </c>
      <c r="I2285" s="245">
        <v>0.22361600000000001</v>
      </c>
      <c r="J2285" s="243"/>
      <c r="K2285" s="243"/>
      <c r="L2285" s="245">
        <f t="shared" si="41"/>
        <v>0.35799999999999998</v>
      </c>
      <c r="M2285" s="246">
        <f t="shared" si="42"/>
        <v>0.35799999999999998</v>
      </c>
      <c r="N2285" s="245"/>
      <c r="O2285" s="245"/>
      <c r="P2285" s="245">
        <f t="shared" si="43"/>
        <v>0.22361600000000001</v>
      </c>
      <c r="Q2285" s="247">
        <v>0.22361600000000001</v>
      </c>
    </row>
    <row r="2286" spans="1:17" s="244" customFormat="1" ht="47.25" x14ac:dyDescent="0.25">
      <c r="A2286" s="19" t="s">
        <v>695</v>
      </c>
      <c r="B2286" s="21" t="s">
        <v>661</v>
      </c>
      <c r="C2286" s="248" t="s">
        <v>1409</v>
      </c>
      <c r="D2286" s="91">
        <v>0.5</v>
      </c>
      <c r="E2286" s="249">
        <v>2014</v>
      </c>
      <c r="F2286" s="249">
        <v>2014</v>
      </c>
      <c r="G2286" s="245">
        <v>0.86054799999999998</v>
      </c>
      <c r="H2286" s="245">
        <v>0.86054799999999998</v>
      </c>
      <c r="I2286" s="245">
        <v>0.86054799999999998</v>
      </c>
      <c r="J2286" s="243"/>
      <c r="K2286" s="243"/>
      <c r="L2286" s="245">
        <f t="shared" si="41"/>
        <v>0.5</v>
      </c>
      <c r="M2286" s="246">
        <f t="shared" si="42"/>
        <v>0.5</v>
      </c>
      <c r="N2286" s="245"/>
      <c r="O2286" s="245"/>
      <c r="P2286" s="245">
        <f t="shared" si="43"/>
        <v>0.86054799999999998</v>
      </c>
      <c r="Q2286" s="247">
        <v>0.86054799999999998</v>
      </c>
    </row>
    <row r="2287" spans="1:17" s="244" customFormat="1" ht="31.5" x14ac:dyDescent="0.25">
      <c r="A2287" s="19" t="s">
        <v>697</v>
      </c>
      <c r="B2287" s="21" t="s">
        <v>662</v>
      </c>
      <c r="C2287" s="248" t="s">
        <v>1409</v>
      </c>
      <c r="D2287" s="91">
        <v>0.16</v>
      </c>
      <c r="E2287" s="249">
        <v>2014</v>
      </c>
      <c r="F2287" s="249">
        <v>2014</v>
      </c>
      <c r="G2287" s="245">
        <v>0.11017200000000001</v>
      </c>
      <c r="H2287" s="245">
        <v>0.11017200000000001</v>
      </c>
      <c r="I2287" s="245">
        <v>0.11017200000000001</v>
      </c>
      <c r="J2287" s="243"/>
      <c r="K2287" s="243"/>
      <c r="L2287" s="245">
        <f t="shared" si="41"/>
        <v>0.16</v>
      </c>
      <c r="M2287" s="246">
        <f t="shared" si="42"/>
        <v>0.16</v>
      </c>
      <c r="N2287" s="245"/>
      <c r="O2287" s="245"/>
      <c r="P2287" s="245">
        <f t="shared" si="43"/>
        <v>0.11017200000000001</v>
      </c>
      <c r="Q2287" s="247">
        <v>0.11017200000000001</v>
      </c>
    </row>
    <row r="2288" spans="1:17" s="244" customFormat="1" ht="47.25" x14ac:dyDescent="0.25">
      <c r="A2288" s="19" t="s">
        <v>4076</v>
      </c>
      <c r="B2288" s="21" t="s">
        <v>664</v>
      </c>
      <c r="C2288" s="248" t="s">
        <v>1376</v>
      </c>
      <c r="D2288" s="135" t="s">
        <v>30</v>
      </c>
      <c r="E2288" s="249">
        <v>2014</v>
      </c>
      <c r="F2288" s="249">
        <v>2014</v>
      </c>
      <c r="G2288" s="245">
        <v>3.6102999999999996E-2</v>
      </c>
      <c r="H2288" s="245">
        <v>3.6102999999999996E-2</v>
      </c>
      <c r="I2288" s="245">
        <v>3.6102999999999996E-2</v>
      </c>
      <c r="J2288" s="243"/>
      <c r="K2288" s="243"/>
      <c r="L2288" s="245" t="str">
        <f t="shared" si="41"/>
        <v>1 шт</v>
      </c>
      <c r="M2288" s="246" t="str">
        <f t="shared" si="42"/>
        <v>1 шт</v>
      </c>
      <c r="N2288" s="245"/>
      <c r="O2288" s="245"/>
      <c r="P2288" s="245">
        <f t="shared" si="43"/>
        <v>3.6102999999999996E-2</v>
      </c>
      <c r="Q2288" s="247">
        <v>3.6102999999999996E-2</v>
      </c>
    </row>
    <row r="2289" spans="1:17" s="244" customFormat="1" ht="47.25" x14ac:dyDescent="0.25">
      <c r="A2289" s="19" t="s">
        <v>4077</v>
      </c>
      <c r="B2289" s="21" t="s">
        <v>666</v>
      </c>
      <c r="C2289" s="248" t="s">
        <v>1376</v>
      </c>
      <c r="D2289" s="135" t="s">
        <v>30</v>
      </c>
      <c r="E2289" s="249">
        <v>2014</v>
      </c>
      <c r="F2289" s="249">
        <v>2014</v>
      </c>
      <c r="G2289" s="245">
        <v>8.0613000000000004E-2</v>
      </c>
      <c r="H2289" s="245">
        <v>8.0613000000000004E-2</v>
      </c>
      <c r="I2289" s="245">
        <v>8.0613000000000004E-2</v>
      </c>
      <c r="J2289" s="243"/>
      <c r="K2289" s="243"/>
      <c r="L2289" s="245" t="str">
        <f t="shared" si="41"/>
        <v>1 шт</v>
      </c>
      <c r="M2289" s="246" t="str">
        <f t="shared" si="42"/>
        <v>1 шт</v>
      </c>
      <c r="N2289" s="245"/>
      <c r="O2289" s="245"/>
      <c r="P2289" s="245">
        <f t="shared" si="43"/>
        <v>8.0613000000000004E-2</v>
      </c>
      <c r="Q2289" s="247">
        <v>8.0613000000000004E-2</v>
      </c>
    </row>
    <row r="2290" spans="1:17" s="244" customFormat="1" ht="47.25" x14ac:dyDescent="0.25">
      <c r="A2290" s="19" t="s">
        <v>4078</v>
      </c>
      <c r="B2290" s="21" t="s">
        <v>668</v>
      </c>
      <c r="C2290" s="248" t="s">
        <v>1376</v>
      </c>
      <c r="D2290" s="135" t="s">
        <v>30</v>
      </c>
      <c r="E2290" s="249">
        <v>2014</v>
      </c>
      <c r="F2290" s="249">
        <v>2014</v>
      </c>
      <c r="G2290" s="245">
        <v>3.6102999999999996E-2</v>
      </c>
      <c r="H2290" s="245">
        <v>3.6102999999999996E-2</v>
      </c>
      <c r="I2290" s="245">
        <v>3.6102999999999996E-2</v>
      </c>
      <c r="J2290" s="243"/>
      <c r="K2290" s="243"/>
      <c r="L2290" s="245" t="str">
        <f t="shared" si="41"/>
        <v>1 шт</v>
      </c>
      <c r="M2290" s="246" t="str">
        <f t="shared" si="42"/>
        <v>1 шт</v>
      </c>
      <c r="N2290" s="245"/>
      <c r="O2290" s="245"/>
      <c r="P2290" s="245">
        <f t="shared" si="43"/>
        <v>3.6102999999999996E-2</v>
      </c>
      <c r="Q2290" s="247">
        <v>3.6102999999999996E-2</v>
      </c>
    </row>
    <row r="2291" spans="1:17" s="244" customFormat="1" ht="47.25" x14ac:dyDescent="0.25">
      <c r="A2291" s="19" t="s">
        <v>4079</v>
      </c>
      <c r="B2291" s="22" t="s">
        <v>670</v>
      </c>
      <c r="C2291" s="248" t="s">
        <v>1376</v>
      </c>
      <c r="D2291" s="135" t="s">
        <v>30</v>
      </c>
      <c r="E2291" s="249">
        <v>2014</v>
      </c>
      <c r="F2291" s="249">
        <v>2014</v>
      </c>
      <c r="G2291" s="245">
        <v>3.6102999999999996E-2</v>
      </c>
      <c r="H2291" s="245">
        <v>3.6102999999999996E-2</v>
      </c>
      <c r="I2291" s="245">
        <v>3.6102999999999996E-2</v>
      </c>
      <c r="J2291" s="243"/>
      <c r="K2291" s="243"/>
      <c r="L2291" s="245" t="str">
        <f t="shared" si="41"/>
        <v>1 шт</v>
      </c>
      <c r="M2291" s="246" t="str">
        <f t="shared" si="42"/>
        <v>1 шт</v>
      </c>
      <c r="N2291" s="245"/>
      <c r="O2291" s="245"/>
      <c r="P2291" s="245">
        <f t="shared" si="43"/>
        <v>3.6102999999999996E-2</v>
      </c>
      <c r="Q2291" s="247">
        <v>3.6102999999999996E-2</v>
      </c>
    </row>
    <row r="2292" spans="1:17" s="244" customFormat="1" ht="47.25" x14ac:dyDescent="0.25">
      <c r="A2292" s="19" t="s">
        <v>4080</v>
      </c>
      <c r="B2292" s="22" t="s">
        <v>672</v>
      </c>
      <c r="C2292" s="248" t="s">
        <v>1376</v>
      </c>
      <c r="D2292" s="135" t="s">
        <v>30</v>
      </c>
      <c r="E2292" s="249">
        <v>2014</v>
      </c>
      <c r="F2292" s="249">
        <v>2014</v>
      </c>
      <c r="G2292" s="245">
        <v>3.6102999999999996E-2</v>
      </c>
      <c r="H2292" s="245">
        <v>3.6102999999999996E-2</v>
      </c>
      <c r="I2292" s="245">
        <v>3.6102999999999996E-2</v>
      </c>
      <c r="J2292" s="243"/>
      <c r="K2292" s="243"/>
      <c r="L2292" s="245" t="str">
        <f t="shared" si="41"/>
        <v>1 шт</v>
      </c>
      <c r="M2292" s="246" t="str">
        <f t="shared" si="42"/>
        <v>1 шт</v>
      </c>
      <c r="N2292" s="245"/>
      <c r="O2292" s="245"/>
      <c r="P2292" s="245">
        <f t="shared" si="43"/>
        <v>3.6102999999999996E-2</v>
      </c>
      <c r="Q2292" s="247">
        <v>3.6102999999999996E-2</v>
      </c>
    </row>
    <row r="2293" spans="1:17" s="244" customFormat="1" ht="47.25" x14ac:dyDescent="0.25">
      <c r="A2293" s="19" t="s">
        <v>4081</v>
      </c>
      <c r="B2293" s="22" t="s">
        <v>674</v>
      </c>
      <c r="C2293" s="248" t="s">
        <v>1376</v>
      </c>
      <c r="D2293" s="135" t="s">
        <v>30</v>
      </c>
      <c r="E2293" s="249">
        <v>2014</v>
      </c>
      <c r="F2293" s="249">
        <v>2014</v>
      </c>
      <c r="G2293" s="245">
        <v>3.6102999999999996E-2</v>
      </c>
      <c r="H2293" s="245">
        <v>3.6102999999999996E-2</v>
      </c>
      <c r="I2293" s="245">
        <v>3.6102999999999996E-2</v>
      </c>
      <c r="J2293" s="243"/>
      <c r="K2293" s="243"/>
      <c r="L2293" s="245" t="str">
        <f t="shared" si="41"/>
        <v>1 шт</v>
      </c>
      <c r="M2293" s="246" t="str">
        <f t="shared" si="42"/>
        <v>1 шт</v>
      </c>
      <c r="N2293" s="245"/>
      <c r="O2293" s="245"/>
      <c r="P2293" s="245">
        <f t="shared" si="43"/>
        <v>3.6102999999999996E-2</v>
      </c>
      <c r="Q2293" s="247">
        <v>3.6102999999999996E-2</v>
      </c>
    </row>
    <row r="2294" spans="1:17" s="244" customFormat="1" ht="47.25" x14ac:dyDescent="0.25">
      <c r="A2294" s="19" t="s">
        <v>4082</v>
      </c>
      <c r="B2294" s="22" t="s">
        <v>676</v>
      </c>
      <c r="C2294" s="248" t="s">
        <v>1376</v>
      </c>
      <c r="D2294" s="135" t="s">
        <v>30</v>
      </c>
      <c r="E2294" s="249">
        <v>2014</v>
      </c>
      <c r="F2294" s="249">
        <v>2014</v>
      </c>
      <c r="G2294" s="245">
        <v>6.1043E-2</v>
      </c>
      <c r="H2294" s="245">
        <v>6.1043E-2</v>
      </c>
      <c r="I2294" s="245">
        <v>6.1043E-2</v>
      </c>
      <c r="J2294" s="243"/>
      <c r="K2294" s="243"/>
      <c r="L2294" s="245" t="str">
        <f t="shared" si="41"/>
        <v>1 шт</v>
      </c>
      <c r="M2294" s="246" t="str">
        <f t="shared" si="42"/>
        <v>1 шт</v>
      </c>
      <c r="N2294" s="245"/>
      <c r="O2294" s="245"/>
      <c r="P2294" s="245">
        <f t="shared" si="43"/>
        <v>6.1043E-2</v>
      </c>
      <c r="Q2294" s="247">
        <v>6.1043E-2</v>
      </c>
    </row>
    <row r="2295" spans="1:17" s="244" customFormat="1" ht="63" x14ac:dyDescent="0.25">
      <c r="A2295" s="19" t="s">
        <v>4083</v>
      </c>
      <c r="B2295" s="22" t="s">
        <v>678</v>
      </c>
      <c r="C2295" s="248" t="s">
        <v>1376</v>
      </c>
      <c r="D2295" s="135" t="s">
        <v>30</v>
      </c>
      <c r="E2295" s="249">
        <v>2014</v>
      </c>
      <c r="F2295" s="249">
        <v>2014</v>
      </c>
      <c r="G2295" s="245">
        <v>5.3112999999999994E-2</v>
      </c>
      <c r="H2295" s="245">
        <v>5.3112999999999994E-2</v>
      </c>
      <c r="I2295" s="245">
        <v>5.3112999999999994E-2</v>
      </c>
      <c r="J2295" s="243"/>
      <c r="K2295" s="243"/>
      <c r="L2295" s="245" t="str">
        <f t="shared" si="41"/>
        <v>1 шт</v>
      </c>
      <c r="M2295" s="246" t="str">
        <f t="shared" si="42"/>
        <v>1 шт</v>
      </c>
      <c r="N2295" s="245"/>
      <c r="O2295" s="245"/>
      <c r="P2295" s="245">
        <f t="shared" si="43"/>
        <v>5.3112999999999994E-2</v>
      </c>
      <c r="Q2295" s="247">
        <v>5.3112999999999994E-2</v>
      </c>
    </row>
    <row r="2296" spans="1:17" s="244" customFormat="1" ht="47.25" x14ac:dyDescent="0.25">
      <c r="A2296" s="19" t="s">
        <v>4084</v>
      </c>
      <c r="B2296" s="22" t="s">
        <v>680</v>
      </c>
      <c r="C2296" s="248" t="s">
        <v>1376</v>
      </c>
      <c r="D2296" s="135" t="s">
        <v>30</v>
      </c>
      <c r="E2296" s="249">
        <v>2014</v>
      </c>
      <c r="F2296" s="249">
        <v>2014</v>
      </c>
      <c r="G2296" s="245">
        <v>3.6873000000000003E-2</v>
      </c>
      <c r="H2296" s="245">
        <v>3.6873000000000003E-2</v>
      </c>
      <c r="I2296" s="245">
        <v>3.6873000000000003E-2</v>
      </c>
      <c r="J2296" s="243"/>
      <c r="K2296" s="243"/>
      <c r="L2296" s="245" t="str">
        <f t="shared" si="41"/>
        <v>1 шт</v>
      </c>
      <c r="M2296" s="246" t="str">
        <f t="shared" si="42"/>
        <v>1 шт</v>
      </c>
      <c r="N2296" s="245"/>
      <c r="O2296" s="245"/>
      <c r="P2296" s="245">
        <f t="shared" si="43"/>
        <v>3.6873000000000003E-2</v>
      </c>
      <c r="Q2296" s="247">
        <v>3.6873000000000003E-2</v>
      </c>
    </row>
    <row r="2297" spans="1:17" s="244" customFormat="1" ht="47.25" x14ac:dyDescent="0.25">
      <c r="A2297" s="19" t="s">
        <v>4085</v>
      </c>
      <c r="B2297" s="22" t="s">
        <v>682</v>
      </c>
      <c r="C2297" s="248" t="s">
        <v>1376</v>
      </c>
      <c r="D2297" s="135" t="s">
        <v>30</v>
      </c>
      <c r="E2297" s="249">
        <v>2014</v>
      </c>
      <c r="F2297" s="249">
        <v>2014</v>
      </c>
      <c r="G2297" s="245">
        <v>3.6102999999999996E-2</v>
      </c>
      <c r="H2297" s="245">
        <v>3.6102999999999996E-2</v>
      </c>
      <c r="I2297" s="245">
        <v>3.6102999999999996E-2</v>
      </c>
      <c r="J2297" s="243"/>
      <c r="K2297" s="243"/>
      <c r="L2297" s="245" t="str">
        <f t="shared" si="41"/>
        <v>1 шт</v>
      </c>
      <c r="M2297" s="246" t="str">
        <f t="shared" si="42"/>
        <v>1 шт</v>
      </c>
      <c r="N2297" s="245"/>
      <c r="O2297" s="245"/>
      <c r="P2297" s="245">
        <f t="shared" si="43"/>
        <v>3.6102999999999996E-2</v>
      </c>
      <c r="Q2297" s="247">
        <v>3.6102999999999996E-2</v>
      </c>
    </row>
    <row r="2298" spans="1:17" s="244" customFormat="1" ht="47.25" x14ac:dyDescent="0.25">
      <c r="A2298" s="19" t="s">
        <v>4086</v>
      </c>
      <c r="B2298" s="22" t="s">
        <v>684</v>
      </c>
      <c r="C2298" s="248" t="s">
        <v>1376</v>
      </c>
      <c r="D2298" s="135" t="s">
        <v>30</v>
      </c>
      <c r="E2298" s="249">
        <v>2014</v>
      </c>
      <c r="F2298" s="249">
        <v>2014</v>
      </c>
      <c r="G2298" s="245">
        <v>3.6102999999999996E-2</v>
      </c>
      <c r="H2298" s="245">
        <v>3.6102999999999996E-2</v>
      </c>
      <c r="I2298" s="245">
        <v>3.6102999999999996E-2</v>
      </c>
      <c r="J2298" s="243"/>
      <c r="K2298" s="243"/>
      <c r="L2298" s="245" t="str">
        <f t="shared" si="41"/>
        <v>1 шт</v>
      </c>
      <c r="M2298" s="246" t="str">
        <f t="shared" si="42"/>
        <v>1 шт</v>
      </c>
      <c r="N2298" s="245"/>
      <c r="O2298" s="245"/>
      <c r="P2298" s="245">
        <f t="shared" si="43"/>
        <v>3.6102999999999996E-2</v>
      </c>
      <c r="Q2298" s="247">
        <v>3.6102999999999996E-2</v>
      </c>
    </row>
    <row r="2299" spans="1:17" s="244" customFormat="1" ht="47.25" x14ac:dyDescent="0.25">
      <c r="A2299" s="19" t="s">
        <v>4087</v>
      </c>
      <c r="B2299" s="22" t="s">
        <v>686</v>
      </c>
      <c r="C2299" s="248" t="s">
        <v>1376</v>
      </c>
      <c r="D2299" s="135" t="s">
        <v>30</v>
      </c>
      <c r="E2299" s="249">
        <v>2014</v>
      </c>
      <c r="F2299" s="249">
        <v>2014</v>
      </c>
      <c r="G2299" s="245">
        <v>3.6102999999999996E-2</v>
      </c>
      <c r="H2299" s="245">
        <v>3.6102999999999996E-2</v>
      </c>
      <c r="I2299" s="245">
        <v>3.6102999999999996E-2</v>
      </c>
      <c r="J2299" s="243"/>
      <c r="K2299" s="243"/>
      <c r="L2299" s="245" t="str">
        <f t="shared" si="41"/>
        <v>1 шт</v>
      </c>
      <c r="M2299" s="246" t="str">
        <f t="shared" si="42"/>
        <v>1 шт</v>
      </c>
      <c r="N2299" s="245"/>
      <c r="O2299" s="245"/>
      <c r="P2299" s="245">
        <f t="shared" si="43"/>
        <v>3.6102999999999996E-2</v>
      </c>
      <c r="Q2299" s="247">
        <v>3.6102999999999996E-2</v>
      </c>
    </row>
    <row r="2300" spans="1:17" s="244" customFormat="1" ht="47.25" x14ac:dyDescent="0.25">
      <c r="A2300" s="19" t="s">
        <v>4088</v>
      </c>
      <c r="B2300" s="22" t="s">
        <v>688</v>
      </c>
      <c r="C2300" s="248" t="s">
        <v>1376</v>
      </c>
      <c r="D2300" s="135" t="s">
        <v>30</v>
      </c>
      <c r="E2300" s="249">
        <v>2014</v>
      </c>
      <c r="F2300" s="249">
        <v>2014</v>
      </c>
      <c r="G2300" s="245">
        <v>3.6102999999999996E-2</v>
      </c>
      <c r="H2300" s="245">
        <v>3.6102999999999996E-2</v>
      </c>
      <c r="I2300" s="245">
        <v>3.6102999999999996E-2</v>
      </c>
      <c r="J2300" s="243"/>
      <c r="K2300" s="243"/>
      <c r="L2300" s="245" t="str">
        <f t="shared" si="41"/>
        <v>1 шт</v>
      </c>
      <c r="M2300" s="246" t="str">
        <f t="shared" si="42"/>
        <v>1 шт</v>
      </c>
      <c r="N2300" s="245"/>
      <c r="O2300" s="245"/>
      <c r="P2300" s="245">
        <f t="shared" si="43"/>
        <v>3.6102999999999996E-2</v>
      </c>
      <c r="Q2300" s="247">
        <v>3.6102999999999996E-2</v>
      </c>
    </row>
    <row r="2301" spans="1:17" s="244" customFormat="1" ht="47.25" x14ac:dyDescent="0.25">
      <c r="A2301" s="19" t="s">
        <v>4089</v>
      </c>
      <c r="B2301" s="22" t="s">
        <v>690</v>
      </c>
      <c r="C2301" s="248" t="s">
        <v>1376</v>
      </c>
      <c r="D2301" s="135" t="s">
        <v>30</v>
      </c>
      <c r="E2301" s="249">
        <v>2014</v>
      </c>
      <c r="F2301" s="249">
        <v>2014</v>
      </c>
      <c r="G2301" s="245">
        <v>3.6102999999999996E-2</v>
      </c>
      <c r="H2301" s="245">
        <v>3.6102999999999996E-2</v>
      </c>
      <c r="I2301" s="245">
        <v>3.6102999999999996E-2</v>
      </c>
      <c r="J2301" s="243"/>
      <c r="K2301" s="243"/>
      <c r="L2301" s="245" t="str">
        <f t="shared" si="41"/>
        <v>1 шт</v>
      </c>
      <c r="M2301" s="246" t="str">
        <f t="shared" si="42"/>
        <v>1 шт</v>
      </c>
      <c r="N2301" s="245"/>
      <c r="O2301" s="245"/>
      <c r="P2301" s="245">
        <f t="shared" si="43"/>
        <v>3.6102999999999996E-2</v>
      </c>
      <c r="Q2301" s="247">
        <v>3.6102999999999996E-2</v>
      </c>
    </row>
    <row r="2302" spans="1:17" s="244" customFormat="1" ht="47.25" x14ac:dyDescent="0.25">
      <c r="A2302" s="19" t="s">
        <v>4090</v>
      </c>
      <c r="B2302" s="22" t="s">
        <v>692</v>
      </c>
      <c r="C2302" s="248" t="s">
        <v>1376</v>
      </c>
      <c r="D2302" s="135" t="s">
        <v>30</v>
      </c>
      <c r="E2302" s="249">
        <v>2014</v>
      </c>
      <c r="F2302" s="249">
        <v>2014</v>
      </c>
      <c r="G2302" s="245">
        <v>3.6102999999999996E-2</v>
      </c>
      <c r="H2302" s="245">
        <v>3.6102999999999996E-2</v>
      </c>
      <c r="I2302" s="245">
        <v>3.6102999999999996E-2</v>
      </c>
      <c r="J2302" s="243"/>
      <c r="K2302" s="243"/>
      <c r="L2302" s="245" t="str">
        <f t="shared" si="41"/>
        <v>1 шт</v>
      </c>
      <c r="M2302" s="246" t="str">
        <f t="shared" si="42"/>
        <v>1 шт</v>
      </c>
      <c r="N2302" s="245"/>
      <c r="O2302" s="245"/>
      <c r="P2302" s="245">
        <f t="shared" si="43"/>
        <v>3.6102999999999996E-2</v>
      </c>
      <c r="Q2302" s="247">
        <v>3.6102999999999996E-2</v>
      </c>
    </row>
    <row r="2303" spans="1:17" s="244" customFormat="1" ht="63" x14ac:dyDescent="0.25">
      <c r="A2303" s="19" t="s">
        <v>4091</v>
      </c>
      <c r="B2303" s="22" t="s">
        <v>694</v>
      </c>
      <c r="C2303" s="248" t="s">
        <v>1376</v>
      </c>
      <c r="D2303" s="135" t="s">
        <v>30</v>
      </c>
      <c r="E2303" s="249">
        <v>2014</v>
      </c>
      <c r="F2303" s="249">
        <v>2014</v>
      </c>
      <c r="G2303" s="245">
        <v>0.1611118</v>
      </c>
      <c r="H2303" s="245">
        <v>0.1611118</v>
      </c>
      <c r="I2303" s="245">
        <v>0.1611118</v>
      </c>
      <c r="J2303" s="243"/>
      <c r="K2303" s="243"/>
      <c r="L2303" s="245" t="str">
        <f t="shared" si="41"/>
        <v>1 шт</v>
      </c>
      <c r="M2303" s="246" t="str">
        <f t="shared" si="42"/>
        <v>1 шт</v>
      </c>
      <c r="N2303" s="245"/>
      <c r="O2303" s="245"/>
      <c r="P2303" s="245">
        <f t="shared" si="43"/>
        <v>0.1611118</v>
      </c>
      <c r="Q2303" s="247">
        <v>0.1611118</v>
      </c>
    </row>
    <row r="2304" spans="1:17" s="244" customFormat="1" ht="63" x14ac:dyDescent="0.25">
      <c r="A2304" s="19" t="s">
        <v>4092</v>
      </c>
      <c r="B2304" s="22" t="s">
        <v>696</v>
      </c>
      <c r="C2304" s="248" t="s">
        <v>1376</v>
      </c>
      <c r="D2304" s="135" t="s">
        <v>30</v>
      </c>
      <c r="E2304" s="249">
        <v>2014</v>
      </c>
      <c r="F2304" s="249">
        <v>2014</v>
      </c>
      <c r="G2304" s="245">
        <v>5.1833000000000004E-2</v>
      </c>
      <c r="H2304" s="245">
        <v>5.1833000000000004E-2</v>
      </c>
      <c r="I2304" s="245">
        <v>5.1833000000000004E-2</v>
      </c>
      <c r="J2304" s="243"/>
      <c r="K2304" s="243"/>
      <c r="L2304" s="245" t="str">
        <f t="shared" si="41"/>
        <v>1 шт</v>
      </c>
      <c r="M2304" s="246" t="str">
        <f t="shared" si="42"/>
        <v>1 шт</v>
      </c>
      <c r="N2304" s="245"/>
      <c r="O2304" s="245"/>
      <c r="P2304" s="245">
        <f t="shared" si="43"/>
        <v>5.1833000000000004E-2</v>
      </c>
      <c r="Q2304" s="247">
        <v>5.1833000000000004E-2</v>
      </c>
    </row>
    <row r="2305" spans="1:17" s="244" customFormat="1" ht="63" x14ac:dyDescent="0.25">
      <c r="A2305" s="19" t="s">
        <v>4093</v>
      </c>
      <c r="B2305" s="22" t="s">
        <v>698</v>
      </c>
      <c r="C2305" s="248" t="s">
        <v>1376</v>
      </c>
      <c r="D2305" s="135" t="s">
        <v>30</v>
      </c>
      <c r="E2305" s="249">
        <v>2014</v>
      </c>
      <c r="F2305" s="249">
        <v>2014</v>
      </c>
      <c r="G2305" s="245">
        <v>0.26739059999999998</v>
      </c>
      <c r="H2305" s="245">
        <v>0.26739059999999998</v>
      </c>
      <c r="I2305" s="245">
        <v>0.26739059999999998</v>
      </c>
      <c r="J2305" s="243"/>
      <c r="K2305" s="243"/>
      <c r="L2305" s="245" t="str">
        <f t="shared" si="41"/>
        <v>1 шт</v>
      </c>
      <c r="M2305" s="246" t="str">
        <f t="shared" si="42"/>
        <v>1 шт</v>
      </c>
      <c r="N2305" s="245"/>
      <c r="O2305" s="245"/>
      <c r="P2305" s="245">
        <f t="shared" si="43"/>
        <v>0.26739059999999998</v>
      </c>
      <c r="Q2305" s="247">
        <v>0.26739059999999998</v>
      </c>
    </row>
    <row r="2306" spans="1:17" s="244" customFormat="1" ht="47.25" x14ac:dyDescent="0.25">
      <c r="A2306" s="19" t="s">
        <v>4094</v>
      </c>
      <c r="B2306" s="22" t="s">
        <v>699</v>
      </c>
      <c r="C2306" s="248" t="s">
        <v>1376</v>
      </c>
      <c r="D2306" s="135" t="s">
        <v>30</v>
      </c>
      <c r="E2306" s="249">
        <v>2014</v>
      </c>
      <c r="F2306" s="249">
        <v>2014</v>
      </c>
      <c r="G2306" s="245">
        <v>4.6146999999999994E-2</v>
      </c>
      <c r="H2306" s="245">
        <v>4.6146999999999994E-2</v>
      </c>
      <c r="I2306" s="245">
        <v>4.6146999999999994E-2</v>
      </c>
      <c r="J2306" s="243"/>
      <c r="K2306" s="243"/>
      <c r="L2306" s="245" t="str">
        <f t="shared" si="41"/>
        <v>1 шт</v>
      </c>
      <c r="M2306" s="246" t="str">
        <f t="shared" si="42"/>
        <v>1 шт</v>
      </c>
      <c r="N2306" s="245"/>
      <c r="O2306" s="245"/>
      <c r="P2306" s="245">
        <f t="shared" si="43"/>
        <v>4.6146999999999994E-2</v>
      </c>
      <c r="Q2306" s="247">
        <v>4.6146999999999994E-2</v>
      </c>
    </row>
    <row r="2307" spans="1:17" s="244" customFormat="1" ht="47.25" x14ac:dyDescent="0.25">
      <c r="A2307" s="19" t="s">
        <v>4095</v>
      </c>
      <c r="B2307" s="87" t="s">
        <v>700</v>
      </c>
      <c r="C2307" s="248" t="s">
        <v>1376</v>
      </c>
      <c r="D2307" s="135" t="s">
        <v>30</v>
      </c>
      <c r="E2307" s="249">
        <v>2014</v>
      </c>
      <c r="F2307" s="249">
        <v>2014</v>
      </c>
      <c r="G2307" s="245">
        <v>3.6102999999999996E-2</v>
      </c>
      <c r="H2307" s="245">
        <v>3.6102999999999996E-2</v>
      </c>
      <c r="I2307" s="245">
        <v>3.6102999999999996E-2</v>
      </c>
      <c r="J2307" s="243"/>
      <c r="K2307" s="243"/>
      <c r="L2307" s="245" t="str">
        <f t="shared" si="41"/>
        <v>1 шт</v>
      </c>
      <c r="M2307" s="246" t="str">
        <f t="shared" si="42"/>
        <v>1 шт</v>
      </c>
      <c r="N2307" s="245"/>
      <c r="O2307" s="245"/>
      <c r="P2307" s="245">
        <f t="shared" si="43"/>
        <v>3.6102999999999996E-2</v>
      </c>
      <c r="Q2307" s="247">
        <v>3.6102999999999996E-2</v>
      </c>
    </row>
    <row r="2308" spans="1:17" s="244" customFormat="1" ht="31.5" x14ac:dyDescent="0.25">
      <c r="A2308" s="19" t="s">
        <v>4096</v>
      </c>
      <c r="B2308" s="21" t="s">
        <v>701</v>
      </c>
      <c r="C2308" s="248" t="s">
        <v>1376</v>
      </c>
      <c r="D2308" s="135" t="s">
        <v>30</v>
      </c>
      <c r="E2308" s="249">
        <v>2014</v>
      </c>
      <c r="F2308" s="249">
        <v>2014</v>
      </c>
      <c r="G2308" s="245">
        <v>0.14485999999999999</v>
      </c>
      <c r="H2308" s="245">
        <v>0.14485999999999999</v>
      </c>
      <c r="I2308" s="245">
        <v>0.14485999999999999</v>
      </c>
      <c r="J2308" s="243"/>
      <c r="K2308" s="243"/>
      <c r="L2308" s="245" t="str">
        <f t="shared" si="41"/>
        <v>1 шт</v>
      </c>
      <c r="M2308" s="246" t="str">
        <f t="shared" si="42"/>
        <v>1 шт</v>
      </c>
      <c r="N2308" s="245"/>
      <c r="O2308" s="245"/>
      <c r="P2308" s="245">
        <f t="shared" si="43"/>
        <v>0.14485999999999999</v>
      </c>
      <c r="Q2308" s="247">
        <v>0.14485999999999999</v>
      </c>
    </row>
    <row r="2309" spans="1:17" s="244" customFormat="1" ht="31.5" x14ac:dyDescent="0.25">
      <c r="A2309" s="19" t="s">
        <v>4097</v>
      </c>
      <c r="B2309" s="87" t="s">
        <v>702</v>
      </c>
      <c r="C2309" s="248" t="s">
        <v>1376</v>
      </c>
      <c r="D2309" s="135" t="s">
        <v>30</v>
      </c>
      <c r="E2309" s="249">
        <v>2014</v>
      </c>
      <c r="F2309" s="249">
        <v>2014</v>
      </c>
      <c r="G2309" s="245">
        <v>7.3810000000000001E-2</v>
      </c>
      <c r="H2309" s="245">
        <v>7.3810000000000001E-2</v>
      </c>
      <c r="I2309" s="245">
        <v>7.3810000000000001E-2</v>
      </c>
      <c r="J2309" s="243"/>
      <c r="K2309" s="243"/>
      <c r="L2309" s="245" t="str">
        <f t="shared" si="41"/>
        <v>1 шт</v>
      </c>
      <c r="M2309" s="246" t="str">
        <f t="shared" si="42"/>
        <v>1 шт</v>
      </c>
      <c r="N2309" s="245"/>
      <c r="O2309" s="245"/>
      <c r="P2309" s="245">
        <f t="shared" si="43"/>
        <v>7.3810000000000001E-2</v>
      </c>
      <c r="Q2309" s="247">
        <v>7.3810000000000001E-2</v>
      </c>
    </row>
    <row r="2310" spans="1:17" s="244" customFormat="1" x14ac:dyDescent="0.25">
      <c r="A2310" s="137">
        <v>3</v>
      </c>
      <c r="B2310" s="136" t="s">
        <v>20</v>
      </c>
      <c r="C2310" s="246"/>
      <c r="D2310" s="12"/>
      <c r="E2310" s="249"/>
      <c r="F2310" s="249"/>
      <c r="G2310" s="245"/>
      <c r="H2310" s="245"/>
      <c r="I2310" s="245"/>
      <c r="J2310" s="243"/>
      <c r="K2310" s="243"/>
      <c r="L2310" s="245"/>
      <c r="M2310" s="246"/>
      <c r="N2310" s="245"/>
      <c r="O2310" s="245"/>
      <c r="P2310" s="245"/>
      <c r="Q2310" s="247"/>
    </row>
    <row r="2311" spans="1:17" s="244" customFormat="1" x14ac:dyDescent="0.25">
      <c r="A2311" s="58" t="s">
        <v>1682</v>
      </c>
      <c r="B2311" s="21" t="s">
        <v>706</v>
      </c>
      <c r="C2311" s="248" t="s">
        <v>1744</v>
      </c>
      <c r="D2311" s="103">
        <v>1</v>
      </c>
      <c r="E2311" s="249">
        <v>2014</v>
      </c>
      <c r="F2311" s="249">
        <v>2014</v>
      </c>
      <c r="G2311" s="245">
        <v>5.2345999999999997E-2</v>
      </c>
      <c r="H2311" s="245">
        <v>5.2345999999999997E-2</v>
      </c>
      <c r="I2311" s="245">
        <v>5.2345999999999997E-2</v>
      </c>
      <c r="J2311" s="243"/>
      <c r="K2311" s="243"/>
      <c r="L2311" s="245">
        <f t="shared" ref="L2311:L2365" si="44">D2311</f>
        <v>1</v>
      </c>
      <c r="M2311" s="246">
        <f t="shared" ref="M2311:M2365" si="45">L2311</f>
        <v>1</v>
      </c>
      <c r="N2311" s="245"/>
      <c r="O2311" s="245"/>
      <c r="P2311" s="245">
        <f t="shared" ref="P2311:P2365" si="46">I2311</f>
        <v>5.2345999999999997E-2</v>
      </c>
      <c r="Q2311" s="247">
        <v>5.2345999999999997E-2</v>
      </c>
    </row>
    <row r="2312" spans="1:17" s="244" customFormat="1" x14ac:dyDescent="0.25">
      <c r="A2312" s="58" t="s">
        <v>1685</v>
      </c>
      <c r="B2312" s="21" t="s">
        <v>1361</v>
      </c>
      <c r="C2312" s="248" t="s">
        <v>1744</v>
      </c>
      <c r="D2312" s="103">
        <v>1</v>
      </c>
      <c r="E2312" s="249">
        <v>2014</v>
      </c>
      <c r="F2312" s="249">
        <v>2014</v>
      </c>
      <c r="G2312" s="245">
        <v>0.31230799999999997</v>
      </c>
      <c r="H2312" s="245">
        <v>0.31230799999999997</v>
      </c>
      <c r="I2312" s="245">
        <v>0.31230799999999997</v>
      </c>
      <c r="J2312" s="243"/>
      <c r="K2312" s="243"/>
      <c r="L2312" s="245">
        <f t="shared" si="44"/>
        <v>1</v>
      </c>
      <c r="M2312" s="246">
        <f t="shared" si="45"/>
        <v>1</v>
      </c>
      <c r="N2312" s="245"/>
      <c r="O2312" s="245"/>
      <c r="P2312" s="245">
        <f t="shared" si="46"/>
        <v>0.31230799999999997</v>
      </c>
      <c r="Q2312" s="247">
        <v>0.31230799999999997</v>
      </c>
    </row>
    <row r="2313" spans="1:17" s="244" customFormat="1" x14ac:dyDescent="0.25">
      <c r="A2313" s="137">
        <v>4</v>
      </c>
      <c r="B2313" s="136" t="s">
        <v>21</v>
      </c>
      <c r="C2313" s="246"/>
      <c r="D2313" s="12"/>
      <c r="E2313" s="249"/>
      <c r="F2313" s="249"/>
      <c r="G2313" s="245">
        <v>0</v>
      </c>
      <c r="H2313" s="245">
        <v>0</v>
      </c>
      <c r="I2313" s="245">
        <v>0</v>
      </c>
      <c r="J2313" s="243"/>
      <c r="K2313" s="243"/>
      <c r="L2313" s="245">
        <f t="shared" si="44"/>
        <v>0</v>
      </c>
      <c r="M2313" s="246">
        <f t="shared" si="45"/>
        <v>0</v>
      </c>
      <c r="N2313" s="245"/>
      <c r="O2313" s="245"/>
      <c r="P2313" s="245">
        <f t="shared" si="46"/>
        <v>0</v>
      </c>
      <c r="Q2313" s="247">
        <v>0</v>
      </c>
    </row>
    <row r="2314" spans="1:17" s="244" customFormat="1" ht="31.5" x14ac:dyDescent="0.25">
      <c r="A2314" s="5" t="s">
        <v>703</v>
      </c>
      <c r="B2314" s="21" t="s">
        <v>631</v>
      </c>
      <c r="C2314" s="248" t="s">
        <v>1374</v>
      </c>
      <c r="D2314" s="91"/>
      <c r="E2314" s="249">
        <v>2014</v>
      </c>
      <c r="F2314" s="249">
        <v>2014</v>
      </c>
      <c r="G2314" s="245">
        <v>1.012991</v>
      </c>
      <c r="H2314" s="245">
        <v>1.012991</v>
      </c>
      <c r="I2314" s="245">
        <v>1.012991</v>
      </c>
      <c r="J2314" s="243"/>
      <c r="K2314" s="243"/>
      <c r="L2314" s="245">
        <f t="shared" si="44"/>
        <v>0</v>
      </c>
      <c r="M2314" s="246">
        <f t="shared" si="45"/>
        <v>0</v>
      </c>
      <c r="N2314" s="245"/>
      <c r="O2314" s="245"/>
      <c r="P2314" s="245">
        <f t="shared" si="46"/>
        <v>1.012991</v>
      </c>
      <c r="Q2314" s="247">
        <v>1.012991</v>
      </c>
    </row>
    <row r="2315" spans="1:17" s="244" customFormat="1" ht="31.5" x14ac:dyDescent="0.25">
      <c r="A2315" s="5" t="s">
        <v>705</v>
      </c>
      <c r="B2315" s="21" t="s">
        <v>1348</v>
      </c>
      <c r="C2315" s="248" t="s">
        <v>1374</v>
      </c>
      <c r="D2315" s="91"/>
      <c r="E2315" s="249">
        <v>2014</v>
      </c>
      <c r="F2315" s="249">
        <v>2014</v>
      </c>
      <c r="G2315" s="245">
        <v>9.4363000000000002E-2</v>
      </c>
      <c r="H2315" s="245">
        <v>9.4363000000000002E-2</v>
      </c>
      <c r="I2315" s="245">
        <v>9.4363000000000002E-2</v>
      </c>
      <c r="J2315" s="243"/>
      <c r="K2315" s="243"/>
      <c r="L2315" s="245">
        <f t="shared" si="44"/>
        <v>0</v>
      </c>
      <c r="M2315" s="246">
        <f t="shared" si="45"/>
        <v>0</v>
      </c>
      <c r="N2315" s="245"/>
      <c r="O2315" s="245"/>
      <c r="P2315" s="245">
        <f t="shared" si="46"/>
        <v>9.4363000000000002E-2</v>
      </c>
      <c r="Q2315" s="247">
        <v>9.4363000000000002E-2</v>
      </c>
    </row>
    <row r="2316" spans="1:17" s="290" customFormat="1" x14ac:dyDescent="0.25">
      <c r="A2316" s="276" t="s">
        <v>125</v>
      </c>
      <c r="B2316" s="277" t="s">
        <v>126</v>
      </c>
      <c r="C2316" s="294"/>
      <c r="D2316" s="284"/>
      <c r="E2316" s="295"/>
      <c r="F2316" s="295"/>
      <c r="G2316" s="287"/>
      <c r="H2316" s="287"/>
      <c r="I2316" s="287"/>
      <c r="J2316" s="288"/>
      <c r="K2316" s="288"/>
      <c r="L2316" s="287"/>
      <c r="M2316" s="294"/>
      <c r="N2316" s="287"/>
      <c r="O2316" s="287"/>
      <c r="P2316" s="287"/>
      <c r="Q2316" s="289"/>
    </row>
    <row r="2317" spans="1:17" s="244" customFormat="1" x14ac:dyDescent="0.25">
      <c r="A2317" s="137">
        <v>1</v>
      </c>
      <c r="B2317" s="25" t="s">
        <v>29</v>
      </c>
      <c r="C2317" s="246"/>
      <c r="D2317" s="12"/>
      <c r="E2317" s="249"/>
      <c r="F2317" s="249"/>
      <c r="G2317" s="245"/>
      <c r="H2317" s="245"/>
      <c r="I2317" s="245"/>
      <c r="J2317" s="243"/>
      <c r="K2317" s="243"/>
      <c r="L2317" s="245"/>
      <c r="M2317" s="246"/>
      <c r="N2317" s="245"/>
      <c r="O2317" s="245"/>
      <c r="P2317" s="245"/>
      <c r="Q2317" s="247"/>
    </row>
    <row r="2318" spans="1:17" s="244" customFormat="1" ht="47.25" x14ac:dyDescent="0.25">
      <c r="A2318" s="5" t="s">
        <v>1689</v>
      </c>
      <c r="B2318" s="36" t="s">
        <v>4098</v>
      </c>
      <c r="C2318" s="248" t="s">
        <v>1376</v>
      </c>
      <c r="D2318" s="12" t="s">
        <v>146</v>
      </c>
      <c r="E2318" s="249">
        <v>2014</v>
      </c>
      <c r="F2318" s="249">
        <v>2014</v>
      </c>
      <c r="G2318" s="245">
        <v>0.113</v>
      </c>
      <c r="H2318" s="245">
        <v>0.113</v>
      </c>
      <c r="I2318" s="245">
        <v>0.113</v>
      </c>
      <c r="J2318" s="243"/>
      <c r="K2318" s="243"/>
      <c r="L2318" s="245" t="str">
        <f>D2318</f>
        <v>1 шт.</v>
      </c>
      <c r="M2318" s="246" t="str">
        <f>L2318</f>
        <v>1 шт.</v>
      </c>
      <c r="N2318" s="245"/>
      <c r="O2318" s="245"/>
      <c r="P2318" s="245">
        <f>I2318</f>
        <v>0.113</v>
      </c>
      <c r="Q2318" s="247">
        <v>0.113</v>
      </c>
    </row>
    <row r="2319" spans="1:17" s="244" customFormat="1" x14ac:dyDescent="0.25">
      <c r="A2319" s="137">
        <v>2</v>
      </c>
      <c r="B2319" s="25" t="s">
        <v>43</v>
      </c>
      <c r="C2319" s="246"/>
      <c r="D2319" s="12"/>
      <c r="E2319" s="249"/>
      <c r="F2319" s="249"/>
      <c r="G2319" s="245"/>
      <c r="H2319" s="245"/>
      <c r="I2319" s="245"/>
      <c r="J2319" s="243"/>
      <c r="K2319" s="243"/>
      <c r="L2319" s="245"/>
      <c r="M2319" s="246"/>
      <c r="N2319" s="245"/>
      <c r="O2319" s="245"/>
      <c r="P2319" s="245"/>
      <c r="Q2319" s="247"/>
    </row>
    <row r="2320" spans="1:17" s="244" customFormat="1" ht="47.25" x14ac:dyDescent="0.25">
      <c r="A2320" s="19" t="s">
        <v>715</v>
      </c>
      <c r="B2320" s="45" t="s">
        <v>708</v>
      </c>
      <c r="C2320" s="248" t="s">
        <v>1409</v>
      </c>
      <c r="D2320" s="12" t="s">
        <v>124</v>
      </c>
      <c r="E2320" s="249">
        <v>2014</v>
      </c>
      <c r="F2320" s="249">
        <v>2014</v>
      </c>
      <c r="G2320" s="245">
        <v>0.23811607999999998</v>
      </c>
      <c r="H2320" s="245">
        <v>0.23811607999999998</v>
      </c>
      <c r="I2320" s="245">
        <v>0.23811607999999998</v>
      </c>
      <c r="J2320" s="243"/>
      <c r="K2320" s="243"/>
      <c r="L2320" s="245" t="str">
        <f t="shared" si="44"/>
        <v>0,063 МВА</v>
      </c>
      <c r="M2320" s="246" t="str">
        <f t="shared" si="45"/>
        <v>0,063 МВА</v>
      </c>
      <c r="N2320" s="245"/>
      <c r="O2320" s="245"/>
      <c r="P2320" s="245">
        <f t="shared" si="46"/>
        <v>0.23811607999999998</v>
      </c>
      <c r="Q2320" s="247">
        <v>0.23811607999999998</v>
      </c>
    </row>
    <row r="2321" spans="1:17" s="244" customFormat="1" ht="47.25" x14ac:dyDescent="0.25">
      <c r="A2321" s="19" t="s">
        <v>716</v>
      </c>
      <c r="B2321" s="35" t="s">
        <v>709</v>
      </c>
      <c r="C2321" s="248" t="s">
        <v>1409</v>
      </c>
      <c r="D2321" s="12" t="s">
        <v>710</v>
      </c>
      <c r="E2321" s="249">
        <v>2014</v>
      </c>
      <c r="F2321" s="249">
        <v>2014</v>
      </c>
      <c r="G2321" s="245">
        <v>0.90680005900000005</v>
      </c>
      <c r="H2321" s="245">
        <v>0.90680005900000005</v>
      </c>
      <c r="I2321" s="245">
        <v>0.90680005900000005</v>
      </c>
      <c r="J2321" s="243"/>
      <c r="K2321" s="243"/>
      <c r="L2321" s="245" t="str">
        <f t="shared" si="44"/>
        <v>1,6 км.</v>
      </c>
      <c r="M2321" s="246" t="str">
        <f t="shared" si="45"/>
        <v>1,6 км.</v>
      </c>
      <c r="N2321" s="245"/>
      <c r="O2321" s="245"/>
      <c r="P2321" s="245">
        <f t="shared" si="46"/>
        <v>0.90680005900000005</v>
      </c>
      <c r="Q2321" s="247">
        <v>0.90680005900000005</v>
      </c>
    </row>
    <row r="2322" spans="1:17" s="244" customFormat="1" ht="63" x14ac:dyDescent="0.25">
      <c r="A2322" s="19" t="s">
        <v>717</v>
      </c>
      <c r="B2322" s="21" t="s">
        <v>1362</v>
      </c>
      <c r="C2322" s="248" t="s">
        <v>1409</v>
      </c>
      <c r="D2322" s="12" t="s">
        <v>712</v>
      </c>
      <c r="E2322" s="249">
        <v>2014</v>
      </c>
      <c r="F2322" s="249">
        <v>2014</v>
      </c>
      <c r="G2322" s="245">
        <v>9.1228260000000005E-2</v>
      </c>
      <c r="H2322" s="245">
        <v>9.1228260000000005E-2</v>
      </c>
      <c r="I2322" s="245">
        <v>9.1228260000000005E-2</v>
      </c>
      <c r="J2322" s="243"/>
      <c r="K2322" s="243"/>
      <c r="L2322" s="245" t="str">
        <f t="shared" si="44"/>
        <v>0,4 км.</v>
      </c>
      <c r="M2322" s="246" t="str">
        <f t="shared" si="45"/>
        <v>0,4 км.</v>
      </c>
      <c r="N2322" s="245"/>
      <c r="O2322" s="245"/>
      <c r="P2322" s="245">
        <f t="shared" si="46"/>
        <v>9.1228260000000005E-2</v>
      </c>
      <c r="Q2322" s="247">
        <v>9.1228260000000005E-2</v>
      </c>
    </row>
    <row r="2323" spans="1:17" s="244" customFormat="1" ht="31.5" x14ac:dyDescent="0.25">
      <c r="A2323" s="19" t="s">
        <v>1686</v>
      </c>
      <c r="B2323" s="130" t="s">
        <v>714</v>
      </c>
      <c r="C2323" s="248" t="s">
        <v>1409</v>
      </c>
      <c r="D2323" s="12" t="s">
        <v>298</v>
      </c>
      <c r="E2323" s="249">
        <v>2014</v>
      </c>
      <c r="F2323" s="249">
        <v>2014</v>
      </c>
      <c r="G2323" s="245">
        <v>0.15</v>
      </c>
      <c r="H2323" s="245">
        <v>0.15</v>
      </c>
      <c r="I2323" s="245">
        <v>0.15</v>
      </c>
      <c r="J2323" s="243"/>
      <c r="K2323" s="243"/>
      <c r="L2323" s="245" t="str">
        <f t="shared" si="44"/>
        <v>0,250 МВА</v>
      </c>
      <c r="M2323" s="246" t="str">
        <f t="shared" si="45"/>
        <v>0,250 МВА</v>
      </c>
      <c r="N2323" s="245"/>
      <c r="O2323" s="245"/>
      <c r="P2323" s="245">
        <f t="shared" si="46"/>
        <v>0.15</v>
      </c>
      <c r="Q2323" s="247">
        <v>0.15</v>
      </c>
    </row>
    <row r="2324" spans="1:17" s="244" customFormat="1" x14ac:dyDescent="0.25">
      <c r="A2324" s="19" t="s">
        <v>1687</v>
      </c>
      <c r="B2324" s="36" t="s">
        <v>1351</v>
      </c>
      <c r="C2324" s="248" t="s">
        <v>1376</v>
      </c>
      <c r="D2324" s="12" t="s">
        <v>146</v>
      </c>
      <c r="E2324" s="249">
        <v>2014</v>
      </c>
      <c r="F2324" s="249">
        <v>2014</v>
      </c>
      <c r="G2324" s="245">
        <v>3.0831000000000001E-2</v>
      </c>
      <c r="H2324" s="245">
        <v>3.0831000000000001E-2</v>
      </c>
      <c r="I2324" s="245">
        <v>3.0831000000000001E-2</v>
      </c>
      <c r="J2324" s="243"/>
      <c r="K2324" s="243"/>
      <c r="L2324" s="245" t="str">
        <f>D2324</f>
        <v>1 шт.</v>
      </c>
      <c r="M2324" s="246" t="str">
        <f>L2324</f>
        <v>1 шт.</v>
      </c>
      <c r="N2324" s="245"/>
      <c r="O2324" s="245"/>
      <c r="P2324" s="245">
        <f>I2324</f>
        <v>3.0831000000000001E-2</v>
      </c>
      <c r="Q2324" s="247">
        <v>3.0831000000000001E-2</v>
      </c>
    </row>
    <row r="2325" spans="1:17" s="244" customFormat="1" x14ac:dyDescent="0.25">
      <c r="A2325" s="19" t="s">
        <v>1688</v>
      </c>
      <c r="B2325" s="47" t="s">
        <v>1352</v>
      </c>
      <c r="C2325" s="248" t="s">
        <v>1376</v>
      </c>
      <c r="D2325" s="12" t="s">
        <v>146</v>
      </c>
      <c r="E2325" s="249">
        <v>2014</v>
      </c>
      <c r="F2325" s="249">
        <v>2014</v>
      </c>
      <c r="G2325" s="245">
        <v>3.0831000000000001E-2</v>
      </c>
      <c r="H2325" s="245">
        <v>3.0831000000000001E-2</v>
      </c>
      <c r="I2325" s="245">
        <v>3.0831000000000001E-2</v>
      </c>
      <c r="J2325" s="243"/>
      <c r="K2325" s="243"/>
      <c r="L2325" s="245" t="str">
        <f>D2325</f>
        <v>1 шт.</v>
      </c>
      <c r="M2325" s="246" t="str">
        <f>L2325</f>
        <v>1 шт.</v>
      </c>
      <c r="N2325" s="245"/>
      <c r="O2325" s="245"/>
      <c r="P2325" s="245">
        <f>I2325</f>
        <v>3.0831000000000001E-2</v>
      </c>
      <c r="Q2325" s="247">
        <v>3.0831000000000001E-2</v>
      </c>
    </row>
    <row r="2326" spans="1:17" s="244" customFormat="1" x14ac:dyDescent="0.25">
      <c r="A2326" s="5" t="s">
        <v>52</v>
      </c>
      <c r="B2326" s="136" t="s">
        <v>26</v>
      </c>
      <c r="C2326" s="246"/>
      <c r="D2326" s="12"/>
      <c r="E2326" s="249"/>
      <c r="F2326" s="249"/>
      <c r="G2326" s="245">
        <v>0</v>
      </c>
      <c r="H2326" s="245">
        <v>0</v>
      </c>
      <c r="I2326" s="245">
        <v>0</v>
      </c>
      <c r="J2326" s="243"/>
      <c r="K2326" s="243"/>
      <c r="L2326" s="245">
        <f t="shared" si="44"/>
        <v>0</v>
      </c>
      <c r="M2326" s="246">
        <f t="shared" si="45"/>
        <v>0</v>
      </c>
      <c r="N2326" s="245"/>
      <c r="O2326" s="245"/>
      <c r="P2326" s="245">
        <f t="shared" si="46"/>
        <v>0</v>
      </c>
      <c r="Q2326" s="247">
        <v>0</v>
      </c>
    </row>
    <row r="2327" spans="1:17" s="244" customFormat="1" x14ac:dyDescent="0.25">
      <c r="A2327" s="5" t="s">
        <v>4099</v>
      </c>
      <c r="B2327" s="21" t="s">
        <v>87</v>
      </c>
      <c r="C2327" s="246"/>
      <c r="D2327" s="10" t="s">
        <v>146</v>
      </c>
      <c r="E2327" s="249"/>
      <c r="F2327" s="249"/>
      <c r="G2327" s="245">
        <v>6.9500000000000006E-2</v>
      </c>
      <c r="H2327" s="245">
        <v>6.9500000000000006E-2</v>
      </c>
      <c r="I2327" s="245">
        <v>6.9500000000000006E-2</v>
      </c>
      <c r="J2327" s="243"/>
      <c r="K2327" s="243"/>
      <c r="L2327" s="245" t="str">
        <f t="shared" si="44"/>
        <v>1 шт.</v>
      </c>
      <c r="M2327" s="246" t="str">
        <f t="shared" si="45"/>
        <v>1 шт.</v>
      </c>
      <c r="N2327" s="245"/>
      <c r="O2327" s="245"/>
      <c r="P2327" s="245">
        <f t="shared" si="46"/>
        <v>6.9500000000000006E-2</v>
      </c>
      <c r="Q2327" s="247">
        <v>6.9500000000000006E-2</v>
      </c>
    </row>
    <row r="2328" spans="1:17" s="290" customFormat="1" x14ac:dyDescent="0.25">
      <c r="A2328" s="291" t="s">
        <v>127</v>
      </c>
      <c r="B2328" s="284" t="s">
        <v>128</v>
      </c>
      <c r="C2328" s="294"/>
      <c r="D2328" s="284"/>
      <c r="E2328" s="295"/>
      <c r="F2328" s="295"/>
      <c r="G2328" s="287"/>
      <c r="H2328" s="287"/>
      <c r="I2328" s="287"/>
      <c r="J2328" s="288"/>
      <c r="K2328" s="288"/>
      <c r="L2328" s="287"/>
      <c r="M2328" s="294"/>
      <c r="N2328" s="287"/>
      <c r="O2328" s="287"/>
      <c r="P2328" s="287"/>
      <c r="Q2328" s="289"/>
    </row>
    <row r="2329" spans="1:17" s="244" customFormat="1" x14ac:dyDescent="0.25">
      <c r="A2329" s="7">
        <v>1</v>
      </c>
      <c r="B2329" s="136" t="s">
        <v>484</v>
      </c>
      <c r="C2329" s="246"/>
      <c r="D2329" s="12"/>
      <c r="E2329" s="249"/>
      <c r="F2329" s="249"/>
      <c r="G2329" s="245">
        <v>0</v>
      </c>
      <c r="H2329" s="245">
        <v>0</v>
      </c>
      <c r="I2329" s="245">
        <v>0</v>
      </c>
      <c r="J2329" s="243"/>
      <c r="K2329" s="243"/>
      <c r="L2329" s="245">
        <f t="shared" si="44"/>
        <v>0</v>
      </c>
      <c r="M2329" s="246">
        <f t="shared" si="45"/>
        <v>0</v>
      </c>
      <c r="N2329" s="245"/>
      <c r="O2329" s="245"/>
      <c r="P2329" s="245">
        <f t="shared" si="46"/>
        <v>0</v>
      </c>
      <c r="Q2329" s="247">
        <v>0</v>
      </c>
    </row>
    <row r="2330" spans="1:17" s="244" customFormat="1" ht="31.5" x14ac:dyDescent="0.25">
      <c r="A2330" s="5" t="s">
        <v>1460</v>
      </c>
      <c r="B2330" s="21" t="s">
        <v>487</v>
      </c>
      <c r="C2330" s="248" t="s">
        <v>1374</v>
      </c>
      <c r="D2330" s="81" t="s">
        <v>413</v>
      </c>
      <c r="E2330" s="249">
        <v>2014</v>
      </c>
      <c r="F2330" s="249">
        <v>2014</v>
      </c>
      <c r="G2330" s="245">
        <v>0.46676365000000003</v>
      </c>
      <c r="H2330" s="245">
        <v>0.46676365000000003</v>
      </c>
      <c r="I2330" s="245">
        <v>0.46676365000000003</v>
      </c>
      <c r="J2330" s="243"/>
      <c r="K2330" s="243"/>
      <c r="L2330" s="245" t="str">
        <f t="shared" si="44"/>
        <v>0,35 км</v>
      </c>
      <c r="M2330" s="246" t="str">
        <f t="shared" si="45"/>
        <v>0,35 км</v>
      </c>
      <c r="N2330" s="245"/>
      <c r="O2330" s="245"/>
      <c r="P2330" s="245">
        <f t="shared" si="46"/>
        <v>0.46676365000000003</v>
      </c>
      <c r="Q2330" s="247">
        <v>0.46676365000000003</v>
      </c>
    </row>
    <row r="2331" spans="1:17" s="244" customFormat="1" ht="31.5" x14ac:dyDescent="0.25">
      <c r="A2331" s="5" t="s">
        <v>1461</v>
      </c>
      <c r="B2331" s="21" t="s">
        <v>488</v>
      </c>
      <c r="C2331" s="248" t="s">
        <v>1374</v>
      </c>
      <c r="D2331" s="81" t="s">
        <v>489</v>
      </c>
      <c r="E2331" s="249">
        <v>2014</v>
      </c>
      <c r="F2331" s="249">
        <v>2014</v>
      </c>
      <c r="G2331" s="245">
        <v>1.003865</v>
      </c>
      <c r="H2331" s="245">
        <v>1.003865</v>
      </c>
      <c r="I2331" s="245">
        <v>1.003865</v>
      </c>
      <c r="J2331" s="243"/>
      <c r="K2331" s="243"/>
      <c r="L2331" s="245" t="str">
        <f t="shared" si="44"/>
        <v>0,52 км</v>
      </c>
      <c r="M2331" s="246" t="str">
        <f t="shared" si="45"/>
        <v>0,52 км</v>
      </c>
      <c r="N2331" s="245"/>
      <c r="O2331" s="245"/>
      <c r="P2331" s="245">
        <f t="shared" si="46"/>
        <v>1.003865</v>
      </c>
      <c r="Q2331" s="247">
        <v>1.003865</v>
      </c>
    </row>
    <row r="2332" spans="1:17" s="244" customFormat="1" x14ac:dyDescent="0.25">
      <c r="A2332" s="5" t="s">
        <v>1462</v>
      </c>
      <c r="B2332" s="116" t="s">
        <v>1692</v>
      </c>
      <c r="C2332" s="248" t="s">
        <v>1374</v>
      </c>
      <c r="D2332" s="81" t="s">
        <v>96</v>
      </c>
      <c r="E2332" s="249">
        <v>2014</v>
      </c>
      <c r="F2332" s="249">
        <v>2014</v>
      </c>
      <c r="G2332" s="245">
        <v>0.47010222999999995</v>
      </c>
      <c r="H2332" s="245">
        <v>0.47010222999999995</v>
      </c>
      <c r="I2332" s="245">
        <v>0.47010222999999995</v>
      </c>
      <c r="J2332" s="243"/>
      <c r="K2332" s="243"/>
      <c r="L2332" s="245" t="str">
        <f t="shared" si="44"/>
        <v>1 км</v>
      </c>
      <c r="M2332" s="246" t="str">
        <f t="shared" si="45"/>
        <v>1 км</v>
      </c>
      <c r="N2332" s="245"/>
      <c r="O2332" s="245"/>
      <c r="P2332" s="245">
        <f t="shared" si="46"/>
        <v>0.47010222999999995</v>
      </c>
      <c r="Q2332" s="247">
        <v>0.47010222999999995</v>
      </c>
    </row>
    <row r="2333" spans="1:17" s="244" customFormat="1" ht="31.5" x14ac:dyDescent="0.25">
      <c r="A2333" s="5" t="s">
        <v>1463</v>
      </c>
      <c r="B2333" s="116" t="s">
        <v>1693</v>
      </c>
      <c r="C2333" s="248" t="s">
        <v>1374</v>
      </c>
      <c r="D2333" s="81" t="s">
        <v>352</v>
      </c>
      <c r="E2333" s="249">
        <v>2014</v>
      </c>
      <c r="F2333" s="249">
        <v>2014</v>
      </c>
      <c r="G2333" s="245">
        <v>0.73198356999999992</v>
      </c>
      <c r="H2333" s="245">
        <v>0.73198356999999992</v>
      </c>
      <c r="I2333" s="245">
        <v>0.73198356999999992</v>
      </c>
      <c r="J2333" s="243"/>
      <c r="K2333" s="243"/>
      <c r="L2333" s="245" t="str">
        <f t="shared" si="44"/>
        <v>0,25 МВА</v>
      </c>
      <c r="M2333" s="246" t="str">
        <f t="shared" si="45"/>
        <v>0,25 МВА</v>
      </c>
      <c r="N2333" s="245"/>
      <c r="O2333" s="245"/>
      <c r="P2333" s="245">
        <f t="shared" si="46"/>
        <v>0.73198356999999992</v>
      </c>
      <c r="Q2333" s="247">
        <v>0.73198356999999992</v>
      </c>
    </row>
    <row r="2334" spans="1:17" s="244" customFormat="1" x14ac:dyDescent="0.25">
      <c r="A2334" s="137" t="s">
        <v>137</v>
      </c>
      <c r="B2334" s="136" t="s">
        <v>70</v>
      </c>
      <c r="C2334" s="246"/>
      <c r="D2334" s="81"/>
      <c r="E2334" s="249"/>
      <c r="F2334" s="249"/>
      <c r="G2334" s="245">
        <v>0</v>
      </c>
      <c r="H2334" s="245">
        <v>0</v>
      </c>
      <c r="I2334" s="245">
        <v>0</v>
      </c>
      <c r="J2334" s="243"/>
      <c r="K2334" s="243"/>
      <c r="L2334" s="245">
        <f t="shared" si="44"/>
        <v>0</v>
      </c>
      <c r="M2334" s="246">
        <f t="shared" si="45"/>
        <v>0</v>
      </c>
      <c r="N2334" s="245"/>
      <c r="O2334" s="245"/>
      <c r="P2334" s="245">
        <f t="shared" si="46"/>
        <v>0</v>
      </c>
      <c r="Q2334" s="247">
        <v>0</v>
      </c>
    </row>
    <row r="2335" spans="1:17" s="244" customFormat="1" x14ac:dyDescent="0.25">
      <c r="A2335" s="19" t="s">
        <v>516</v>
      </c>
      <c r="B2335" s="21" t="s">
        <v>491</v>
      </c>
      <c r="C2335" s="248" t="s">
        <v>1409</v>
      </c>
      <c r="D2335" s="81" t="s">
        <v>492</v>
      </c>
      <c r="E2335" s="249">
        <v>2014</v>
      </c>
      <c r="F2335" s="249">
        <v>2014</v>
      </c>
      <c r="G2335" s="245">
        <v>0.91400000000000003</v>
      </c>
      <c r="H2335" s="245">
        <v>0.91400000000000003</v>
      </c>
      <c r="I2335" s="245">
        <v>0.91400000000000003</v>
      </c>
      <c r="J2335" s="243"/>
      <c r="K2335" s="243"/>
      <c r="L2335" s="245" t="str">
        <f t="shared" si="44"/>
        <v>1 ед.</v>
      </c>
      <c r="M2335" s="246" t="str">
        <f t="shared" si="45"/>
        <v>1 ед.</v>
      </c>
      <c r="N2335" s="245"/>
      <c r="O2335" s="245"/>
      <c r="P2335" s="245">
        <f t="shared" si="46"/>
        <v>0.91400000000000003</v>
      </c>
      <c r="Q2335" s="247">
        <v>0.91400000000000003</v>
      </c>
    </row>
    <row r="2336" spans="1:17" s="244" customFormat="1" x14ac:dyDescent="0.25">
      <c r="A2336" s="19" t="s">
        <v>517</v>
      </c>
      <c r="B2336" s="21" t="s">
        <v>498</v>
      </c>
      <c r="C2336" s="248" t="s">
        <v>1409</v>
      </c>
      <c r="D2336" s="81" t="s">
        <v>500</v>
      </c>
      <c r="E2336" s="249">
        <v>2014</v>
      </c>
      <c r="F2336" s="249">
        <v>2014</v>
      </c>
      <c r="G2336" s="245">
        <v>6.0878456600000002</v>
      </c>
      <c r="H2336" s="245">
        <v>6.0878456600000002</v>
      </c>
      <c r="I2336" s="245">
        <v>6.0878456600000002</v>
      </c>
      <c r="J2336" s="243"/>
      <c r="K2336" s="243"/>
      <c r="L2336" s="245" t="str">
        <f t="shared" si="44"/>
        <v>20 яч.</v>
      </c>
      <c r="M2336" s="246" t="str">
        <f t="shared" si="45"/>
        <v>20 яч.</v>
      </c>
      <c r="N2336" s="245"/>
      <c r="O2336" s="245"/>
      <c r="P2336" s="245">
        <f t="shared" si="46"/>
        <v>6.0878456600000002</v>
      </c>
      <c r="Q2336" s="247">
        <v>6.0878456600000002</v>
      </c>
    </row>
    <row r="2337" spans="1:17" s="244" customFormat="1" x14ac:dyDescent="0.25">
      <c r="A2337" s="19" t="s">
        <v>1465</v>
      </c>
      <c r="B2337" s="21" t="s">
        <v>502</v>
      </c>
      <c r="C2337" s="248" t="s">
        <v>1409</v>
      </c>
      <c r="D2337" s="12" t="s">
        <v>351</v>
      </c>
      <c r="E2337" s="249">
        <v>2014</v>
      </c>
      <c r="F2337" s="249">
        <v>2014</v>
      </c>
      <c r="G2337" s="245">
        <v>1.30106009</v>
      </c>
      <c r="H2337" s="245">
        <v>1.30106009</v>
      </c>
      <c r="I2337" s="245">
        <v>1.30106009</v>
      </c>
      <c r="J2337" s="243"/>
      <c r="K2337" s="243"/>
      <c r="L2337" s="245" t="str">
        <f t="shared" si="44"/>
        <v>0,5 МВА</v>
      </c>
      <c r="M2337" s="246" t="str">
        <f t="shared" si="45"/>
        <v>0,5 МВА</v>
      </c>
      <c r="N2337" s="245"/>
      <c r="O2337" s="245"/>
      <c r="P2337" s="245">
        <f t="shared" si="46"/>
        <v>1.30106009</v>
      </c>
      <c r="Q2337" s="247">
        <v>1.30106009</v>
      </c>
    </row>
    <row r="2338" spans="1:17" s="244" customFormat="1" ht="31.5" x14ac:dyDescent="0.25">
      <c r="A2338" s="19" t="s">
        <v>1466</v>
      </c>
      <c r="B2338" s="116" t="s">
        <v>503</v>
      </c>
      <c r="C2338" s="248" t="s">
        <v>1409</v>
      </c>
      <c r="D2338" s="81" t="s">
        <v>97</v>
      </c>
      <c r="E2338" s="249">
        <v>2014</v>
      </c>
      <c r="F2338" s="249">
        <v>2014</v>
      </c>
      <c r="G2338" s="245">
        <v>0.29814000000000002</v>
      </c>
      <c r="H2338" s="245">
        <v>0.29814000000000002</v>
      </c>
      <c r="I2338" s="245">
        <v>0.29814000000000002</v>
      </c>
      <c r="J2338" s="243"/>
      <c r="K2338" s="243"/>
      <c r="L2338" s="245" t="str">
        <f t="shared" si="44"/>
        <v>0,63 МВА</v>
      </c>
      <c r="M2338" s="246" t="str">
        <f t="shared" si="45"/>
        <v>0,63 МВА</v>
      </c>
      <c r="N2338" s="245"/>
      <c r="O2338" s="245"/>
      <c r="P2338" s="245">
        <f t="shared" si="46"/>
        <v>0.29814000000000002</v>
      </c>
      <c r="Q2338" s="247">
        <v>0.29814000000000002</v>
      </c>
    </row>
    <row r="2339" spans="1:17" s="244" customFormat="1" ht="47.25" x14ac:dyDescent="0.25">
      <c r="A2339" s="19" t="s">
        <v>1467</v>
      </c>
      <c r="B2339" s="116" t="s">
        <v>4158</v>
      </c>
      <c r="C2339" s="248" t="s">
        <v>1409</v>
      </c>
      <c r="D2339" s="81" t="s">
        <v>504</v>
      </c>
      <c r="E2339" s="249">
        <v>2014</v>
      </c>
      <c r="F2339" s="249">
        <v>2014</v>
      </c>
      <c r="G2339" s="245">
        <v>7.0692039999999998E-2</v>
      </c>
      <c r="H2339" s="245">
        <v>7.0692039999999998E-2</v>
      </c>
      <c r="I2339" s="245">
        <v>7.0692039999999998E-2</v>
      </c>
      <c r="J2339" s="243"/>
      <c r="K2339" s="243"/>
      <c r="L2339" s="245" t="str">
        <f t="shared" si="44"/>
        <v>0,19 км</v>
      </c>
      <c r="M2339" s="246" t="str">
        <f t="shared" si="45"/>
        <v>0,19 км</v>
      </c>
      <c r="N2339" s="245"/>
      <c r="O2339" s="245"/>
      <c r="P2339" s="245">
        <f t="shared" si="46"/>
        <v>7.0692039999999998E-2</v>
      </c>
      <c r="Q2339" s="247">
        <v>7.0692039999999998E-2</v>
      </c>
    </row>
    <row r="2340" spans="1:17" s="244" customFormat="1" ht="47.25" x14ac:dyDescent="0.25">
      <c r="A2340" s="19" t="s">
        <v>1468</v>
      </c>
      <c r="B2340" s="116" t="s">
        <v>505</v>
      </c>
      <c r="C2340" s="248" t="s">
        <v>1409</v>
      </c>
      <c r="D2340" s="81" t="s">
        <v>506</v>
      </c>
      <c r="E2340" s="249">
        <v>2014</v>
      </c>
      <c r="F2340" s="249">
        <v>2014</v>
      </c>
      <c r="G2340" s="245">
        <v>3.5459900000000003E-2</v>
      </c>
      <c r="H2340" s="245">
        <v>3.5459900000000003E-2</v>
      </c>
      <c r="I2340" s="245">
        <v>3.5459900000000003E-2</v>
      </c>
      <c r="J2340" s="243"/>
      <c r="K2340" s="243"/>
      <c r="L2340" s="245" t="str">
        <f t="shared" si="44"/>
        <v>0,062 км</v>
      </c>
      <c r="M2340" s="246" t="str">
        <f t="shared" si="45"/>
        <v>0,062 км</v>
      </c>
      <c r="N2340" s="245"/>
      <c r="O2340" s="245"/>
      <c r="P2340" s="245">
        <f t="shared" si="46"/>
        <v>3.5459900000000003E-2</v>
      </c>
      <c r="Q2340" s="247">
        <v>3.5459900000000003E-2</v>
      </c>
    </row>
    <row r="2341" spans="1:17" s="244" customFormat="1" ht="63" x14ac:dyDescent="0.25">
      <c r="A2341" s="19" t="s">
        <v>1469</v>
      </c>
      <c r="B2341" s="116" t="s">
        <v>507</v>
      </c>
      <c r="C2341" s="248" t="s">
        <v>1409</v>
      </c>
      <c r="D2341" s="81" t="s">
        <v>508</v>
      </c>
      <c r="E2341" s="249">
        <v>2014</v>
      </c>
      <c r="F2341" s="249">
        <v>2014</v>
      </c>
      <c r="G2341" s="245">
        <v>7.0942049999999993E-2</v>
      </c>
      <c r="H2341" s="245">
        <v>7.0942049999999993E-2</v>
      </c>
      <c r="I2341" s="245">
        <v>7.0942049999999993E-2</v>
      </c>
      <c r="J2341" s="243"/>
      <c r="K2341" s="243"/>
      <c r="L2341" s="245" t="str">
        <f t="shared" si="44"/>
        <v>0,094 км</v>
      </c>
      <c r="M2341" s="246" t="str">
        <f t="shared" si="45"/>
        <v>0,094 км</v>
      </c>
      <c r="N2341" s="245"/>
      <c r="O2341" s="245"/>
      <c r="P2341" s="245">
        <f t="shared" si="46"/>
        <v>7.0942049999999993E-2</v>
      </c>
      <c r="Q2341" s="247">
        <v>7.0942049999999993E-2</v>
      </c>
    </row>
    <row r="2342" spans="1:17" s="244" customFormat="1" ht="63" x14ac:dyDescent="0.25">
      <c r="A2342" s="19" t="s">
        <v>1470</v>
      </c>
      <c r="B2342" s="116" t="s">
        <v>4159</v>
      </c>
      <c r="C2342" s="248" t="s">
        <v>1409</v>
      </c>
      <c r="D2342" s="81" t="s">
        <v>510</v>
      </c>
      <c r="E2342" s="249">
        <v>2014</v>
      </c>
      <c r="F2342" s="249">
        <v>2014</v>
      </c>
      <c r="G2342" s="245">
        <v>4.6899999999999997E-2</v>
      </c>
      <c r="H2342" s="245">
        <v>4.6899999999999997E-2</v>
      </c>
      <c r="I2342" s="245">
        <v>4.6899999999999997E-2</v>
      </c>
      <c r="J2342" s="243"/>
      <c r="K2342" s="243"/>
      <c r="L2342" s="245" t="str">
        <f t="shared" si="44"/>
        <v>0,286 км</v>
      </c>
      <c r="M2342" s="246" t="str">
        <f t="shared" si="45"/>
        <v>0,286 км</v>
      </c>
      <c r="N2342" s="245"/>
      <c r="O2342" s="245"/>
      <c r="P2342" s="245">
        <f t="shared" si="46"/>
        <v>4.6899999999999997E-2</v>
      </c>
      <c r="Q2342" s="247">
        <v>4.6899999999999997E-2</v>
      </c>
    </row>
    <row r="2343" spans="1:17" s="244" customFormat="1" ht="31.5" x14ac:dyDescent="0.25">
      <c r="A2343" s="19" t="s">
        <v>1471</v>
      </c>
      <c r="B2343" s="116" t="s">
        <v>511</v>
      </c>
      <c r="C2343" s="248" t="s">
        <v>1409</v>
      </c>
      <c r="D2343" s="81" t="s">
        <v>512</v>
      </c>
      <c r="E2343" s="249">
        <v>2014</v>
      </c>
      <c r="F2343" s="249">
        <v>2014</v>
      </c>
      <c r="G2343" s="245">
        <v>9.7000000000000003E-2</v>
      </c>
      <c r="H2343" s="245">
        <v>9.7000000000000003E-2</v>
      </c>
      <c r="I2343" s="245">
        <v>9.7000000000000003E-2</v>
      </c>
      <c r="J2343" s="243"/>
      <c r="K2343" s="243"/>
      <c r="L2343" s="245" t="str">
        <f t="shared" si="44"/>
        <v>1 яч.</v>
      </c>
      <c r="M2343" s="246" t="str">
        <f t="shared" si="45"/>
        <v>1 яч.</v>
      </c>
      <c r="N2343" s="245"/>
      <c r="O2343" s="245"/>
      <c r="P2343" s="245">
        <f t="shared" si="46"/>
        <v>9.7000000000000003E-2</v>
      </c>
      <c r="Q2343" s="247">
        <v>9.7000000000000003E-2</v>
      </c>
    </row>
    <row r="2344" spans="1:17" s="244" customFormat="1" ht="31.5" x14ac:dyDescent="0.25">
      <c r="A2344" s="19" t="s">
        <v>1472</v>
      </c>
      <c r="B2344" s="116" t="s">
        <v>513</v>
      </c>
      <c r="C2344" s="248" t="s">
        <v>1409</v>
      </c>
      <c r="D2344" s="81" t="s">
        <v>514</v>
      </c>
      <c r="E2344" s="249">
        <v>2014</v>
      </c>
      <c r="F2344" s="249">
        <v>2014</v>
      </c>
      <c r="G2344" s="245">
        <v>0.22799999999999998</v>
      </c>
      <c r="H2344" s="245">
        <v>0.22799999999999998</v>
      </c>
      <c r="I2344" s="245">
        <v>0.22799999999999998</v>
      </c>
      <c r="J2344" s="243"/>
      <c r="K2344" s="243"/>
      <c r="L2344" s="245" t="str">
        <f t="shared" si="44"/>
        <v>0,2 МВА</v>
      </c>
      <c r="M2344" s="246" t="str">
        <f t="shared" si="45"/>
        <v>0,2 МВА</v>
      </c>
      <c r="N2344" s="245"/>
      <c r="O2344" s="245"/>
      <c r="P2344" s="245">
        <f t="shared" si="46"/>
        <v>0.22799999999999998</v>
      </c>
      <c r="Q2344" s="247">
        <v>0.22799999999999998</v>
      </c>
    </row>
    <row r="2345" spans="1:17" s="244" customFormat="1" ht="47.25" x14ac:dyDescent="0.25">
      <c r="A2345" s="19" t="s">
        <v>1473</v>
      </c>
      <c r="B2345" s="116" t="s">
        <v>515</v>
      </c>
      <c r="C2345" s="248" t="s">
        <v>1409</v>
      </c>
      <c r="D2345" s="81" t="s">
        <v>512</v>
      </c>
      <c r="E2345" s="249">
        <v>2014</v>
      </c>
      <c r="F2345" s="249">
        <v>2014</v>
      </c>
      <c r="G2345" s="245">
        <v>0.14887602</v>
      </c>
      <c r="H2345" s="245">
        <v>0.14887602</v>
      </c>
      <c r="I2345" s="245">
        <v>0.14887602</v>
      </c>
      <c r="J2345" s="243"/>
      <c r="K2345" s="243"/>
      <c r="L2345" s="245" t="str">
        <f t="shared" si="44"/>
        <v>1 яч.</v>
      </c>
      <c r="M2345" s="246" t="str">
        <f t="shared" si="45"/>
        <v>1 яч.</v>
      </c>
      <c r="N2345" s="245"/>
      <c r="O2345" s="245"/>
      <c r="P2345" s="245">
        <f t="shared" si="46"/>
        <v>0.14887602</v>
      </c>
      <c r="Q2345" s="247">
        <v>0.14887602</v>
      </c>
    </row>
    <row r="2346" spans="1:17" s="244" customFormat="1" ht="47.25" x14ac:dyDescent="0.25">
      <c r="A2346" s="19" t="s">
        <v>1474</v>
      </c>
      <c r="B2346" s="116" t="s">
        <v>1359</v>
      </c>
      <c r="C2346" s="248" t="s">
        <v>1409</v>
      </c>
      <c r="D2346" s="81" t="s">
        <v>19</v>
      </c>
      <c r="E2346" s="249">
        <v>2014</v>
      </c>
      <c r="F2346" s="249">
        <v>2014</v>
      </c>
      <c r="G2346" s="245">
        <v>0.218</v>
      </c>
      <c r="H2346" s="245">
        <v>0.218</v>
      </c>
      <c r="I2346" s="245">
        <v>0.218</v>
      </c>
      <c r="J2346" s="243"/>
      <c r="K2346" s="243"/>
      <c r="L2346" s="245" t="str">
        <f t="shared" si="44"/>
        <v>0,4 МВА</v>
      </c>
      <c r="M2346" s="246" t="str">
        <f t="shared" si="45"/>
        <v>0,4 МВА</v>
      </c>
      <c r="N2346" s="245"/>
      <c r="O2346" s="245"/>
      <c r="P2346" s="245">
        <f t="shared" si="46"/>
        <v>0.218</v>
      </c>
      <c r="Q2346" s="247">
        <v>0.218</v>
      </c>
    </row>
    <row r="2347" spans="1:17" s="244" customFormat="1" x14ac:dyDescent="0.25">
      <c r="A2347" s="19" t="s">
        <v>1725</v>
      </c>
      <c r="B2347" s="88" t="s">
        <v>1349</v>
      </c>
      <c r="C2347" s="248" t="s">
        <v>1376</v>
      </c>
      <c r="D2347" s="81" t="s">
        <v>164</v>
      </c>
      <c r="E2347" s="249">
        <v>2014</v>
      </c>
      <c r="F2347" s="249">
        <v>2014</v>
      </c>
      <c r="G2347" s="245">
        <v>0.13300000000000001</v>
      </c>
      <c r="H2347" s="245">
        <v>0.13300000000000001</v>
      </c>
      <c r="I2347" s="245">
        <v>0.13300000000000001</v>
      </c>
      <c r="J2347" s="243"/>
      <c r="K2347" s="243"/>
      <c r="L2347" s="245" t="str">
        <f>D2347</f>
        <v>1 проект</v>
      </c>
      <c r="M2347" s="246" t="str">
        <f>L2347</f>
        <v>1 проект</v>
      </c>
      <c r="N2347" s="245"/>
      <c r="O2347" s="245"/>
      <c r="P2347" s="245">
        <f>I2347</f>
        <v>0.13300000000000001</v>
      </c>
      <c r="Q2347" s="247">
        <v>0.13300000000000001</v>
      </c>
    </row>
    <row r="2348" spans="1:17" s="244" customFormat="1" x14ac:dyDescent="0.25">
      <c r="A2348" s="19" t="s">
        <v>1726</v>
      </c>
      <c r="B2348" s="21" t="s">
        <v>1350</v>
      </c>
      <c r="C2348" s="248" t="s">
        <v>1376</v>
      </c>
      <c r="D2348" s="81" t="s">
        <v>164</v>
      </c>
      <c r="E2348" s="249">
        <v>2014</v>
      </c>
      <c r="F2348" s="249">
        <v>2014</v>
      </c>
      <c r="G2348" s="245">
        <v>1.8385940000000001</v>
      </c>
      <c r="H2348" s="245">
        <v>1.8385940000000001</v>
      </c>
      <c r="I2348" s="245">
        <v>1.8385940000000001</v>
      </c>
      <c r="J2348" s="243"/>
      <c r="K2348" s="243"/>
      <c r="L2348" s="245" t="str">
        <f>D2348</f>
        <v>1 проект</v>
      </c>
      <c r="M2348" s="246" t="str">
        <f>L2348</f>
        <v>1 проект</v>
      </c>
      <c r="N2348" s="245"/>
      <c r="O2348" s="245"/>
      <c r="P2348" s="245">
        <f>I2348</f>
        <v>1.8385940000000001</v>
      </c>
      <c r="Q2348" s="247">
        <v>1.8385940000000001</v>
      </c>
    </row>
    <row r="2349" spans="1:17" s="244" customFormat="1" x14ac:dyDescent="0.25">
      <c r="A2349" s="27" t="s">
        <v>45</v>
      </c>
      <c r="B2349" s="136" t="s">
        <v>21</v>
      </c>
      <c r="C2349" s="246"/>
      <c r="D2349" s="81"/>
      <c r="E2349" s="249"/>
      <c r="F2349" s="249"/>
      <c r="G2349" s="245">
        <v>0</v>
      </c>
      <c r="H2349" s="245">
        <v>0</v>
      </c>
      <c r="I2349" s="245">
        <v>0</v>
      </c>
      <c r="J2349" s="243"/>
      <c r="K2349" s="243"/>
      <c r="L2349" s="245">
        <f t="shared" si="44"/>
        <v>0</v>
      </c>
      <c r="M2349" s="246">
        <f t="shared" si="45"/>
        <v>0</v>
      </c>
      <c r="N2349" s="245"/>
      <c r="O2349" s="245"/>
      <c r="P2349" s="245">
        <f t="shared" si="46"/>
        <v>0</v>
      </c>
      <c r="Q2349" s="247">
        <v>0</v>
      </c>
    </row>
    <row r="2350" spans="1:17" s="244" customFormat="1" ht="31.5" x14ac:dyDescent="0.25">
      <c r="A2350" s="5" t="s">
        <v>518</v>
      </c>
      <c r="B2350" s="21" t="s">
        <v>520</v>
      </c>
      <c r="C2350" s="248" t="s">
        <v>1374</v>
      </c>
      <c r="D2350" s="81"/>
      <c r="E2350" s="249">
        <v>2014</v>
      </c>
      <c r="F2350" s="249">
        <v>2014</v>
      </c>
      <c r="G2350" s="245">
        <v>0.15</v>
      </c>
      <c r="H2350" s="245">
        <v>0.15</v>
      </c>
      <c r="I2350" s="245">
        <v>0.15</v>
      </c>
      <c r="J2350" s="243"/>
      <c r="K2350" s="243"/>
      <c r="L2350" s="245">
        <f t="shared" si="44"/>
        <v>0</v>
      </c>
      <c r="M2350" s="246">
        <f t="shared" si="45"/>
        <v>0</v>
      </c>
      <c r="N2350" s="245"/>
      <c r="O2350" s="245"/>
      <c r="P2350" s="245">
        <f t="shared" si="46"/>
        <v>0.15</v>
      </c>
      <c r="Q2350" s="247">
        <v>0.15</v>
      </c>
    </row>
    <row r="2351" spans="1:17" s="244" customFormat="1" x14ac:dyDescent="0.25">
      <c r="A2351" s="27" t="s">
        <v>50</v>
      </c>
      <c r="B2351" s="136" t="s">
        <v>17</v>
      </c>
      <c r="C2351" s="246"/>
      <c r="D2351" s="81"/>
      <c r="E2351" s="249"/>
      <c r="F2351" s="249"/>
      <c r="G2351" s="245">
        <v>0</v>
      </c>
      <c r="H2351" s="245">
        <v>0</v>
      </c>
      <c r="I2351" s="245">
        <v>0</v>
      </c>
      <c r="J2351" s="243"/>
      <c r="K2351" s="243"/>
      <c r="L2351" s="245">
        <f t="shared" si="44"/>
        <v>0</v>
      </c>
      <c r="M2351" s="246">
        <f t="shared" si="45"/>
        <v>0</v>
      </c>
      <c r="N2351" s="245"/>
      <c r="O2351" s="245"/>
      <c r="P2351" s="245">
        <f t="shared" si="46"/>
        <v>0</v>
      </c>
      <c r="Q2351" s="247">
        <v>0</v>
      </c>
    </row>
    <row r="2352" spans="1:17" s="244" customFormat="1" x14ac:dyDescent="0.25">
      <c r="A2352" s="5" t="s">
        <v>4100</v>
      </c>
      <c r="B2352" s="21" t="s">
        <v>17</v>
      </c>
      <c r="C2352" s="248" t="s">
        <v>1409</v>
      </c>
      <c r="D2352" s="81"/>
      <c r="E2352" s="249">
        <v>2014</v>
      </c>
      <c r="F2352" s="249">
        <v>2014</v>
      </c>
      <c r="G2352" s="245">
        <v>3.6559268399999998</v>
      </c>
      <c r="H2352" s="245">
        <v>3.6559268399999998</v>
      </c>
      <c r="I2352" s="245">
        <v>3.6559268399999998</v>
      </c>
      <c r="J2352" s="243"/>
      <c r="K2352" s="243"/>
      <c r="L2352" s="245">
        <f t="shared" si="44"/>
        <v>0</v>
      </c>
      <c r="M2352" s="246">
        <f t="shared" si="45"/>
        <v>0</v>
      </c>
      <c r="N2352" s="245"/>
      <c r="O2352" s="245"/>
      <c r="P2352" s="245">
        <f t="shared" si="46"/>
        <v>3.6559268399999998</v>
      </c>
      <c r="Q2352" s="247">
        <v>3.6559268399999998</v>
      </c>
    </row>
    <row r="2353" spans="1:17" s="302" customFormat="1" x14ac:dyDescent="0.25">
      <c r="A2353" s="291" t="s">
        <v>135</v>
      </c>
      <c r="B2353" s="284" t="s">
        <v>136</v>
      </c>
      <c r="C2353" s="294"/>
      <c r="D2353" s="284"/>
      <c r="E2353" s="295"/>
      <c r="F2353" s="295"/>
      <c r="G2353" s="287"/>
      <c r="H2353" s="287"/>
      <c r="I2353" s="287"/>
      <c r="J2353" s="288"/>
      <c r="K2353" s="288"/>
      <c r="L2353" s="297"/>
      <c r="M2353" s="294"/>
      <c r="N2353" s="287"/>
      <c r="O2353" s="287"/>
      <c r="P2353" s="287"/>
      <c r="Q2353" s="289"/>
    </row>
    <row r="2354" spans="1:17" s="244" customFormat="1" x14ac:dyDescent="0.25">
      <c r="A2354" s="75" t="s">
        <v>12</v>
      </c>
      <c r="B2354" s="136" t="s">
        <v>29</v>
      </c>
      <c r="C2354" s="246"/>
      <c r="D2354" s="12"/>
      <c r="E2354" s="249"/>
      <c r="F2354" s="249"/>
      <c r="G2354" s="245"/>
      <c r="H2354" s="245"/>
      <c r="I2354" s="245"/>
      <c r="J2354" s="243"/>
      <c r="K2354" s="243"/>
      <c r="L2354" s="245"/>
      <c r="M2354" s="246"/>
      <c r="N2354" s="245"/>
      <c r="O2354" s="245"/>
      <c r="P2354" s="245"/>
      <c r="Q2354" s="247"/>
    </row>
    <row r="2355" spans="1:17" s="244" customFormat="1" ht="31.5" x14ac:dyDescent="0.25">
      <c r="A2355" s="19" t="s">
        <v>1727</v>
      </c>
      <c r="B2355" s="21" t="s">
        <v>279</v>
      </c>
      <c r="C2355" s="248" t="s">
        <v>1374</v>
      </c>
      <c r="D2355" s="55" t="s">
        <v>280</v>
      </c>
      <c r="E2355" s="249">
        <v>2014</v>
      </c>
      <c r="F2355" s="249">
        <v>2014</v>
      </c>
      <c r="G2355" s="245">
        <v>0.28151271999999999</v>
      </c>
      <c r="H2355" s="245">
        <v>0.28151271999999999</v>
      </c>
      <c r="I2355" s="245">
        <v>0.28151271999999999</v>
      </c>
      <c r="J2355" s="243"/>
      <c r="K2355" s="243"/>
      <c r="L2355" s="245" t="str">
        <f t="shared" si="44"/>
        <v>0,34км</v>
      </c>
      <c r="M2355" s="246" t="str">
        <f t="shared" si="45"/>
        <v>0,34км</v>
      </c>
      <c r="N2355" s="245"/>
      <c r="O2355" s="245"/>
      <c r="P2355" s="245">
        <f t="shared" si="46"/>
        <v>0.28151271999999999</v>
      </c>
      <c r="Q2355" s="247">
        <v>0.28151271999999999</v>
      </c>
    </row>
    <row r="2356" spans="1:17" s="244" customFormat="1" ht="31.5" x14ac:dyDescent="0.25">
      <c r="A2356" s="19" t="s">
        <v>1728</v>
      </c>
      <c r="B2356" s="21" t="s">
        <v>282</v>
      </c>
      <c r="C2356" s="248" t="s">
        <v>1374</v>
      </c>
      <c r="D2356" s="12" t="s">
        <v>283</v>
      </c>
      <c r="E2356" s="249">
        <v>2014</v>
      </c>
      <c r="F2356" s="249">
        <v>2014</v>
      </c>
      <c r="G2356" s="245">
        <v>7.6298080000000004E-2</v>
      </c>
      <c r="H2356" s="245">
        <v>7.6298080000000004E-2</v>
      </c>
      <c r="I2356" s="245">
        <v>7.6298080000000004E-2</v>
      </c>
      <c r="J2356" s="243"/>
      <c r="K2356" s="243"/>
      <c r="L2356" s="245" t="str">
        <f t="shared" si="44"/>
        <v>0,032км</v>
      </c>
      <c r="M2356" s="246" t="str">
        <f t="shared" si="45"/>
        <v>0,032км</v>
      </c>
      <c r="N2356" s="245"/>
      <c r="O2356" s="245"/>
      <c r="P2356" s="245">
        <f t="shared" si="46"/>
        <v>7.6298080000000004E-2</v>
      </c>
      <c r="Q2356" s="247">
        <v>7.6298080000000004E-2</v>
      </c>
    </row>
    <row r="2357" spans="1:17" s="244" customFormat="1" ht="31.5" x14ac:dyDescent="0.25">
      <c r="A2357" s="19" t="s">
        <v>1729</v>
      </c>
      <c r="B2357" s="21" t="s">
        <v>285</v>
      </c>
      <c r="C2357" s="248" t="s">
        <v>1374</v>
      </c>
      <c r="D2357" s="12" t="s">
        <v>286</v>
      </c>
      <c r="E2357" s="249">
        <v>2014</v>
      </c>
      <c r="F2357" s="249">
        <v>2014</v>
      </c>
      <c r="G2357" s="245">
        <v>0.40528734</v>
      </c>
      <c r="H2357" s="245">
        <v>0.40528734</v>
      </c>
      <c r="I2357" s="245">
        <v>0.40528734</v>
      </c>
      <c r="J2357" s="243"/>
      <c r="K2357" s="243"/>
      <c r="L2357" s="245" t="str">
        <f t="shared" si="44"/>
        <v>0,160 МВА</v>
      </c>
      <c r="M2357" s="246" t="str">
        <f t="shared" si="45"/>
        <v>0,160 МВА</v>
      </c>
      <c r="N2357" s="245"/>
      <c r="O2357" s="245"/>
      <c r="P2357" s="245">
        <f t="shared" si="46"/>
        <v>0.40528734</v>
      </c>
      <c r="Q2357" s="247">
        <v>0.40528734</v>
      </c>
    </row>
    <row r="2358" spans="1:17" s="244" customFormat="1" x14ac:dyDescent="0.25">
      <c r="A2358" s="137" t="s">
        <v>137</v>
      </c>
      <c r="B2358" s="136" t="s">
        <v>70</v>
      </c>
      <c r="C2358" s="246"/>
      <c r="D2358" s="12"/>
      <c r="E2358" s="249"/>
      <c r="F2358" s="249"/>
      <c r="G2358" s="245">
        <v>0</v>
      </c>
      <c r="H2358" s="245">
        <v>0</v>
      </c>
      <c r="I2358" s="245">
        <v>0</v>
      </c>
      <c r="J2358" s="243"/>
      <c r="K2358" s="243"/>
      <c r="L2358" s="245">
        <f t="shared" si="44"/>
        <v>0</v>
      </c>
      <c r="M2358" s="246">
        <f t="shared" si="45"/>
        <v>0</v>
      </c>
      <c r="N2358" s="245"/>
      <c r="O2358" s="245"/>
      <c r="P2358" s="245">
        <f t="shared" si="46"/>
        <v>0</v>
      </c>
      <c r="Q2358" s="247">
        <v>0</v>
      </c>
    </row>
    <row r="2359" spans="1:17" s="244" customFormat="1" ht="31.5" x14ac:dyDescent="0.25">
      <c r="A2359" s="19" t="s">
        <v>308</v>
      </c>
      <c r="B2359" s="21" t="s">
        <v>288</v>
      </c>
      <c r="C2359" s="248" t="s">
        <v>1409</v>
      </c>
      <c r="D2359" s="12" t="s">
        <v>286</v>
      </c>
      <c r="E2359" s="249">
        <v>2014</v>
      </c>
      <c r="F2359" s="249">
        <v>2014</v>
      </c>
      <c r="G2359" s="245">
        <v>0.46577086000000001</v>
      </c>
      <c r="H2359" s="245">
        <v>0.46577086000000001</v>
      </c>
      <c r="I2359" s="245">
        <v>0.46577086000000001</v>
      </c>
      <c r="J2359" s="243"/>
      <c r="K2359" s="243"/>
      <c r="L2359" s="245" t="str">
        <f t="shared" si="44"/>
        <v>0,160 МВА</v>
      </c>
      <c r="M2359" s="246" t="str">
        <f t="shared" si="45"/>
        <v>0,160 МВА</v>
      </c>
      <c r="N2359" s="245"/>
      <c r="O2359" s="245"/>
      <c r="P2359" s="245">
        <f t="shared" si="46"/>
        <v>0.46577086000000001</v>
      </c>
      <c r="Q2359" s="247">
        <v>0.46577086000000001</v>
      </c>
    </row>
    <row r="2360" spans="1:17" s="244" customFormat="1" ht="31.5" x14ac:dyDescent="0.25">
      <c r="A2360" s="19" t="s">
        <v>309</v>
      </c>
      <c r="B2360" s="21" t="s">
        <v>290</v>
      </c>
      <c r="C2360" s="248" t="s">
        <v>1409</v>
      </c>
      <c r="D2360" s="12" t="s">
        <v>286</v>
      </c>
      <c r="E2360" s="249">
        <v>2014</v>
      </c>
      <c r="F2360" s="249">
        <v>2014</v>
      </c>
      <c r="G2360" s="245">
        <v>0.44501672999999997</v>
      </c>
      <c r="H2360" s="245">
        <v>0.44501672999999997</v>
      </c>
      <c r="I2360" s="245">
        <v>0.44501672999999997</v>
      </c>
      <c r="J2360" s="243"/>
      <c r="K2360" s="243"/>
      <c r="L2360" s="245" t="str">
        <f t="shared" si="44"/>
        <v>0,160 МВА</v>
      </c>
      <c r="M2360" s="246" t="str">
        <f t="shared" si="45"/>
        <v>0,160 МВА</v>
      </c>
      <c r="N2360" s="245"/>
      <c r="O2360" s="245"/>
      <c r="P2360" s="245">
        <f t="shared" si="46"/>
        <v>0.44501672999999997</v>
      </c>
      <c r="Q2360" s="247">
        <v>0.44501672999999997</v>
      </c>
    </row>
    <row r="2361" spans="1:17" s="244" customFormat="1" x14ac:dyDescent="0.25">
      <c r="A2361" s="19" t="s">
        <v>310</v>
      </c>
      <c r="B2361" s="21" t="s">
        <v>292</v>
      </c>
      <c r="C2361" s="248" t="s">
        <v>1409</v>
      </c>
      <c r="D2361" s="12" t="s">
        <v>286</v>
      </c>
      <c r="E2361" s="249">
        <v>2014</v>
      </c>
      <c r="F2361" s="249">
        <v>2014</v>
      </c>
      <c r="G2361" s="245">
        <v>0.29216584000000001</v>
      </c>
      <c r="H2361" s="245">
        <v>0.29216584000000001</v>
      </c>
      <c r="I2361" s="245">
        <v>0.29216584000000001</v>
      </c>
      <c r="J2361" s="243"/>
      <c r="K2361" s="243"/>
      <c r="L2361" s="245" t="str">
        <f t="shared" si="44"/>
        <v>0,160 МВА</v>
      </c>
      <c r="M2361" s="246" t="str">
        <f t="shared" si="45"/>
        <v>0,160 МВА</v>
      </c>
      <c r="N2361" s="245"/>
      <c r="O2361" s="245"/>
      <c r="P2361" s="245">
        <f t="shared" si="46"/>
        <v>0.29216584000000001</v>
      </c>
      <c r="Q2361" s="247">
        <v>0.29216584000000001</v>
      </c>
    </row>
    <row r="2362" spans="1:17" s="244" customFormat="1" x14ac:dyDescent="0.25">
      <c r="A2362" s="19" t="s">
        <v>311</v>
      </c>
      <c r="B2362" s="21" t="s">
        <v>294</v>
      </c>
      <c r="C2362" s="248" t="s">
        <v>1409</v>
      </c>
      <c r="D2362" s="12" t="s">
        <v>295</v>
      </c>
      <c r="E2362" s="249">
        <v>2014</v>
      </c>
      <c r="F2362" s="249">
        <v>2014</v>
      </c>
      <c r="G2362" s="245">
        <v>0.46084553</v>
      </c>
      <c r="H2362" s="245">
        <v>0.46084553</v>
      </c>
      <c r="I2362" s="245">
        <v>0.46084553</v>
      </c>
      <c r="J2362" s="243"/>
      <c r="K2362" s="243"/>
      <c r="L2362" s="245" t="str">
        <f t="shared" si="44"/>
        <v>0,400 МВА</v>
      </c>
      <c r="M2362" s="246" t="str">
        <f t="shared" si="45"/>
        <v>0,400 МВА</v>
      </c>
      <c r="N2362" s="245"/>
      <c r="O2362" s="245"/>
      <c r="P2362" s="245">
        <f t="shared" si="46"/>
        <v>0.46084553</v>
      </c>
      <c r="Q2362" s="247">
        <v>0.46084553</v>
      </c>
    </row>
    <row r="2363" spans="1:17" s="244" customFormat="1" ht="31.5" x14ac:dyDescent="0.25">
      <c r="A2363" s="19" t="s">
        <v>312</v>
      </c>
      <c r="B2363" s="131" t="s">
        <v>302</v>
      </c>
      <c r="C2363" s="248" t="s">
        <v>1409</v>
      </c>
      <c r="D2363" s="12" t="s">
        <v>303</v>
      </c>
      <c r="E2363" s="249">
        <v>2014</v>
      </c>
      <c r="F2363" s="249">
        <v>2014</v>
      </c>
      <c r="G2363" s="245">
        <v>0.47919043</v>
      </c>
      <c r="H2363" s="245">
        <v>0.47919043</v>
      </c>
      <c r="I2363" s="245">
        <v>0.47919043</v>
      </c>
      <c r="J2363" s="243"/>
      <c r="K2363" s="243"/>
      <c r="L2363" s="245" t="str">
        <f t="shared" si="44"/>
        <v>0,800 МВА</v>
      </c>
      <c r="M2363" s="246" t="str">
        <f t="shared" si="45"/>
        <v>0,800 МВА</v>
      </c>
      <c r="N2363" s="245"/>
      <c r="O2363" s="245"/>
      <c r="P2363" s="245">
        <f t="shared" si="46"/>
        <v>0.47919043</v>
      </c>
      <c r="Q2363" s="247">
        <v>0.47919043</v>
      </c>
    </row>
    <row r="2364" spans="1:17" s="244" customFormat="1" ht="31.5" x14ac:dyDescent="0.25">
      <c r="A2364" s="19" t="s">
        <v>313</v>
      </c>
      <c r="B2364" s="131" t="s">
        <v>304</v>
      </c>
      <c r="C2364" s="248" t="s">
        <v>1409</v>
      </c>
      <c r="D2364" s="12" t="s">
        <v>305</v>
      </c>
      <c r="E2364" s="249">
        <v>2014</v>
      </c>
      <c r="F2364" s="249">
        <v>2014</v>
      </c>
      <c r="G2364" s="245">
        <v>0.18223231000000001</v>
      </c>
      <c r="H2364" s="245">
        <v>0.18223231000000001</v>
      </c>
      <c r="I2364" s="245">
        <v>0.18223231000000001</v>
      </c>
      <c r="J2364" s="243"/>
      <c r="K2364" s="243"/>
      <c r="L2364" s="245" t="str">
        <f t="shared" si="44"/>
        <v>0,087км</v>
      </c>
      <c r="M2364" s="246" t="str">
        <f t="shared" si="45"/>
        <v>0,087км</v>
      </c>
      <c r="N2364" s="245"/>
      <c r="O2364" s="245"/>
      <c r="P2364" s="245">
        <f t="shared" si="46"/>
        <v>0.18223231000000001</v>
      </c>
      <c r="Q2364" s="247">
        <v>0.18223231000000001</v>
      </c>
    </row>
    <row r="2365" spans="1:17" s="244" customFormat="1" ht="31.5" x14ac:dyDescent="0.25">
      <c r="A2365" s="19" t="s">
        <v>1730</v>
      </c>
      <c r="B2365" s="48" t="s">
        <v>306</v>
      </c>
      <c r="C2365" s="248" t="s">
        <v>1409</v>
      </c>
      <c r="D2365" s="12" t="s">
        <v>307</v>
      </c>
      <c r="E2365" s="249">
        <v>2014</v>
      </c>
      <c r="F2365" s="249">
        <v>2014</v>
      </c>
      <c r="G2365" s="245">
        <v>3.9628629999999998E-2</v>
      </c>
      <c r="H2365" s="245">
        <v>3.9628629999999998E-2</v>
      </c>
      <c r="I2365" s="245">
        <v>3.9628629999999998E-2</v>
      </c>
      <c r="J2365" s="243"/>
      <c r="K2365" s="243"/>
      <c r="L2365" s="245" t="str">
        <f t="shared" si="44"/>
        <v>0,02км</v>
      </c>
      <c r="M2365" s="246" t="str">
        <f t="shared" si="45"/>
        <v>0,02км</v>
      </c>
      <c r="N2365" s="245"/>
      <c r="O2365" s="245"/>
      <c r="P2365" s="245">
        <f t="shared" si="46"/>
        <v>3.9628629999999998E-2</v>
      </c>
      <c r="Q2365" s="247">
        <v>3.9628629999999998E-2</v>
      </c>
    </row>
    <row r="2366" spans="1:17" s="244" customFormat="1" ht="31.5" x14ac:dyDescent="0.25">
      <c r="A2366" s="19" t="s">
        <v>1731</v>
      </c>
      <c r="B2366" s="21" t="s">
        <v>1353</v>
      </c>
      <c r="C2366" s="248" t="s">
        <v>1376</v>
      </c>
      <c r="D2366" s="50" t="s">
        <v>30</v>
      </c>
      <c r="E2366" s="249">
        <v>2014</v>
      </c>
      <c r="F2366" s="249">
        <v>2014</v>
      </c>
      <c r="G2366" s="245">
        <v>0.56466899999999998</v>
      </c>
      <c r="H2366" s="245">
        <v>0.56466899999999998</v>
      </c>
      <c r="I2366" s="245">
        <v>0.56466899999999998</v>
      </c>
      <c r="J2366" s="243"/>
      <c r="K2366" s="243"/>
      <c r="L2366" s="245" t="str">
        <f>D2366</f>
        <v>1 шт</v>
      </c>
      <c r="M2366" s="246" t="str">
        <f>L2366</f>
        <v>1 шт</v>
      </c>
      <c r="N2366" s="245"/>
      <c r="O2366" s="245"/>
      <c r="P2366" s="245">
        <f>I2366</f>
        <v>0.56466899999999998</v>
      </c>
      <c r="Q2366" s="247">
        <v>0.56466899999999998</v>
      </c>
    </row>
    <row r="2367" spans="1:17" s="244" customFormat="1" x14ac:dyDescent="0.25">
      <c r="A2367" s="19" t="s">
        <v>1732</v>
      </c>
      <c r="B2367" s="21" t="s">
        <v>1354</v>
      </c>
      <c r="C2367" s="248" t="s">
        <v>1376</v>
      </c>
      <c r="D2367" s="50" t="s">
        <v>30</v>
      </c>
      <c r="E2367" s="249">
        <v>2014</v>
      </c>
      <c r="F2367" s="249">
        <v>2014</v>
      </c>
      <c r="G2367" s="245">
        <v>2.2190000000000001E-2</v>
      </c>
      <c r="H2367" s="245">
        <v>2.2190000000000001E-2</v>
      </c>
      <c r="I2367" s="245">
        <v>2.2190000000000001E-2</v>
      </c>
      <c r="J2367" s="243"/>
      <c r="K2367" s="243"/>
      <c r="L2367" s="245" t="str">
        <f>D2367</f>
        <v>1 шт</v>
      </c>
      <c r="M2367" s="246" t="str">
        <f>L2367</f>
        <v>1 шт</v>
      </c>
      <c r="N2367" s="245"/>
      <c r="O2367" s="245"/>
      <c r="P2367" s="245">
        <f>I2367</f>
        <v>2.2190000000000001E-2</v>
      </c>
      <c r="Q2367" s="247">
        <v>2.2190000000000001E-2</v>
      </c>
    </row>
    <row r="2368" spans="1:17" s="244" customFormat="1" x14ac:dyDescent="0.25">
      <c r="A2368" s="19" t="s">
        <v>1733</v>
      </c>
      <c r="B2368" s="21" t="s">
        <v>1355</v>
      </c>
      <c r="C2368" s="248" t="s">
        <v>1376</v>
      </c>
      <c r="D2368" s="50" t="s">
        <v>30</v>
      </c>
      <c r="E2368" s="249">
        <v>2014</v>
      </c>
      <c r="F2368" s="249">
        <v>2014</v>
      </c>
      <c r="G2368" s="245">
        <v>2.2190000000000001E-2</v>
      </c>
      <c r="H2368" s="245">
        <v>2.2190000000000001E-2</v>
      </c>
      <c r="I2368" s="245">
        <v>2.2190000000000001E-2</v>
      </c>
      <c r="J2368" s="243"/>
      <c r="K2368" s="243"/>
      <c r="L2368" s="245" t="str">
        <f>D2368</f>
        <v>1 шт</v>
      </c>
      <c r="M2368" s="246" t="str">
        <f>L2368</f>
        <v>1 шт</v>
      </c>
      <c r="N2368" s="245"/>
      <c r="O2368" s="245"/>
      <c r="P2368" s="245">
        <f>I2368</f>
        <v>2.2190000000000001E-2</v>
      </c>
      <c r="Q2368" s="247">
        <v>2.2190000000000001E-2</v>
      </c>
    </row>
    <row r="2369" spans="1:17" s="244" customFormat="1" x14ac:dyDescent="0.25">
      <c r="A2369" s="19" t="s">
        <v>1734</v>
      </c>
      <c r="B2369" s="21" t="s">
        <v>1356</v>
      </c>
      <c r="C2369" s="248" t="s">
        <v>1376</v>
      </c>
      <c r="D2369" s="50" t="s">
        <v>30</v>
      </c>
      <c r="E2369" s="249">
        <v>2014</v>
      </c>
      <c r="F2369" s="249">
        <v>2014</v>
      </c>
      <c r="G2369" s="245">
        <v>3.7335E-2</v>
      </c>
      <c r="H2369" s="245">
        <v>3.7335E-2</v>
      </c>
      <c r="I2369" s="245">
        <v>3.7335E-2</v>
      </c>
      <c r="J2369" s="243"/>
      <c r="K2369" s="243"/>
      <c r="L2369" s="245" t="str">
        <f>D2369</f>
        <v>1 шт</v>
      </c>
      <c r="M2369" s="246" t="str">
        <f>L2369</f>
        <v>1 шт</v>
      </c>
      <c r="N2369" s="245"/>
      <c r="O2369" s="245"/>
      <c r="P2369" s="245">
        <f>I2369</f>
        <v>3.7335E-2</v>
      </c>
      <c r="Q2369" s="247">
        <v>3.7335E-2</v>
      </c>
    </row>
    <row r="2370" spans="1:17" s="244" customFormat="1" x14ac:dyDescent="0.25">
      <c r="A2370" s="137">
        <v>3</v>
      </c>
      <c r="B2370" s="25" t="s">
        <v>20</v>
      </c>
      <c r="C2370" s="246"/>
      <c r="D2370" s="12"/>
      <c r="E2370" s="249"/>
      <c r="F2370" s="249"/>
      <c r="G2370" s="245">
        <v>0</v>
      </c>
      <c r="H2370" s="245">
        <v>0</v>
      </c>
      <c r="I2370" s="245">
        <v>0</v>
      </c>
      <c r="J2370" s="243"/>
      <c r="K2370" s="243"/>
      <c r="L2370" s="245">
        <f t="shared" ref="L2370:L2413" si="47">D2370</f>
        <v>0</v>
      </c>
      <c r="M2370" s="246">
        <f t="shared" ref="M2370:M2413" si="48">L2370</f>
        <v>0</v>
      </c>
      <c r="N2370" s="245"/>
      <c r="O2370" s="245"/>
      <c r="P2370" s="245">
        <f t="shared" ref="P2370:P2413" si="49">I2370</f>
        <v>0</v>
      </c>
      <c r="Q2370" s="247">
        <v>0</v>
      </c>
    </row>
    <row r="2371" spans="1:17" s="244" customFormat="1" x14ac:dyDescent="0.25">
      <c r="A2371" s="254">
        <v>36971</v>
      </c>
      <c r="B2371" s="21" t="s">
        <v>116</v>
      </c>
      <c r="C2371" s="248" t="s">
        <v>1744</v>
      </c>
      <c r="D2371" s="50" t="s">
        <v>30</v>
      </c>
      <c r="E2371" s="249">
        <v>2014</v>
      </c>
      <c r="F2371" s="249">
        <v>2014</v>
      </c>
      <c r="G2371" s="245">
        <v>0.45400000000000001</v>
      </c>
      <c r="H2371" s="245">
        <v>0.45400000000000001</v>
      </c>
      <c r="I2371" s="245">
        <v>0.45400000000000001</v>
      </c>
      <c r="J2371" s="243"/>
      <c r="K2371" s="243"/>
      <c r="L2371" s="245" t="str">
        <f t="shared" si="47"/>
        <v>1 шт</v>
      </c>
      <c r="M2371" s="246" t="str">
        <f t="shared" si="48"/>
        <v>1 шт</v>
      </c>
      <c r="N2371" s="245"/>
      <c r="O2371" s="245"/>
      <c r="P2371" s="245">
        <f t="shared" si="49"/>
        <v>0.45400000000000001</v>
      </c>
      <c r="Q2371" s="247">
        <v>0.45400000000000001</v>
      </c>
    </row>
    <row r="2372" spans="1:17" s="244" customFormat="1" x14ac:dyDescent="0.25">
      <c r="A2372" s="137">
        <v>4</v>
      </c>
      <c r="B2372" s="136" t="s">
        <v>21</v>
      </c>
      <c r="C2372" s="246"/>
      <c r="D2372" s="12"/>
      <c r="E2372" s="249"/>
      <c r="F2372" s="249"/>
      <c r="G2372" s="245">
        <v>0</v>
      </c>
      <c r="H2372" s="245">
        <v>0</v>
      </c>
      <c r="I2372" s="245">
        <v>0</v>
      </c>
      <c r="J2372" s="243"/>
      <c r="K2372" s="243"/>
      <c r="L2372" s="245">
        <f t="shared" si="47"/>
        <v>0</v>
      </c>
      <c r="M2372" s="246">
        <f t="shared" si="48"/>
        <v>0</v>
      </c>
      <c r="N2372" s="245"/>
      <c r="O2372" s="245"/>
      <c r="P2372" s="245">
        <f t="shared" si="49"/>
        <v>0</v>
      </c>
      <c r="Q2372" s="247">
        <v>0</v>
      </c>
    </row>
    <row r="2373" spans="1:17" s="244" customFormat="1" x14ac:dyDescent="0.25">
      <c r="A2373" s="5" t="s">
        <v>4101</v>
      </c>
      <c r="B2373" s="21" t="s">
        <v>316</v>
      </c>
      <c r="C2373" s="248" t="s">
        <v>1374</v>
      </c>
      <c r="D2373" s="12"/>
      <c r="E2373" s="249">
        <v>2014</v>
      </c>
      <c r="F2373" s="249">
        <v>2014</v>
      </c>
      <c r="G2373" s="245">
        <v>0.55000000000000004</v>
      </c>
      <c r="H2373" s="245">
        <v>0.55000000000000004</v>
      </c>
      <c r="I2373" s="245">
        <v>0.55000000000000004</v>
      </c>
      <c r="J2373" s="243"/>
      <c r="K2373" s="243"/>
      <c r="L2373" s="245">
        <f t="shared" si="47"/>
        <v>0</v>
      </c>
      <c r="M2373" s="246">
        <f t="shared" si="48"/>
        <v>0</v>
      </c>
      <c r="N2373" s="245"/>
      <c r="O2373" s="245"/>
      <c r="P2373" s="245">
        <f t="shared" si="49"/>
        <v>0.55000000000000004</v>
      </c>
      <c r="Q2373" s="247">
        <v>0.55000000000000004</v>
      </c>
    </row>
    <row r="2374" spans="1:17" s="244" customFormat="1" x14ac:dyDescent="0.25">
      <c r="A2374" s="5" t="s">
        <v>4102</v>
      </c>
      <c r="B2374" s="21" t="s">
        <v>317</v>
      </c>
      <c r="C2374" s="248" t="s">
        <v>1374</v>
      </c>
      <c r="D2374" s="12"/>
      <c r="E2374" s="249">
        <v>2014</v>
      </c>
      <c r="F2374" s="249">
        <v>2014</v>
      </c>
      <c r="G2374" s="245">
        <v>0.2</v>
      </c>
      <c r="H2374" s="245">
        <v>0.2</v>
      </c>
      <c r="I2374" s="245">
        <v>0.2</v>
      </c>
      <c r="J2374" s="243"/>
      <c r="K2374" s="243"/>
      <c r="L2374" s="245">
        <f t="shared" si="47"/>
        <v>0</v>
      </c>
      <c r="M2374" s="246">
        <f t="shared" si="48"/>
        <v>0</v>
      </c>
      <c r="N2374" s="245"/>
      <c r="O2374" s="245"/>
      <c r="P2374" s="245">
        <f t="shared" si="49"/>
        <v>0.2</v>
      </c>
      <c r="Q2374" s="247">
        <v>0.2</v>
      </c>
    </row>
    <row r="2375" spans="1:17" s="244" customFormat="1" x14ac:dyDescent="0.25">
      <c r="A2375" s="137">
        <v>9</v>
      </c>
      <c r="B2375" s="136" t="s">
        <v>25</v>
      </c>
      <c r="C2375" s="246"/>
      <c r="D2375" s="12"/>
      <c r="E2375" s="249"/>
      <c r="F2375" s="249"/>
      <c r="G2375" s="245">
        <v>0</v>
      </c>
      <c r="H2375" s="245">
        <v>0</v>
      </c>
      <c r="I2375" s="245">
        <v>0</v>
      </c>
      <c r="J2375" s="243"/>
      <c r="K2375" s="243"/>
      <c r="L2375" s="245">
        <f t="shared" si="47"/>
        <v>0</v>
      </c>
      <c r="M2375" s="246">
        <f t="shared" si="48"/>
        <v>0</v>
      </c>
      <c r="N2375" s="245"/>
      <c r="O2375" s="245"/>
      <c r="P2375" s="245">
        <f t="shared" si="49"/>
        <v>0</v>
      </c>
      <c r="Q2375" s="247">
        <v>0</v>
      </c>
    </row>
    <row r="2376" spans="1:17" s="244" customFormat="1" x14ac:dyDescent="0.25">
      <c r="A2376" s="43" t="s">
        <v>318</v>
      </c>
      <c r="B2376" s="33" t="s">
        <v>319</v>
      </c>
      <c r="C2376" s="248" t="s">
        <v>1744</v>
      </c>
      <c r="D2376" s="50" t="s">
        <v>30</v>
      </c>
      <c r="E2376" s="249">
        <v>2014</v>
      </c>
      <c r="F2376" s="249">
        <v>2014</v>
      </c>
      <c r="G2376" s="245">
        <v>5.7292999999999997E-2</v>
      </c>
      <c r="H2376" s="245">
        <v>5.7292999999999997E-2</v>
      </c>
      <c r="I2376" s="245">
        <v>5.7292999999999997E-2</v>
      </c>
      <c r="J2376" s="243"/>
      <c r="K2376" s="243"/>
      <c r="L2376" s="245" t="str">
        <f t="shared" si="47"/>
        <v>1 шт</v>
      </c>
      <c r="M2376" s="246" t="str">
        <f t="shared" si="48"/>
        <v>1 шт</v>
      </c>
      <c r="N2376" s="245"/>
      <c r="O2376" s="245"/>
      <c r="P2376" s="245">
        <f t="shared" si="49"/>
        <v>5.7292999999999997E-2</v>
      </c>
      <c r="Q2376" s="247">
        <v>5.7292999999999997E-2</v>
      </c>
    </row>
    <row r="2377" spans="1:17" s="290" customFormat="1" x14ac:dyDescent="0.25">
      <c r="A2377" s="276" t="s">
        <v>129</v>
      </c>
      <c r="B2377" s="277" t="s">
        <v>130</v>
      </c>
      <c r="C2377" s="294"/>
      <c r="D2377" s="280"/>
      <c r="E2377" s="295"/>
      <c r="F2377" s="295"/>
      <c r="G2377" s="287"/>
      <c r="H2377" s="287"/>
      <c r="I2377" s="287"/>
      <c r="J2377" s="288"/>
      <c r="K2377" s="288"/>
      <c r="L2377" s="287"/>
      <c r="M2377" s="294"/>
      <c r="N2377" s="287"/>
      <c r="O2377" s="287"/>
      <c r="P2377" s="287"/>
      <c r="Q2377" s="289"/>
    </row>
    <row r="2378" spans="1:17" s="244" customFormat="1" x14ac:dyDescent="0.25">
      <c r="A2378" s="9" t="s">
        <v>137</v>
      </c>
      <c r="B2378" s="25" t="s">
        <v>43</v>
      </c>
      <c r="C2378" s="246"/>
      <c r="D2378" s="12"/>
      <c r="E2378" s="249"/>
      <c r="F2378" s="249"/>
      <c r="G2378" s="245">
        <v>0</v>
      </c>
      <c r="H2378" s="245">
        <v>0</v>
      </c>
      <c r="I2378" s="245">
        <v>0</v>
      </c>
      <c r="J2378" s="243"/>
      <c r="K2378" s="243"/>
      <c r="L2378" s="245">
        <f t="shared" si="47"/>
        <v>0</v>
      </c>
      <c r="M2378" s="246">
        <f t="shared" si="48"/>
        <v>0</v>
      </c>
      <c r="N2378" s="245"/>
      <c r="O2378" s="245"/>
      <c r="P2378" s="245">
        <f t="shared" si="49"/>
        <v>0</v>
      </c>
      <c r="Q2378" s="247">
        <v>0</v>
      </c>
    </row>
    <row r="2379" spans="1:17" s="244" customFormat="1" ht="31.5" x14ac:dyDescent="0.25">
      <c r="A2379" s="58" t="s">
        <v>1599</v>
      </c>
      <c r="B2379" s="45" t="s">
        <v>321</v>
      </c>
      <c r="C2379" s="248" t="s">
        <v>1409</v>
      </c>
      <c r="D2379" s="12" t="s">
        <v>1243</v>
      </c>
      <c r="E2379" s="249">
        <v>2014</v>
      </c>
      <c r="F2379" s="249">
        <v>2014</v>
      </c>
      <c r="G2379" s="245">
        <v>1.5903681500000002</v>
      </c>
      <c r="H2379" s="245">
        <v>1.5903681500000002</v>
      </c>
      <c r="I2379" s="245">
        <v>1.5903681500000002</v>
      </c>
      <c r="J2379" s="243"/>
      <c r="K2379" s="243"/>
      <c r="L2379" s="245" t="str">
        <f t="shared" si="47"/>
        <v>1,62 км</v>
      </c>
      <c r="M2379" s="246" t="str">
        <f t="shared" si="48"/>
        <v>1,62 км</v>
      </c>
      <c r="N2379" s="245"/>
      <c r="O2379" s="245"/>
      <c r="P2379" s="245">
        <f t="shared" si="49"/>
        <v>1.5903681500000002</v>
      </c>
      <c r="Q2379" s="247">
        <v>1.5903681500000002</v>
      </c>
    </row>
    <row r="2380" spans="1:17" s="244" customFormat="1" ht="33.75" customHeight="1" x14ac:dyDescent="0.25">
      <c r="A2380" s="58" t="s">
        <v>1737</v>
      </c>
      <c r="B2380" s="45" t="s">
        <v>322</v>
      </c>
      <c r="C2380" s="248" t="s">
        <v>1409</v>
      </c>
      <c r="D2380" s="12" t="s">
        <v>327</v>
      </c>
      <c r="E2380" s="249">
        <v>2014</v>
      </c>
      <c r="F2380" s="249">
        <v>2014</v>
      </c>
      <c r="G2380" s="245">
        <v>0.10110882</v>
      </c>
      <c r="H2380" s="245">
        <v>0.10110882</v>
      </c>
      <c r="I2380" s="245">
        <v>0.10110882</v>
      </c>
      <c r="J2380" s="243"/>
      <c r="K2380" s="243"/>
      <c r="L2380" s="245" t="str">
        <f t="shared" si="47"/>
        <v>0,16 МВА</v>
      </c>
      <c r="M2380" s="246" t="str">
        <f t="shared" si="48"/>
        <v>0,16 МВА</v>
      </c>
      <c r="N2380" s="245"/>
      <c r="O2380" s="245"/>
      <c r="P2380" s="245">
        <f t="shared" si="49"/>
        <v>0.10110882</v>
      </c>
      <c r="Q2380" s="247">
        <v>0.10110882</v>
      </c>
    </row>
    <row r="2381" spans="1:17" s="244" customFormat="1" ht="31.5" customHeight="1" x14ac:dyDescent="0.25">
      <c r="A2381" s="58" t="s">
        <v>1738</v>
      </c>
      <c r="B2381" s="45" t="s">
        <v>323</v>
      </c>
      <c r="C2381" s="248" t="s">
        <v>1409</v>
      </c>
      <c r="D2381" s="12" t="s">
        <v>327</v>
      </c>
      <c r="E2381" s="249">
        <v>2014</v>
      </c>
      <c r="F2381" s="249">
        <v>2014</v>
      </c>
      <c r="G2381" s="245">
        <v>0.10110882</v>
      </c>
      <c r="H2381" s="245">
        <v>0.10110882</v>
      </c>
      <c r="I2381" s="245">
        <v>0.10110882</v>
      </c>
      <c r="J2381" s="243"/>
      <c r="K2381" s="243"/>
      <c r="L2381" s="245" t="str">
        <f t="shared" si="47"/>
        <v>0,16 МВА</v>
      </c>
      <c r="M2381" s="246" t="str">
        <f t="shared" si="48"/>
        <v>0,16 МВА</v>
      </c>
      <c r="N2381" s="245"/>
      <c r="O2381" s="245"/>
      <c r="P2381" s="245">
        <f t="shared" si="49"/>
        <v>0.10110882</v>
      </c>
      <c r="Q2381" s="247">
        <v>0.10110882</v>
      </c>
    </row>
    <row r="2382" spans="1:17" s="244" customFormat="1" ht="31.5" x14ac:dyDescent="0.25">
      <c r="A2382" s="58" t="s">
        <v>4103</v>
      </c>
      <c r="B2382" s="36" t="s">
        <v>1357</v>
      </c>
      <c r="C2382" s="248" t="s">
        <v>1376</v>
      </c>
      <c r="D2382" s="12" t="s">
        <v>30</v>
      </c>
      <c r="E2382" s="249">
        <v>2014</v>
      </c>
      <c r="F2382" s="249">
        <v>2014</v>
      </c>
      <c r="G2382" s="245">
        <v>7.8E-2</v>
      </c>
      <c r="H2382" s="245">
        <v>7.8E-2</v>
      </c>
      <c r="I2382" s="245">
        <v>7.8E-2</v>
      </c>
      <c r="J2382" s="243"/>
      <c r="K2382" s="243"/>
      <c r="L2382" s="245" t="str">
        <f>D2382</f>
        <v>1 шт</v>
      </c>
      <c r="M2382" s="246" t="str">
        <f>L2382</f>
        <v>1 шт</v>
      </c>
      <c r="N2382" s="245"/>
      <c r="O2382" s="245"/>
      <c r="P2382" s="245">
        <f>I2382</f>
        <v>7.8E-2</v>
      </c>
      <c r="Q2382" s="247">
        <v>7.8E-2</v>
      </c>
    </row>
    <row r="2383" spans="1:17" s="244" customFormat="1" x14ac:dyDescent="0.25">
      <c r="A2383" s="9" t="s">
        <v>44</v>
      </c>
      <c r="B2383" s="25" t="s">
        <v>20</v>
      </c>
      <c r="C2383" s="246"/>
      <c r="D2383" s="12"/>
      <c r="E2383" s="249"/>
      <c r="F2383" s="249"/>
      <c r="G2383" s="245">
        <v>0</v>
      </c>
      <c r="H2383" s="245">
        <v>0</v>
      </c>
      <c r="I2383" s="245">
        <v>0</v>
      </c>
      <c r="J2383" s="243"/>
      <c r="K2383" s="243"/>
      <c r="L2383" s="245">
        <f t="shared" si="47"/>
        <v>0</v>
      </c>
      <c r="M2383" s="246">
        <f t="shared" si="48"/>
        <v>0</v>
      </c>
      <c r="N2383" s="245"/>
      <c r="O2383" s="245"/>
      <c r="P2383" s="245">
        <f t="shared" si="49"/>
        <v>0</v>
      </c>
      <c r="Q2383" s="247">
        <v>0</v>
      </c>
    </row>
    <row r="2384" spans="1:17" s="244" customFormat="1" x14ac:dyDescent="0.25">
      <c r="A2384" s="41" t="s">
        <v>1735</v>
      </c>
      <c r="B2384" s="36" t="s">
        <v>116</v>
      </c>
      <c r="C2384" s="248" t="s">
        <v>1744</v>
      </c>
      <c r="D2384" s="12" t="s">
        <v>30</v>
      </c>
      <c r="E2384" s="249">
        <v>2014</v>
      </c>
      <c r="F2384" s="249">
        <v>2014</v>
      </c>
      <c r="G2384" s="245">
        <v>0.45400000000000001</v>
      </c>
      <c r="H2384" s="245">
        <v>0.45400000000000001</v>
      </c>
      <c r="I2384" s="245">
        <v>0.45400000000000001</v>
      </c>
      <c r="J2384" s="243"/>
      <c r="K2384" s="243"/>
      <c r="L2384" s="245" t="str">
        <f t="shared" si="47"/>
        <v>1 шт</v>
      </c>
      <c r="M2384" s="246" t="str">
        <f t="shared" si="48"/>
        <v>1 шт</v>
      </c>
      <c r="N2384" s="245"/>
      <c r="O2384" s="245"/>
      <c r="P2384" s="245">
        <f t="shared" si="49"/>
        <v>0.45400000000000001</v>
      </c>
      <c r="Q2384" s="247">
        <v>0.45400000000000001</v>
      </c>
    </row>
    <row r="2385" spans="1:17" s="244" customFormat="1" x14ac:dyDescent="0.25">
      <c r="A2385" s="41" t="s">
        <v>4104</v>
      </c>
      <c r="B2385" s="36" t="s">
        <v>324</v>
      </c>
      <c r="C2385" s="248" t="s">
        <v>1744</v>
      </c>
      <c r="D2385" s="12" t="s">
        <v>30</v>
      </c>
      <c r="E2385" s="249">
        <v>2014</v>
      </c>
      <c r="F2385" s="249">
        <v>2014</v>
      </c>
      <c r="G2385" s="245">
        <v>1.2729999999999999</v>
      </c>
      <c r="H2385" s="245">
        <v>1.2729999999999999</v>
      </c>
      <c r="I2385" s="245">
        <v>1.2729999999999999</v>
      </c>
      <c r="J2385" s="243"/>
      <c r="K2385" s="243"/>
      <c r="L2385" s="245" t="str">
        <f t="shared" si="47"/>
        <v>1 шт</v>
      </c>
      <c r="M2385" s="246" t="str">
        <f t="shared" si="48"/>
        <v>1 шт</v>
      </c>
      <c r="N2385" s="245"/>
      <c r="O2385" s="245"/>
      <c r="P2385" s="245">
        <f t="shared" si="49"/>
        <v>1.2729999999999999</v>
      </c>
      <c r="Q2385" s="247">
        <v>1.2729999999999999</v>
      </c>
    </row>
    <row r="2386" spans="1:17" s="244" customFormat="1" x14ac:dyDescent="0.25">
      <c r="A2386" s="137">
        <v>10</v>
      </c>
      <c r="B2386" s="136" t="s">
        <v>26</v>
      </c>
      <c r="C2386" s="246"/>
      <c r="D2386" s="12"/>
      <c r="E2386" s="249"/>
      <c r="F2386" s="249"/>
      <c r="G2386" s="245">
        <v>0</v>
      </c>
      <c r="H2386" s="245">
        <v>0</v>
      </c>
      <c r="I2386" s="245">
        <v>0</v>
      </c>
      <c r="J2386" s="243"/>
      <c r="K2386" s="243"/>
      <c r="L2386" s="245">
        <f t="shared" si="47"/>
        <v>0</v>
      </c>
      <c r="M2386" s="246">
        <f t="shared" si="48"/>
        <v>0</v>
      </c>
      <c r="N2386" s="245"/>
      <c r="O2386" s="245"/>
      <c r="P2386" s="245">
        <f t="shared" si="49"/>
        <v>0</v>
      </c>
      <c r="Q2386" s="247">
        <v>0</v>
      </c>
    </row>
    <row r="2387" spans="1:17" s="244" customFormat="1" x14ac:dyDescent="0.25">
      <c r="A2387" s="41" t="s">
        <v>325</v>
      </c>
      <c r="B2387" s="21" t="s">
        <v>326</v>
      </c>
      <c r="C2387" s="248" t="s">
        <v>1744</v>
      </c>
      <c r="D2387" s="12" t="s">
        <v>30</v>
      </c>
      <c r="E2387" s="249">
        <v>2014</v>
      </c>
      <c r="F2387" s="249">
        <v>2014</v>
      </c>
      <c r="G2387" s="245">
        <v>4.8430000000000001E-2</v>
      </c>
      <c r="H2387" s="245">
        <v>4.8430000000000001E-2</v>
      </c>
      <c r="I2387" s="245">
        <v>4.8430000000000001E-2</v>
      </c>
      <c r="J2387" s="243"/>
      <c r="K2387" s="243"/>
      <c r="L2387" s="245" t="str">
        <f t="shared" si="47"/>
        <v>1 шт</v>
      </c>
      <c r="M2387" s="246" t="str">
        <f t="shared" si="48"/>
        <v>1 шт</v>
      </c>
      <c r="N2387" s="245"/>
      <c r="O2387" s="245"/>
      <c r="P2387" s="245">
        <f t="shared" si="49"/>
        <v>4.8430000000000001E-2</v>
      </c>
      <c r="Q2387" s="247">
        <v>4.8430000000000001E-2</v>
      </c>
    </row>
    <row r="2388" spans="1:17" s="290" customFormat="1" x14ac:dyDescent="0.25">
      <c r="A2388" s="276" t="s">
        <v>131</v>
      </c>
      <c r="B2388" s="277" t="s">
        <v>132</v>
      </c>
      <c r="C2388" s="292"/>
      <c r="D2388" s="303"/>
      <c r="E2388" s="293"/>
      <c r="F2388" s="293"/>
      <c r="G2388" s="287"/>
      <c r="H2388" s="287"/>
      <c r="I2388" s="287"/>
      <c r="J2388" s="286"/>
      <c r="K2388" s="286"/>
      <c r="L2388" s="296"/>
      <c r="M2388" s="292"/>
      <c r="N2388" s="296"/>
      <c r="O2388" s="296"/>
      <c r="P2388" s="287"/>
      <c r="Q2388" s="289"/>
    </row>
    <row r="2389" spans="1:17" s="244" customFormat="1" x14ac:dyDescent="0.25">
      <c r="A2389" s="7">
        <v>3</v>
      </c>
      <c r="B2389" s="28" t="s">
        <v>20</v>
      </c>
      <c r="C2389" s="246"/>
      <c r="D2389" s="12"/>
      <c r="E2389" s="249"/>
      <c r="F2389" s="249"/>
      <c r="G2389" s="245">
        <v>0</v>
      </c>
      <c r="H2389" s="245">
        <v>0</v>
      </c>
      <c r="I2389" s="245">
        <v>0</v>
      </c>
      <c r="J2389" s="243"/>
      <c r="K2389" s="243"/>
      <c r="L2389" s="245">
        <f t="shared" si="47"/>
        <v>0</v>
      </c>
      <c r="M2389" s="246">
        <f t="shared" si="48"/>
        <v>0</v>
      </c>
      <c r="N2389" s="245"/>
      <c r="O2389" s="245"/>
      <c r="P2389" s="245">
        <f t="shared" si="49"/>
        <v>0</v>
      </c>
      <c r="Q2389" s="247">
        <v>0</v>
      </c>
    </row>
    <row r="2390" spans="1:17" s="244" customFormat="1" x14ac:dyDescent="0.25">
      <c r="A2390" s="6" t="s">
        <v>1206</v>
      </c>
      <c r="B2390" s="22" t="s">
        <v>1216</v>
      </c>
      <c r="C2390" s="248" t="s">
        <v>1744</v>
      </c>
      <c r="D2390" s="12" t="s">
        <v>30</v>
      </c>
      <c r="E2390" s="249">
        <v>2014</v>
      </c>
      <c r="F2390" s="249">
        <v>2014</v>
      </c>
      <c r="G2390" s="245">
        <v>5.4492560000000001</v>
      </c>
      <c r="H2390" s="245">
        <v>5.4492560000000001</v>
      </c>
      <c r="I2390" s="245">
        <v>5.4492560000000001</v>
      </c>
      <c r="J2390" s="243"/>
      <c r="K2390" s="243"/>
      <c r="L2390" s="245" t="str">
        <f t="shared" si="47"/>
        <v>1 шт</v>
      </c>
      <c r="M2390" s="246" t="str">
        <f t="shared" si="48"/>
        <v>1 шт</v>
      </c>
      <c r="N2390" s="245"/>
      <c r="O2390" s="245"/>
      <c r="P2390" s="245">
        <f t="shared" si="49"/>
        <v>5.4492560000000001</v>
      </c>
      <c r="Q2390" s="247">
        <v>5.4492560000000001</v>
      </c>
    </row>
    <row r="2391" spans="1:17" s="244" customFormat="1" x14ac:dyDescent="0.25">
      <c r="A2391" s="6" t="s">
        <v>4105</v>
      </c>
      <c r="B2391" s="22" t="s">
        <v>1220</v>
      </c>
      <c r="C2391" s="248" t="s">
        <v>1744</v>
      </c>
      <c r="D2391" s="12" t="s">
        <v>1739</v>
      </c>
      <c r="E2391" s="249">
        <v>2014</v>
      </c>
      <c r="F2391" s="249">
        <v>2014</v>
      </c>
      <c r="G2391" s="245">
        <v>8.9220000000000006</v>
      </c>
      <c r="H2391" s="245">
        <v>8.9220000000000006</v>
      </c>
      <c r="I2391" s="245">
        <v>8.9220000000000006</v>
      </c>
      <c r="J2391" s="243"/>
      <c r="K2391" s="243"/>
      <c r="L2391" s="245" t="str">
        <f t="shared" si="47"/>
        <v>2 шт.</v>
      </c>
      <c r="M2391" s="246" t="str">
        <f t="shared" si="48"/>
        <v>2 шт.</v>
      </c>
      <c r="N2391" s="245"/>
      <c r="O2391" s="245"/>
      <c r="P2391" s="245">
        <f t="shared" si="49"/>
        <v>8.9220000000000006</v>
      </c>
      <c r="Q2391" s="247">
        <v>8.9220000000000006</v>
      </c>
    </row>
    <row r="2392" spans="1:17" s="244" customFormat="1" x14ac:dyDescent="0.25">
      <c r="A2392" s="6" t="s">
        <v>4106</v>
      </c>
      <c r="B2392" s="51" t="s">
        <v>825</v>
      </c>
      <c r="C2392" s="248" t="s">
        <v>1744</v>
      </c>
      <c r="D2392" s="31" t="s">
        <v>1740</v>
      </c>
      <c r="E2392" s="249">
        <v>2014</v>
      </c>
      <c r="F2392" s="249">
        <v>2014</v>
      </c>
      <c r="G2392" s="245">
        <v>0.16200000000000001</v>
      </c>
      <c r="H2392" s="245">
        <v>0.16200000000000001</v>
      </c>
      <c r="I2392" s="245">
        <v>0.16200000000000001</v>
      </c>
      <c r="J2392" s="243"/>
      <c r="K2392" s="243"/>
      <c r="L2392" s="245" t="str">
        <f t="shared" si="47"/>
        <v>3 шт</v>
      </c>
      <c r="M2392" s="246" t="str">
        <f t="shared" si="48"/>
        <v>3 шт</v>
      </c>
      <c r="N2392" s="245"/>
      <c r="O2392" s="245"/>
      <c r="P2392" s="245">
        <f t="shared" si="49"/>
        <v>0.16200000000000001</v>
      </c>
      <c r="Q2392" s="247">
        <v>0.16200000000000001</v>
      </c>
    </row>
    <row r="2393" spans="1:17" s="244" customFormat="1" x14ac:dyDescent="0.25">
      <c r="A2393" s="6" t="s">
        <v>4107</v>
      </c>
      <c r="B2393" s="51" t="s">
        <v>1223</v>
      </c>
      <c r="C2393" s="248" t="s">
        <v>1744</v>
      </c>
      <c r="D2393" s="12" t="s">
        <v>146</v>
      </c>
      <c r="E2393" s="249">
        <v>2014</v>
      </c>
      <c r="F2393" s="249">
        <v>2014</v>
      </c>
      <c r="G2393" s="245">
        <v>4.0999999999999996</v>
      </c>
      <c r="H2393" s="245">
        <v>4.0999999999999996</v>
      </c>
      <c r="I2393" s="245">
        <v>4.0999999999999996</v>
      </c>
      <c r="J2393" s="243"/>
      <c r="K2393" s="243"/>
      <c r="L2393" s="245" t="str">
        <f t="shared" si="47"/>
        <v>1 шт.</v>
      </c>
      <c r="M2393" s="246" t="str">
        <f t="shared" si="48"/>
        <v>1 шт.</v>
      </c>
      <c r="N2393" s="245"/>
      <c r="O2393" s="245"/>
      <c r="P2393" s="245">
        <f t="shared" si="49"/>
        <v>4.0999999999999996</v>
      </c>
      <c r="Q2393" s="247">
        <v>4.0999999999999996</v>
      </c>
    </row>
    <row r="2394" spans="1:17" s="244" customFormat="1" x14ac:dyDescent="0.25">
      <c r="A2394" s="6" t="s">
        <v>4108</v>
      </c>
      <c r="B2394" s="51" t="s">
        <v>1235</v>
      </c>
      <c r="C2394" s="248" t="s">
        <v>1744</v>
      </c>
      <c r="D2394" s="12" t="s">
        <v>146</v>
      </c>
      <c r="E2394" s="249">
        <v>2014</v>
      </c>
      <c r="F2394" s="249">
        <v>2014</v>
      </c>
      <c r="G2394" s="245">
        <v>13.808999999999999</v>
      </c>
      <c r="H2394" s="245">
        <v>13.808999999999999</v>
      </c>
      <c r="I2394" s="245">
        <v>13.808999999999999</v>
      </c>
      <c r="J2394" s="243"/>
      <c r="K2394" s="243"/>
      <c r="L2394" s="245" t="str">
        <f t="shared" si="47"/>
        <v>1 шт.</v>
      </c>
      <c r="M2394" s="246" t="str">
        <f t="shared" si="48"/>
        <v>1 шт.</v>
      </c>
      <c r="N2394" s="245"/>
      <c r="O2394" s="245"/>
      <c r="P2394" s="245">
        <f t="shared" si="49"/>
        <v>13.808999999999999</v>
      </c>
      <c r="Q2394" s="247">
        <v>13.808999999999999</v>
      </c>
    </row>
    <row r="2395" spans="1:17" s="244" customFormat="1" x14ac:dyDescent="0.25">
      <c r="A2395" s="6" t="s">
        <v>4109</v>
      </c>
      <c r="B2395" s="51" t="s">
        <v>1236</v>
      </c>
      <c r="C2395" s="248" t="s">
        <v>1744</v>
      </c>
      <c r="D2395" s="12" t="s">
        <v>146</v>
      </c>
      <c r="E2395" s="249">
        <v>2014</v>
      </c>
      <c r="F2395" s="249">
        <v>2014</v>
      </c>
      <c r="G2395" s="245">
        <v>2.88</v>
      </c>
      <c r="H2395" s="245">
        <v>2.88</v>
      </c>
      <c r="I2395" s="245">
        <v>2.88</v>
      </c>
      <c r="J2395" s="243"/>
      <c r="K2395" s="243"/>
      <c r="L2395" s="245" t="str">
        <f t="shared" si="47"/>
        <v>1 шт.</v>
      </c>
      <c r="M2395" s="246" t="str">
        <f t="shared" si="48"/>
        <v>1 шт.</v>
      </c>
      <c r="N2395" s="245"/>
      <c r="O2395" s="245"/>
      <c r="P2395" s="245">
        <f t="shared" si="49"/>
        <v>2.88</v>
      </c>
      <c r="Q2395" s="247">
        <v>2.88</v>
      </c>
    </row>
    <row r="2396" spans="1:17" s="244" customFormat="1" x14ac:dyDescent="0.25">
      <c r="A2396" s="6" t="s">
        <v>4110</v>
      </c>
      <c r="B2396" s="51" t="s">
        <v>1237</v>
      </c>
      <c r="C2396" s="248" t="s">
        <v>1744</v>
      </c>
      <c r="D2396" s="12" t="s">
        <v>146</v>
      </c>
      <c r="E2396" s="249">
        <v>2014</v>
      </c>
      <c r="F2396" s="249">
        <v>2014</v>
      </c>
      <c r="G2396" s="245">
        <v>2.359</v>
      </c>
      <c r="H2396" s="245">
        <v>2.359</v>
      </c>
      <c r="I2396" s="245">
        <v>2.359</v>
      </c>
      <c r="J2396" s="243"/>
      <c r="K2396" s="243"/>
      <c r="L2396" s="245" t="str">
        <f t="shared" si="47"/>
        <v>1 шт.</v>
      </c>
      <c r="M2396" s="246" t="str">
        <f t="shared" si="48"/>
        <v>1 шт.</v>
      </c>
      <c r="N2396" s="245"/>
      <c r="O2396" s="245"/>
      <c r="P2396" s="245">
        <f t="shared" si="49"/>
        <v>2.359</v>
      </c>
      <c r="Q2396" s="247">
        <v>2.359</v>
      </c>
    </row>
    <row r="2397" spans="1:17" s="244" customFormat="1" x14ac:dyDescent="0.25">
      <c r="A2397" s="6" t="s">
        <v>4111</v>
      </c>
      <c r="B2397" s="51" t="s">
        <v>1238</v>
      </c>
      <c r="C2397" s="248" t="s">
        <v>1744</v>
      </c>
      <c r="D2397" s="31" t="s">
        <v>1740</v>
      </c>
      <c r="E2397" s="249">
        <v>2014</v>
      </c>
      <c r="F2397" s="249">
        <v>2014</v>
      </c>
      <c r="G2397" s="245">
        <v>0.27704200000000001</v>
      </c>
      <c r="H2397" s="245">
        <v>0.27704200000000001</v>
      </c>
      <c r="I2397" s="245">
        <v>0.27704200000000001</v>
      </c>
      <c r="J2397" s="243"/>
      <c r="K2397" s="243"/>
      <c r="L2397" s="245" t="str">
        <f t="shared" si="47"/>
        <v>3 шт</v>
      </c>
      <c r="M2397" s="246" t="str">
        <f t="shared" si="48"/>
        <v>3 шт</v>
      </c>
      <c r="N2397" s="245"/>
      <c r="O2397" s="245"/>
      <c r="P2397" s="245">
        <f t="shared" si="49"/>
        <v>0.27704200000000001</v>
      </c>
      <c r="Q2397" s="247">
        <v>0.27704200000000001</v>
      </c>
    </row>
    <row r="2398" spans="1:17" s="244" customFormat="1" x14ac:dyDescent="0.25">
      <c r="A2398" s="4" t="s">
        <v>45</v>
      </c>
      <c r="B2398" s="28" t="s">
        <v>21</v>
      </c>
      <c r="C2398" s="246"/>
      <c r="D2398" s="12"/>
      <c r="E2398" s="249"/>
      <c r="F2398" s="249"/>
      <c r="G2398" s="245"/>
      <c r="H2398" s="245"/>
      <c r="I2398" s="245"/>
      <c r="J2398" s="243"/>
      <c r="K2398" s="243"/>
      <c r="L2398" s="245"/>
      <c r="M2398" s="246"/>
      <c r="N2398" s="245"/>
      <c r="O2398" s="245"/>
      <c r="P2398" s="245"/>
      <c r="Q2398" s="247"/>
    </row>
    <row r="2399" spans="1:17" s="244" customFormat="1" x14ac:dyDescent="0.25">
      <c r="A2399" s="6" t="s">
        <v>1207</v>
      </c>
      <c r="B2399" s="22" t="s">
        <v>829</v>
      </c>
      <c r="C2399" s="248" t="s">
        <v>1374</v>
      </c>
      <c r="D2399" s="12"/>
      <c r="E2399" s="249">
        <v>2014</v>
      </c>
      <c r="F2399" s="249">
        <v>2014</v>
      </c>
      <c r="G2399" s="245">
        <v>3.68</v>
      </c>
      <c r="H2399" s="245">
        <v>3.68</v>
      </c>
      <c r="I2399" s="245">
        <v>3.68</v>
      </c>
      <c r="J2399" s="243"/>
      <c r="K2399" s="243"/>
      <c r="L2399" s="245"/>
      <c r="M2399" s="246"/>
      <c r="N2399" s="245"/>
      <c r="O2399" s="245"/>
      <c r="P2399" s="245">
        <f t="shared" si="49"/>
        <v>3.68</v>
      </c>
      <c r="Q2399" s="247">
        <v>3.68</v>
      </c>
    </row>
    <row r="2400" spans="1:17" s="244" customFormat="1" ht="31.5" x14ac:dyDescent="0.25">
      <c r="A2400" s="6" t="s">
        <v>824</v>
      </c>
      <c r="B2400" s="22" t="s">
        <v>831</v>
      </c>
      <c r="C2400" s="248" t="s">
        <v>1374</v>
      </c>
      <c r="D2400" s="12"/>
      <c r="E2400" s="249">
        <v>2014</v>
      </c>
      <c r="F2400" s="249">
        <v>2014</v>
      </c>
      <c r="G2400" s="245">
        <v>4.3003550399999995</v>
      </c>
      <c r="H2400" s="245">
        <v>4.3003550399999995</v>
      </c>
      <c r="I2400" s="245">
        <v>4.3003550399999995</v>
      </c>
      <c r="J2400" s="243"/>
      <c r="K2400" s="243"/>
      <c r="L2400" s="245"/>
      <c r="M2400" s="246"/>
      <c r="N2400" s="245"/>
      <c r="O2400" s="245"/>
      <c r="P2400" s="245">
        <f t="shared" si="49"/>
        <v>4.3003550399999995</v>
      </c>
      <c r="Q2400" s="247">
        <v>4.3003550399999995</v>
      </c>
    </row>
    <row r="2401" spans="1:18" s="244" customFormat="1" ht="31.5" x14ac:dyDescent="0.25">
      <c r="A2401" s="6" t="s">
        <v>1208</v>
      </c>
      <c r="B2401" s="22" t="s">
        <v>833</v>
      </c>
      <c r="C2401" s="248" t="s">
        <v>1374</v>
      </c>
      <c r="D2401" s="12"/>
      <c r="E2401" s="249">
        <v>2014</v>
      </c>
      <c r="F2401" s="249">
        <v>2014</v>
      </c>
      <c r="G2401" s="245">
        <v>12.999563649999999</v>
      </c>
      <c r="H2401" s="245">
        <v>12.999563649999999</v>
      </c>
      <c r="I2401" s="245">
        <v>12.999563649999999</v>
      </c>
      <c r="J2401" s="243"/>
      <c r="K2401" s="243"/>
      <c r="L2401" s="245"/>
      <c r="M2401" s="246"/>
      <c r="N2401" s="245"/>
      <c r="O2401" s="245"/>
      <c r="P2401" s="245">
        <f t="shared" si="49"/>
        <v>12.999563649999999</v>
      </c>
      <c r="Q2401" s="247">
        <v>12.999563649999999</v>
      </c>
    </row>
    <row r="2402" spans="1:18" s="244" customFormat="1" x14ac:dyDescent="0.25">
      <c r="A2402" s="4" t="s">
        <v>35</v>
      </c>
      <c r="B2402" s="28" t="s">
        <v>22</v>
      </c>
      <c r="C2402" s="246"/>
      <c r="D2402" s="12"/>
      <c r="E2402" s="249"/>
      <c r="F2402" s="249"/>
      <c r="G2402" s="245"/>
      <c r="H2402" s="245"/>
      <c r="I2402" s="245"/>
      <c r="J2402" s="243"/>
      <c r="K2402" s="243"/>
      <c r="L2402" s="245"/>
      <c r="M2402" s="246"/>
      <c r="N2402" s="245"/>
      <c r="O2402" s="245"/>
      <c r="P2402" s="245"/>
      <c r="Q2402" s="247"/>
    </row>
    <row r="2403" spans="1:18" s="244" customFormat="1" x14ac:dyDescent="0.25">
      <c r="A2403" s="6" t="s">
        <v>826</v>
      </c>
      <c r="B2403" s="20" t="s">
        <v>1225</v>
      </c>
      <c r="C2403" s="248" t="s">
        <v>1374</v>
      </c>
      <c r="D2403" s="12" t="s">
        <v>146</v>
      </c>
      <c r="E2403" s="249">
        <v>2014</v>
      </c>
      <c r="F2403" s="249">
        <v>2014</v>
      </c>
      <c r="G2403" s="245">
        <v>0.98662611999999994</v>
      </c>
      <c r="H2403" s="245">
        <v>0.98662611999999994</v>
      </c>
      <c r="I2403" s="245">
        <v>0.98662611999999994</v>
      </c>
      <c r="J2403" s="243"/>
      <c r="K2403" s="243"/>
      <c r="L2403" s="245" t="str">
        <f t="shared" si="47"/>
        <v>1 шт.</v>
      </c>
      <c r="M2403" s="246" t="str">
        <f t="shared" si="48"/>
        <v>1 шт.</v>
      </c>
      <c r="N2403" s="245"/>
      <c r="O2403" s="245"/>
      <c r="P2403" s="245">
        <f t="shared" si="49"/>
        <v>0.98662611999999994</v>
      </c>
      <c r="Q2403" s="247">
        <v>0.98662611999999994</v>
      </c>
    </row>
    <row r="2404" spans="1:18" s="244" customFormat="1" x14ac:dyDescent="0.25">
      <c r="A2404" s="4" t="s">
        <v>476</v>
      </c>
      <c r="B2404" s="28" t="s">
        <v>25</v>
      </c>
      <c r="C2404" s="246"/>
      <c r="D2404" s="12"/>
      <c r="E2404" s="249"/>
      <c r="F2404" s="249"/>
      <c r="G2404" s="245"/>
      <c r="H2404" s="245"/>
      <c r="I2404" s="245"/>
      <c r="J2404" s="243"/>
      <c r="K2404" s="243"/>
      <c r="L2404" s="245"/>
      <c r="M2404" s="246"/>
      <c r="N2404" s="245"/>
      <c r="O2404" s="245"/>
      <c r="P2404" s="245"/>
      <c r="Q2404" s="247"/>
    </row>
    <row r="2405" spans="1:18" s="244" customFormat="1" x14ac:dyDescent="0.25">
      <c r="A2405" s="5" t="s">
        <v>4112</v>
      </c>
      <c r="B2405" s="11" t="s">
        <v>1234</v>
      </c>
      <c r="C2405" s="248" t="s">
        <v>1744</v>
      </c>
      <c r="D2405" s="103" t="s">
        <v>1741</v>
      </c>
      <c r="E2405" s="249">
        <v>2014</v>
      </c>
      <c r="F2405" s="249">
        <v>2014</v>
      </c>
      <c r="G2405" s="245">
        <v>0.55545999999999995</v>
      </c>
      <c r="H2405" s="245">
        <v>0.55545999999999995</v>
      </c>
      <c r="I2405" s="245">
        <v>0.55545999999999995</v>
      </c>
      <c r="J2405" s="243"/>
      <c r="K2405" s="243"/>
      <c r="L2405" s="245" t="str">
        <f t="shared" si="47"/>
        <v>4 шт</v>
      </c>
      <c r="M2405" s="246" t="str">
        <f t="shared" si="48"/>
        <v>4 шт</v>
      </c>
      <c r="N2405" s="245"/>
      <c r="O2405" s="245"/>
      <c r="P2405" s="245">
        <f t="shared" si="49"/>
        <v>0.55545999999999995</v>
      </c>
      <c r="Q2405" s="247">
        <v>0.55545999999999995</v>
      </c>
    </row>
    <row r="2406" spans="1:18" s="244" customFormat="1" x14ac:dyDescent="0.25">
      <c r="A2406" s="5" t="s">
        <v>4113</v>
      </c>
      <c r="B2406" s="11" t="s">
        <v>1239</v>
      </c>
      <c r="C2406" s="248" t="s">
        <v>1744</v>
      </c>
      <c r="D2406" s="12" t="s">
        <v>146</v>
      </c>
      <c r="E2406" s="249">
        <v>2014</v>
      </c>
      <c r="F2406" s="249">
        <v>2014</v>
      </c>
      <c r="G2406" s="245">
        <v>0.26451999999999998</v>
      </c>
      <c r="H2406" s="245">
        <v>0.26451999999999998</v>
      </c>
      <c r="I2406" s="245">
        <v>0.26451999999999998</v>
      </c>
      <c r="J2406" s="243"/>
      <c r="K2406" s="243"/>
      <c r="L2406" s="245" t="str">
        <f t="shared" si="47"/>
        <v>1 шт.</v>
      </c>
      <c r="M2406" s="246" t="str">
        <f t="shared" si="48"/>
        <v>1 шт.</v>
      </c>
      <c r="N2406" s="245"/>
      <c r="O2406" s="245"/>
      <c r="P2406" s="245">
        <f t="shared" si="49"/>
        <v>0.26451999999999998</v>
      </c>
      <c r="Q2406" s="247">
        <v>0.26451999999999998</v>
      </c>
    </row>
    <row r="2407" spans="1:18" s="244" customFormat="1" x14ac:dyDescent="0.25">
      <c r="A2407" s="5" t="s">
        <v>4114</v>
      </c>
      <c r="B2407" s="11" t="s">
        <v>1240</v>
      </c>
      <c r="C2407" s="248" t="s">
        <v>1744</v>
      </c>
      <c r="D2407" s="12" t="s">
        <v>146</v>
      </c>
      <c r="E2407" s="249">
        <v>2014</v>
      </c>
      <c r="F2407" s="249">
        <v>2014</v>
      </c>
      <c r="G2407" s="245">
        <v>0.174176</v>
      </c>
      <c r="H2407" s="245">
        <v>0.174176</v>
      </c>
      <c r="I2407" s="245">
        <v>0.174176</v>
      </c>
      <c r="J2407" s="243"/>
      <c r="K2407" s="243"/>
      <c r="L2407" s="245" t="str">
        <f t="shared" si="47"/>
        <v>1 шт.</v>
      </c>
      <c r="M2407" s="246" t="str">
        <f t="shared" si="48"/>
        <v>1 шт.</v>
      </c>
      <c r="N2407" s="245"/>
      <c r="O2407" s="245"/>
      <c r="P2407" s="245">
        <f t="shared" si="49"/>
        <v>0.174176</v>
      </c>
      <c r="Q2407" s="247">
        <v>0.174176</v>
      </c>
    </row>
    <row r="2408" spans="1:18" s="244" customFormat="1" x14ac:dyDescent="0.25">
      <c r="A2408" s="4" t="s">
        <v>52</v>
      </c>
      <c r="B2408" s="28" t="s">
        <v>26</v>
      </c>
      <c r="C2408" s="246"/>
      <c r="D2408" s="12"/>
      <c r="E2408" s="249"/>
      <c r="F2408" s="249"/>
      <c r="G2408" s="245"/>
      <c r="H2408" s="245"/>
      <c r="I2408" s="245"/>
      <c r="J2408" s="243"/>
      <c r="K2408" s="243"/>
      <c r="L2408" s="245"/>
      <c r="M2408" s="246"/>
      <c r="N2408" s="245"/>
      <c r="O2408" s="245"/>
      <c r="P2408" s="245"/>
      <c r="Q2408" s="247"/>
    </row>
    <row r="2409" spans="1:18" s="244" customFormat="1" x14ac:dyDescent="0.25">
      <c r="A2409" s="5" t="s">
        <v>4115</v>
      </c>
      <c r="B2409" s="20" t="s">
        <v>1231</v>
      </c>
      <c r="C2409" s="248" t="s">
        <v>1744</v>
      </c>
      <c r="D2409" s="12" t="s">
        <v>146</v>
      </c>
      <c r="E2409" s="249">
        <v>2014</v>
      </c>
      <c r="F2409" s="249">
        <v>2014</v>
      </c>
      <c r="G2409" s="245">
        <v>8.2556000000000004E-2</v>
      </c>
      <c r="H2409" s="245">
        <v>8.2556000000000004E-2</v>
      </c>
      <c r="I2409" s="245">
        <v>8.2556000000000004E-2</v>
      </c>
      <c r="J2409" s="243"/>
      <c r="K2409" s="243"/>
      <c r="L2409" s="245" t="str">
        <f t="shared" si="47"/>
        <v>1 шт.</v>
      </c>
      <c r="M2409" s="246" t="str">
        <f t="shared" si="48"/>
        <v>1 шт.</v>
      </c>
      <c r="N2409" s="245"/>
      <c r="O2409" s="245"/>
      <c r="P2409" s="245">
        <f t="shared" si="49"/>
        <v>8.2556000000000004E-2</v>
      </c>
      <c r="Q2409" s="247">
        <v>8.2556000000000004E-2</v>
      </c>
    </row>
    <row r="2410" spans="1:18" s="244" customFormat="1" x14ac:dyDescent="0.25">
      <c r="A2410" s="5" t="s">
        <v>4116</v>
      </c>
      <c r="B2410" s="11" t="s">
        <v>87</v>
      </c>
      <c r="C2410" s="248" t="s">
        <v>1744</v>
      </c>
      <c r="D2410" s="31" t="s">
        <v>1740</v>
      </c>
      <c r="E2410" s="249">
        <v>2014</v>
      </c>
      <c r="F2410" s="249">
        <v>2014</v>
      </c>
      <c r="G2410" s="245">
        <v>0.189</v>
      </c>
      <c r="H2410" s="245">
        <v>0.189</v>
      </c>
      <c r="I2410" s="245">
        <v>0.189</v>
      </c>
      <c r="J2410" s="243"/>
      <c r="K2410" s="243"/>
      <c r="L2410" s="245" t="str">
        <f t="shared" si="47"/>
        <v>3 шт</v>
      </c>
      <c r="M2410" s="246" t="str">
        <f t="shared" si="48"/>
        <v>3 шт</v>
      </c>
      <c r="N2410" s="245"/>
      <c r="O2410" s="245"/>
      <c r="P2410" s="245">
        <f t="shared" si="49"/>
        <v>0.189</v>
      </c>
      <c r="Q2410" s="247">
        <v>0.189</v>
      </c>
    </row>
    <row r="2411" spans="1:18" s="244" customFormat="1" x14ac:dyDescent="0.25">
      <c r="A2411" s="5" t="s">
        <v>4117</v>
      </c>
      <c r="B2411" s="11" t="s">
        <v>87</v>
      </c>
      <c r="C2411" s="248" t="s">
        <v>1744</v>
      </c>
      <c r="D2411" s="103" t="s">
        <v>1412</v>
      </c>
      <c r="E2411" s="249">
        <v>2014</v>
      </c>
      <c r="F2411" s="249">
        <v>2014</v>
      </c>
      <c r="G2411" s="245">
        <v>0.21199999999999999</v>
      </c>
      <c r="H2411" s="245">
        <v>0.21199999999999999</v>
      </c>
      <c r="I2411" s="245">
        <v>0.21199999999999999</v>
      </c>
      <c r="J2411" s="243"/>
      <c r="K2411" s="243"/>
      <c r="L2411" s="245" t="str">
        <f t="shared" si="47"/>
        <v>2 шт</v>
      </c>
      <c r="M2411" s="246" t="str">
        <f t="shared" si="48"/>
        <v>2 шт</v>
      </c>
      <c r="N2411" s="245"/>
      <c r="O2411" s="245"/>
      <c r="P2411" s="245">
        <f t="shared" si="49"/>
        <v>0.21199999999999999</v>
      </c>
      <c r="Q2411" s="247">
        <v>0.21199999999999999</v>
      </c>
    </row>
    <row r="2412" spans="1:18" s="244" customFormat="1" x14ac:dyDescent="0.25">
      <c r="A2412" s="5" t="s">
        <v>4118</v>
      </c>
      <c r="B2412" s="11" t="s">
        <v>1232</v>
      </c>
      <c r="C2412" s="248" t="s">
        <v>1744</v>
      </c>
      <c r="D2412" s="12" t="s">
        <v>146</v>
      </c>
      <c r="E2412" s="249">
        <v>2014</v>
      </c>
      <c r="F2412" s="249">
        <v>2014</v>
      </c>
      <c r="G2412" s="245">
        <v>5.0900000000000001E-2</v>
      </c>
      <c r="H2412" s="245">
        <v>5.0900000000000001E-2</v>
      </c>
      <c r="I2412" s="245">
        <v>5.0900000000000001E-2</v>
      </c>
      <c r="J2412" s="243"/>
      <c r="K2412" s="243"/>
      <c r="L2412" s="245" t="str">
        <f t="shared" si="47"/>
        <v>1 шт.</v>
      </c>
      <c r="M2412" s="246" t="str">
        <f t="shared" si="48"/>
        <v>1 шт.</v>
      </c>
      <c r="N2412" s="245"/>
      <c r="O2412" s="245"/>
      <c r="P2412" s="245">
        <f t="shared" si="49"/>
        <v>5.0900000000000001E-2</v>
      </c>
      <c r="Q2412" s="247">
        <v>5.0900000000000001E-2</v>
      </c>
    </row>
    <row r="2413" spans="1:18" s="244" customFormat="1" ht="16.5" thickBot="1" x14ac:dyDescent="0.3">
      <c r="A2413" s="5" t="s">
        <v>4119</v>
      </c>
      <c r="B2413" s="23" t="s">
        <v>1228</v>
      </c>
      <c r="C2413" s="255" t="s">
        <v>1744</v>
      </c>
      <c r="D2413" s="133" t="s">
        <v>1740</v>
      </c>
      <c r="E2413" s="256">
        <v>2014</v>
      </c>
      <c r="F2413" s="256">
        <v>2014</v>
      </c>
      <c r="G2413" s="257">
        <v>0.1797</v>
      </c>
      <c r="H2413" s="257">
        <v>0.1797</v>
      </c>
      <c r="I2413" s="257">
        <v>0.1797</v>
      </c>
      <c r="J2413" s="258"/>
      <c r="K2413" s="258"/>
      <c r="L2413" s="257" t="str">
        <f t="shared" si="47"/>
        <v>3 шт</v>
      </c>
      <c r="M2413" s="259" t="str">
        <f t="shared" si="48"/>
        <v>3 шт</v>
      </c>
      <c r="N2413" s="257"/>
      <c r="O2413" s="257"/>
      <c r="P2413" s="257">
        <f t="shared" si="49"/>
        <v>0.1797</v>
      </c>
      <c r="Q2413" s="260">
        <v>0.1797</v>
      </c>
    </row>
    <row r="2414" spans="1:18" x14ac:dyDescent="0.25">
      <c r="A2414" s="193"/>
      <c r="B2414" s="194" t="s">
        <v>3527</v>
      </c>
      <c r="C2414" s="195"/>
      <c r="D2414" s="195"/>
      <c r="E2414" s="195"/>
      <c r="F2414" s="195"/>
      <c r="G2414" s="196">
        <v>186.54532299986073</v>
      </c>
      <c r="H2414" s="195"/>
      <c r="I2414" s="195"/>
      <c r="J2414" s="195"/>
      <c r="K2414" s="195"/>
      <c r="L2414" s="195"/>
      <c r="M2414" s="195"/>
      <c r="N2414" s="196">
        <v>186.5454</v>
      </c>
      <c r="O2414" s="196">
        <v>0</v>
      </c>
      <c r="P2414" s="196"/>
      <c r="Q2414" s="197">
        <v>186.5454</v>
      </c>
      <c r="R2414" s="147"/>
    </row>
    <row r="2415" spans="1:18" x14ac:dyDescent="0.25">
      <c r="A2415" s="138" t="s">
        <v>593</v>
      </c>
      <c r="B2415" s="136" t="s">
        <v>3528</v>
      </c>
      <c r="C2415" s="60"/>
      <c r="D2415" s="60"/>
      <c r="E2415" s="60"/>
      <c r="F2415" s="60"/>
      <c r="G2415" s="60"/>
      <c r="H2415" s="60"/>
      <c r="I2415" s="60"/>
      <c r="J2415" s="60"/>
      <c r="K2415" s="60"/>
      <c r="L2415" s="60"/>
      <c r="M2415" s="60"/>
      <c r="N2415" s="59">
        <v>9.7844060292374948</v>
      </c>
      <c r="O2415" s="50"/>
      <c r="P2415" s="50"/>
      <c r="Q2415" s="198"/>
      <c r="R2415" s="147"/>
    </row>
    <row r="2416" spans="1:18" ht="31.5" x14ac:dyDescent="0.25">
      <c r="A2416" s="138" t="s">
        <v>27</v>
      </c>
      <c r="B2416" s="30" t="s">
        <v>3529</v>
      </c>
      <c r="C2416" s="60" t="s">
        <v>1874</v>
      </c>
      <c r="D2416" s="60"/>
      <c r="E2416" s="60">
        <v>2012</v>
      </c>
      <c r="F2416" s="60">
        <v>2012</v>
      </c>
      <c r="G2416" s="60"/>
      <c r="H2416" s="60"/>
      <c r="I2416" s="60"/>
      <c r="J2416" s="199"/>
      <c r="K2416" s="60"/>
      <c r="L2416" s="60"/>
      <c r="M2416" s="60"/>
      <c r="N2416" s="50">
        <v>0.51912220085185179</v>
      </c>
      <c r="O2416" s="50"/>
      <c r="P2416" s="50"/>
      <c r="Q2416" s="198"/>
      <c r="R2416" s="147"/>
    </row>
    <row r="2417" spans="1:18" ht="31.5" x14ac:dyDescent="0.25">
      <c r="A2417" s="138" t="s">
        <v>44</v>
      </c>
      <c r="B2417" s="30" t="s">
        <v>3530</v>
      </c>
      <c r="C2417" s="60" t="s">
        <v>1874</v>
      </c>
      <c r="D2417" s="60"/>
      <c r="E2417" s="60">
        <v>2012</v>
      </c>
      <c r="F2417" s="60">
        <v>2012</v>
      </c>
      <c r="G2417" s="60"/>
      <c r="H2417" s="60"/>
      <c r="I2417" s="60"/>
      <c r="J2417" s="199"/>
      <c r="K2417" s="60"/>
      <c r="L2417" s="60"/>
      <c r="M2417" s="60"/>
      <c r="N2417" s="50">
        <v>1.3978191499999999</v>
      </c>
      <c r="O2417" s="50"/>
      <c r="P2417" s="50"/>
      <c r="Q2417" s="198"/>
      <c r="R2417" s="147"/>
    </row>
    <row r="2418" spans="1:18" ht="47.25" x14ac:dyDescent="0.25">
      <c r="A2418" s="138" t="s">
        <v>45</v>
      </c>
      <c r="B2418" s="30" t="s">
        <v>3531</v>
      </c>
      <c r="C2418" s="60" t="s">
        <v>1874</v>
      </c>
      <c r="D2418" s="60"/>
      <c r="E2418" s="60">
        <v>2012</v>
      </c>
      <c r="F2418" s="60">
        <v>2012</v>
      </c>
      <c r="G2418" s="60"/>
      <c r="H2418" s="60"/>
      <c r="I2418" s="60"/>
      <c r="J2418" s="200" t="s">
        <v>351</v>
      </c>
      <c r="K2418" s="60"/>
      <c r="L2418" s="60"/>
      <c r="M2418" s="60"/>
      <c r="N2418" s="50">
        <v>1.9401423658866663</v>
      </c>
      <c r="O2418" s="50"/>
      <c r="P2418" s="50"/>
      <c r="Q2418" s="198"/>
      <c r="R2418" s="147"/>
    </row>
    <row r="2419" spans="1:18" ht="31.5" x14ac:dyDescent="0.25">
      <c r="A2419" s="138" t="s">
        <v>46</v>
      </c>
      <c r="B2419" s="30" t="s">
        <v>3532</v>
      </c>
      <c r="C2419" s="60" t="s">
        <v>1874</v>
      </c>
      <c r="D2419" s="60"/>
      <c r="E2419" s="60">
        <v>2012</v>
      </c>
      <c r="F2419" s="60">
        <v>2012</v>
      </c>
      <c r="G2419" s="60"/>
      <c r="H2419" s="60"/>
      <c r="I2419" s="60"/>
      <c r="J2419" s="200" t="s">
        <v>351</v>
      </c>
      <c r="K2419" s="60"/>
      <c r="L2419" s="60"/>
      <c r="M2419" s="60"/>
      <c r="N2419" s="50">
        <v>2.020192339925666</v>
      </c>
      <c r="O2419" s="50"/>
      <c r="P2419" s="50"/>
      <c r="Q2419" s="198"/>
      <c r="R2419" s="147"/>
    </row>
    <row r="2420" spans="1:18" ht="31.5" x14ac:dyDescent="0.25">
      <c r="A2420" s="138" t="s">
        <v>48</v>
      </c>
      <c r="B2420" s="30" t="s">
        <v>3533</v>
      </c>
      <c r="C2420" s="60" t="s">
        <v>1874</v>
      </c>
      <c r="D2420" s="60"/>
      <c r="E2420" s="60">
        <v>2012</v>
      </c>
      <c r="F2420" s="60">
        <v>2012</v>
      </c>
      <c r="G2420" s="60"/>
      <c r="H2420" s="60"/>
      <c r="I2420" s="60"/>
      <c r="J2420" s="199"/>
      <c r="K2420" s="60"/>
      <c r="L2420" s="60"/>
      <c r="M2420" s="60"/>
      <c r="N2420" s="50">
        <v>0.94754000000000005</v>
      </c>
      <c r="O2420" s="50"/>
      <c r="P2420" s="50"/>
      <c r="Q2420" s="198"/>
      <c r="R2420" s="147"/>
    </row>
    <row r="2421" spans="1:18" ht="31.5" x14ac:dyDescent="0.25">
      <c r="A2421" s="138" t="s">
        <v>50</v>
      </c>
      <c r="B2421" s="30" t="s">
        <v>3534</v>
      </c>
      <c r="C2421" s="60" t="s">
        <v>1874</v>
      </c>
      <c r="D2421" s="60"/>
      <c r="E2421" s="60">
        <v>2012</v>
      </c>
      <c r="F2421" s="60">
        <v>2012</v>
      </c>
      <c r="G2421" s="60"/>
      <c r="H2421" s="60"/>
      <c r="I2421" s="60"/>
      <c r="J2421" s="199"/>
      <c r="K2421" s="60"/>
      <c r="L2421" s="60"/>
      <c r="M2421" s="60"/>
      <c r="N2421" s="50">
        <v>1.2509499725733111</v>
      </c>
      <c r="O2421" s="50"/>
      <c r="P2421" s="50"/>
      <c r="Q2421" s="198"/>
      <c r="R2421" s="147"/>
    </row>
    <row r="2422" spans="1:18" ht="31.5" x14ac:dyDescent="0.25">
      <c r="A2422" s="138" t="s">
        <v>51</v>
      </c>
      <c r="B2422" s="30" t="s">
        <v>3535</v>
      </c>
      <c r="C2422" s="60" t="s">
        <v>1874</v>
      </c>
      <c r="D2422" s="60"/>
      <c r="E2422" s="60">
        <v>2012</v>
      </c>
      <c r="F2422" s="60">
        <v>2012</v>
      </c>
      <c r="G2422" s="60"/>
      <c r="H2422" s="60"/>
      <c r="I2422" s="60"/>
      <c r="J2422" s="199"/>
      <c r="K2422" s="60"/>
      <c r="L2422" s="60"/>
      <c r="M2422" s="60"/>
      <c r="N2422" s="50">
        <v>1.7086399999999999</v>
      </c>
      <c r="O2422" s="50"/>
      <c r="P2422" s="50"/>
      <c r="Q2422" s="198"/>
      <c r="R2422" s="147"/>
    </row>
    <row r="2423" spans="1:18" x14ac:dyDescent="0.25">
      <c r="A2423" s="138" t="s">
        <v>476</v>
      </c>
      <c r="B2423" s="136" t="s">
        <v>3536</v>
      </c>
      <c r="C2423" s="60"/>
      <c r="D2423" s="60"/>
      <c r="E2423" s="60"/>
      <c r="F2423" s="60"/>
      <c r="G2423" s="60"/>
      <c r="H2423" s="60"/>
      <c r="I2423" s="60"/>
      <c r="J2423" s="60"/>
      <c r="K2423" s="60"/>
      <c r="L2423" s="60"/>
      <c r="M2423" s="60"/>
      <c r="N2423" s="59">
        <v>14.142379340260819</v>
      </c>
      <c r="O2423" s="50"/>
      <c r="P2423" s="50"/>
      <c r="Q2423" s="198"/>
      <c r="R2423" s="147"/>
    </row>
    <row r="2424" spans="1:18" ht="31.5" x14ac:dyDescent="0.25">
      <c r="A2424" s="138" t="s">
        <v>52</v>
      </c>
      <c r="B2424" s="21" t="s">
        <v>3537</v>
      </c>
      <c r="C2424" s="60" t="s">
        <v>1874</v>
      </c>
      <c r="D2424" s="60"/>
      <c r="E2424" s="60">
        <v>2012</v>
      </c>
      <c r="F2424" s="60">
        <v>2012</v>
      </c>
      <c r="G2424" s="60"/>
      <c r="H2424" s="60"/>
      <c r="I2424" s="60"/>
      <c r="J2424" s="60"/>
      <c r="K2424" s="60"/>
      <c r="L2424" s="60"/>
      <c r="M2424" s="60"/>
      <c r="N2424" s="50">
        <v>0.7765661944444443</v>
      </c>
      <c r="O2424" s="50"/>
      <c r="P2424" s="50"/>
      <c r="Q2424" s="198"/>
      <c r="R2424" s="147"/>
    </row>
    <row r="2425" spans="1:18" ht="31.5" x14ac:dyDescent="0.25">
      <c r="A2425" s="138" t="s">
        <v>54</v>
      </c>
      <c r="B2425" s="21" t="s">
        <v>3538</v>
      </c>
      <c r="C2425" s="60" t="s">
        <v>1874</v>
      </c>
      <c r="D2425" s="60"/>
      <c r="E2425" s="60">
        <v>2012</v>
      </c>
      <c r="F2425" s="60">
        <v>2012</v>
      </c>
      <c r="G2425" s="60"/>
      <c r="H2425" s="60"/>
      <c r="I2425" s="60"/>
      <c r="J2425" s="60"/>
      <c r="K2425" s="60"/>
      <c r="L2425" s="60"/>
      <c r="M2425" s="60"/>
      <c r="N2425" s="50">
        <v>0.62068000000000001</v>
      </c>
      <c r="O2425" s="50"/>
      <c r="P2425" s="50"/>
      <c r="Q2425" s="198"/>
      <c r="R2425" s="147"/>
    </row>
    <row r="2426" spans="1:18" ht="31.5" x14ac:dyDescent="0.25">
      <c r="A2426" s="138" t="s">
        <v>55</v>
      </c>
      <c r="B2426" s="30" t="s">
        <v>3539</v>
      </c>
      <c r="C2426" s="60" t="s">
        <v>1874</v>
      </c>
      <c r="D2426" s="60"/>
      <c r="E2426" s="60">
        <v>2012</v>
      </c>
      <c r="F2426" s="60">
        <v>2012</v>
      </c>
      <c r="G2426" s="60"/>
      <c r="H2426" s="60"/>
      <c r="I2426" s="60"/>
      <c r="J2426" s="60" t="s">
        <v>351</v>
      </c>
      <c r="K2426" s="60"/>
      <c r="L2426" s="60"/>
      <c r="M2426" s="60"/>
      <c r="N2426" s="50">
        <v>0.31034</v>
      </c>
      <c r="O2426" s="50"/>
      <c r="P2426" s="50"/>
      <c r="Q2426" s="198"/>
      <c r="R2426" s="147"/>
    </row>
    <row r="2427" spans="1:18" x14ac:dyDescent="0.25">
      <c r="A2427" s="138" t="s">
        <v>3540</v>
      </c>
      <c r="B2427" s="30" t="s">
        <v>3541</v>
      </c>
      <c r="C2427" s="60" t="s">
        <v>1874</v>
      </c>
      <c r="D2427" s="60"/>
      <c r="E2427" s="60">
        <v>2012</v>
      </c>
      <c r="F2427" s="60">
        <v>2012</v>
      </c>
      <c r="G2427" s="60"/>
      <c r="H2427" s="60"/>
      <c r="I2427" s="60"/>
      <c r="J2427" s="60"/>
      <c r="K2427" s="60"/>
      <c r="L2427" s="60"/>
      <c r="M2427" s="60"/>
      <c r="N2427" s="50">
        <v>0.77644000000000002</v>
      </c>
      <c r="O2427" s="50"/>
      <c r="P2427" s="50"/>
      <c r="Q2427" s="198"/>
      <c r="R2427" s="147"/>
    </row>
    <row r="2428" spans="1:18" x14ac:dyDescent="0.25">
      <c r="A2428" s="138" t="s">
        <v>3542</v>
      </c>
      <c r="B2428" s="30" t="s">
        <v>3543</v>
      </c>
      <c r="C2428" s="60" t="s">
        <v>1874</v>
      </c>
      <c r="D2428" s="60"/>
      <c r="E2428" s="60">
        <v>2012</v>
      </c>
      <c r="F2428" s="60">
        <v>2012</v>
      </c>
      <c r="G2428" s="60"/>
      <c r="H2428" s="60"/>
      <c r="I2428" s="60"/>
      <c r="J2428" s="60"/>
      <c r="K2428" s="60"/>
      <c r="L2428" s="60"/>
      <c r="M2428" s="60"/>
      <c r="N2428" s="50">
        <v>0.77679399999999998</v>
      </c>
      <c r="O2428" s="50"/>
      <c r="P2428" s="50"/>
      <c r="Q2428" s="198"/>
      <c r="R2428" s="147"/>
    </row>
    <row r="2429" spans="1:18" ht="47.25" x14ac:dyDescent="0.25">
      <c r="A2429" s="138" t="s">
        <v>3544</v>
      </c>
      <c r="B2429" s="30" t="s">
        <v>3545</v>
      </c>
      <c r="C2429" s="60" t="s">
        <v>1874</v>
      </c>
      <c r="D2429" s="60"/>
      <c r="E2429" s="60">
        <v>2012</v>
      </c>
      <c r="F2429" s="60">
        <v>2012</v>
      </c>
      <c r="G2429" s="60"/>
      <c r="H2429" s="60"/>
      <c r="I2429" s="60"/>
      <c r="J2429" s="60" t="s">
        <v>3546</v>
      </c>
      <c r="K2429" s="60"/>
      <c r="L2429" s="60"/>
      <c r="M2429" s="60"/>
      <c r="N2429" s="50">
        <v>8.6564309324336683</v>
      </c>
      <c r="O2429" s="50"/>
      <c r="P2429" s="50"/>
      <c r="Q2429" s="198"/>
      <c r="R2429" s="147"/>
    </row>
    <row r="2430" spans="1:18" ht="47.25" x14ac:dyDescent="0.25">
      <c r="A2430" s="138" t="s">
        <v>3547</v>
      </c>
      <c r="B2430" s="30" t="s">
        <v>3548</v>
      </c>
      <c r="C2430" s="60" t="s">
        <v>1874</v>
      </c>
      <c r="D2430" s="60"/>
      <c r="E2430" s="60">
        <v>2012</v>
      </c>
      <c r="F2430" s="60">
        <v>2012</v>
      </c>
      <c r="G2430" s="60"/>
      <c r="H2430" s="60"/>
      <c r="I2430" s="60"/>
      <c r="J2430" s="60" t="s">
        <v>351</v>
      </c>
      <c r="K2430" s="60"/>
      <c r="L2430" s="60"/>
      <c r="M2430" s="60"/>
      <c r="N2430" s="50">
        <v>2.2251282133827051</v>
      </c>
      <c r="O2430" s="50"/>
      <c r="P2430" s="50"/>
      <c r="Q2430" s="198"/>
      <c r="R2430" s="147"/>
    </row>
    <row r="2431" spans="1:18" x14ac:dyDescent="0.25">
      <c r="A2431" s="138" t="s">
        <v>3549</v>
      </c>
      <c r="B2431" s="136" t="s">
        <v>3550</v>
      </c>
      <c r="C2431" s="60"/>
      <c r="D2431" s="60"/>
      <c r="E2431" s="60"/>
      <c r="F2431" s="60"/>
      <c r="G2431" s="60"/>
      <c r="H2431" s="60"/>
      <c r="I2431" s="60"/>
      <c r="J2431" s="60"/>
      <c r="K2431" s="60"/>
      <c r="L2431" s="60"/>
      <c r="M2431" s="60"/>
      <c r="N2431" s="59">
        <v>3.5826552493467556</v>
      </c>
      <c r="O2431" s="50"/>
      <c r="P2431" s="50"/>
      <c r="Q2431" s="198"/>
      <c r="R2431" s="147"/>
    </row>
    <row r="2432" spans="1:18" x14ac:dyDescent="0.25">
      <c r="A2432" s="138" t="s">
        <v>1824</v>
      </c>
      <c r="B2432" s="30" t="s">
        <v>3551</v>
      </c>
      <c r="C2432" s="60" t="s">
        <v>1874</v>
      </c>
      <c r="D2432" s="60"/>
      <c r="E2432" s="60">
        <v>2012</v>
      </c>
      <c r="F2432" s="60">
        <v>2012</v>
      </c>
      <c r="G2432" s="60"/>
      <c r="H2432" s="60"/>
      <c r="I2432" s="60"/>
      <c r="J2432" s="199"/>
      <c r="K2432" s="60"/>
      <c r="L2432" s="60"/>
      <c r="M2432" s="60"/>
      <c r="N2432" s="50">
        <v>0.31062647777777774</v>
      </c>
      <c r="O2432" s="50"/>
      <c r="P2432" s="50"/>
      <c r="Q2432" s="198"/>
      <c r="R2432" s="147"/>
    </row>
    <row r="2433" spans="1:18" ht="31.5" x14ac:dyDescent="0.25">
      <c r="A2433" s="138" t="s">
        <v>3552</v>
      </c>
      <c r="B2433" s="30" t="s">
        <v>3553</v>
      </c>
      <c r="C2433" s="60" t="s">
        <v>1874</v>
      </c>
      <c r="D2433" s="60"/>
      <c r="E2433" s="60">
        <v>2012</v>
      </c>
      <c r="F2433" s="60">
        <v>2012</v>
      </c>
      <c r="G2433" s="60"/>
      <c r="H2433" s="60"/>
      <c r="I2433" s="60"/>
      <c r="J2433" s="200" t="s">
        <v>351</v>
      </c>
      <c r="K2433" s="60"/>
      <c r="L2433" s="60"/>
      <c r="M2433" s="60"/>
      <c r="N2433" s="50">
        <v>0.88439494827203335</v>
      </c>
      <c r="O2433" s="50"/>
      <c r="P2433" s="50"/>
      <c r="Q2433" s="198"/>
      <c r="R2433" s="147"/>
    </row>
    <row r="2434" spans="1:18" ht="31.5" x14ac:dyDescent="0.25">
      <c r="A2434" s="138" t="s">
        <v>3554</v>
      </c>
      <c r="B2434" s="30" t="s">
        <v>3555</v>
      </c>
      <c r="C2434" s="60" t="s">
        <v>1874</v>
      </c>
      <c r="D2434" s="60"/>
      <c r="E2434" s="60">
        <v>2012</v>
      </c>
      <c r="F2434" s="60">
        <v>2012</v>
      </c>
      <c r="G2434" s="60"/>
      <c r="H2434" s="60"/>
      <c r="I2434" s="60"/>
      <c r="J2434" s="200" t="s">
        <v>351</v>
      </c>
      <c r="K2434" s="60"/>
      <c r="L2434" s="60"/>
      <c r="M2434" s="60"/>
      <c r="N2434" s="50">
        <v>1.6385611215075666</v>
      </c>
      <c r="O2434" s="50"/>
      <c r="P2434" s="50"/>
      <c r="Q2434" s="198"/>
      <c r="R2434" s="147"/>
    </row>
    <row r="2435" spans="1:18" x14ac:dyDescent="0.25">
      <c r="A2435" s="138" t="s">
        <v>3556</v>
      </c>
      <c r="B2435" s="30" t="s">
        <v>3557</v>
      </c>
      <c r="C2435" s="60" t="s">
        <v>1874</v>
      </c>
      <c r="D2435" s="60"/>
      <c r="E2435" s="60">
        <v>2012</v>
      </c>
      <c r="F2435" s="60">
        <v>2012</v>
      </c>
      <c r="G2435" s="60"/>
      <c r="H2435" s="60"/>
      <c r="I2435" s="60"/>
      <c r="J2435" s="199"/>
      <c r="K2435" s="60"/>
      <c r="L2435" s="60"/>
      <c r="M2435" s="60"/>
      <c r="N2435" s="50">
        <v>0.31062647777777774</v>
      </c>
      <c r="O2435" s="50"/>
      <c r="P2435" s="50"/>
      <c r="Q2435" s="198"/>
      <c r="R2435" s="147"/>
    </row>
    <row r="2436" spans="1:18" ht="47.25" x14ac:dyDescent="0.25">
      <c r="A2436" s="138" t="s">
        <v>3558</v>
      </c>
      <c r="B2436" s="30" t="s">
        <v>3559</v>
      </c>
      <c r="C2436" s="60" t="s">
        <v>1874</v>
      </c>
      <c r="D2436" s="60"/>
      <c r="E2436" s="60">
        <v>2012</v>
      </c>
      <c r="F2436" s="60">
        <v>2012</v>
      </c>
      <c r="G2436" s="60"/>
      <c r="H2436" s="60"/>
      <c r="I2436" s="60"/>
      <c r="J2436" s="200" t="s">
        <v>351</v>
      </c>
      <c r="K2436" s="60"/>
      <c r="L2436" s="60"/>
      <c r="M2436" s="60"/>
      <c r="N2436" s="50">
        <v>0.43844622401159999</v>
      </c>
      <c r="O2436" s="50"/>
      <c r="P2436" s="50"/>
      <c r="Q2436" s="198"/>
      <c r="R2436" s="147"/>
    </row>
    <row r="2437" spans="1:18" x14ac:dyDescent="0.25">
      <c r="A2437" s="138" t="s">
        <v>3560</v>
      </c>
      <c r="B2437" s="136" t="s">
        <v>2142</v>
      </c>
      <c r="C2437" s="60"/>
      <c r="D2437" s="60"/>
      <c r="E2437" s="60"/>
      <c r="F2437" s="60"/>
      <c r="G2437" s="60"/>
      <c r="H2437" s="60"/>
      <c r="I2437" s="60"/>
      <c r="J2437" s="60"/>
      <c r="K2437" s="60"/>
      <c r="L2437" s="60"/>
      <c r="M2437" s="60"/>
      <c r="N2437" s="59">
        <v>25.875815625672882</v>
      </c>
      <c r="O2437" s="50"/>
      <c r="P2437" s="50"/>
      <c r="Q2437" s="198"/>
      <c r="R2437" s="147"/>
    </row>
    <row r="2438" spans="1:18" ht="47.25" x14ac:dyDescent="0.25">
      <c r="A2438" s="138" t="s">
        <v>3561</v>
      </c>
      <c r="B2438" s="30" t="s">
        <v>3562</v>
      </c>
      <c r="C2438" s="60" t="s">
        <v>1874</v>
      </c>
      <c r="D2438" s="60"/>
      <c r="E2438" s="60">
        <v>2012</v>
      </c>
      <c r="F2438" s="60">
        <v>2012</v>
      </c>
      <c r="G2438" s="60"/>
      <c r="H2438" s="60"/>
      <c r="I2438" s="60"/>
      <c r="J2438" s="60" t="s">
        <v>378</v>
      </c>
      <c r="K2438" s="60"/>
      <c r="L2438" s="60"/>
      <c r="M2438" s="60"/>
      <c r="N2438" s="50">
        <v>4.8645212575337773</v>
      </c>
      <c r="O2438" s="50"/>
      <c r="P2438" s="50"/>
      <c r="Q2438" s="198"/>
      <c r="R2438" s="147"/>
    </row>
    <row r="2439" spans="1:18" ht="31.5" x14ac:dyDescent="0.25">
      <c r="A2439" s="138" t="s">
        <v>3563</v>
      </c>
      <c r="B2439" s="30" t="s">
        <v>3564</v>
      </c>
      <c r="C2439" s="60" t="s">
        <v>1874</v>
      </c>
      <c r="D2439" s="60"/>
      <c r="E2439" s="60">
        <v>2012</v>
      </c>
      <c r="F2439" s="60">
        <v>2012</v>
      </c>
      <c r="G2439" s="60"/>
      <c r="H2439" s="60"/>
      <c r="I2439" s="60"/>
      <c r="J2439" s="60"/>
      <c r="K2439" s="60"/>
      <c r="L2439" s="60"/>
      <c r="M2439" s="60"/>
      <c r="N2439" s="50">
        <v>0.94539517423244424</v>
      </c>
      <c r="O2439" s="50"/>
      <c r="P2439" s="50"/>
      <c r="Q2439" s="198"/>
      <c r="R2439" s="147"/>
    </row>
    <row r="2440" spans="1:18" ht="31.5" x14ac:dyDescent="0.25">
      <c r="A2440" s="138" t="s">
        <v>3565</v>
      </c>
      <c r="B2440" s="30" t="s">
        <v>3566</v>
      </c>
      <c r="C2440" s="60" t="s">
        <v>1874</v>
      </c>
      <c r="D2440" s="60"/>
      <c r="E2440" s="60">
        <v>2012</v>
      </c>
      <c r="F2440" s="60">
        <v>2012</v>
      </c>
      <c r="G2440" s="60"/>
      <c r="H2440" s="60"/>
      <c r="I2440" s="60"/>
      <c r="J2440" s="60"/>
      <c r="K2440" s="60"/>
      <c r="L2440" s="60"/>
      <c r="M2440" s="60"/>
      <c r="N2440" s="50">
        <v>0.46593971666666661</v>
      </c>
      <c r="O2440" s="50"/>
      <c r="P2440" s="50"/>
      <c r="Q2440" s="198"/>
      <c r="R2440" s="147"/>
    </row>
    <row r="2441" spans="1:18" x14ac:dyDescent="0.25">
      <c r="A2441" s="138" t="s">
        <v>3567</v>
      </c>
      <c r="B2441" s="30" t="s">
        <v>3568</v>
      </c>
      <c r="C2441" s="60" t="s">
        <v>1874</v>
      </c>
      <c r="D2441" s="60"/>
      <c r="E2441" s="60">
        <v>2012</v>
      </c>
      <c r="F2441" s="60">
        <v>2012</v>
      </c>
      <c r="G2441" s="60"/>
      <c r="H2441" s="60"/>
      <c r="I2441" s="60"/>
      <c r="J2441" s="60"/>
      <c r="K2441" s="60"/>
      <c r="L2441" s="60"/>
      <c r="M2441" s="60"/>
      <c r="N2441" s="50">
        <v>0.62125295555555549</v>
      </c>
      <c r="O2441" s="50"/>
      <c r="P2441" s="50"/>
      <c r="Q2441" s="198"/>
      <c r="R2441" s="147"/>
    </row>
    <row r="2442" spans="1:18" ht="31.5" x14ac:dyDescent="0.25">
      <c r="A2442" s="138" t="s">
        <v>3569</v>
      </c>
      <c r="B2442" s="30" t="s">
        <v>3570</v>
      </c>
      <c r="C2442" s="60" t="s">
        <v>1874</v>
      </c>
      <c r="D2442" s="60"/>
      <c r="E2442" s="60">
        <v>2012</v>
      </c>
      <c r="F2442" s="60">
        <v>2012</v>
      </c>
      <c r="G2442" s="60"/>
      <c r="H2442" s="60"/>
      <c r="I2442" s="60"/>
      <c r="J2442" s="60"/>
      <c r="K2442" s="60"/>
      <c r="L2442" s="60"/>
      <c r="M2442" s="60"/>
      <c r="N2442" s="50">
        <v>1.531752096040444</v>
      </c>
      <c r="O2442" s="50"/>
      <c r="P2442" s="50"/>
      <c r="Q2442" s="198"/>
      <c r="R2442" s="147"/>
    </row>
    <row r="2443" spans="1:18" ht="31.5" x14ac:dyDescent="0.25">
      <c r="A2443" s="138" t="s">
        <v>3571</v>
      </c>
      <c r="B2443" s="30" t="s">
        <v>3572</v>
      </c>
      <c r="C2443" s="60" t="s">
        <v>1874</v>
      </c>
      <c r="D2443" s="60"/>
      <c r="E2443" s="60">
        <v>2012</v>
      </c>
      <c r="F2443" s="60">
        <v>2012</v>
      </c>
      <c r="G2443" s="60"/>
      <c r="H2443" s="60"/>
      <c r="I2443" s="60"/>
      <c r="J2443" s="60"/>
      <c r="K2443" s="60"/>
      <c r="L2443" s="60"/>
      <c r="M2443" s="60"/>
      <c r="N2443" s="50">
        <v>1.1648492916666664</v>
      </c>
      <c r="O2443" s="50"/>
      <c r="P2443" s="50"/>
      <c r="Q2443" s="198"/>
      <c r="R2443" s="147"/>
    </row>
    <row r="2444" spans="1:18" ht="31.5" x14ac:dyDescent="0.25">
      <c r="A2444" s="138" t="s">
        <v>3573</v>
      </c>
      <c r="B2444" s="30" t="s">
        <v>3574</v>
      </c>
      <c r="C2444" s="60" t="s">
        <v>1874</v>
      </c>
      <c r="D2444" s="60"/>
      <c r="E2444" s="60">
        <v>2012</v>
      </c>
      <c r="F2444" s="60">
        <v>2012</v>
      </c>
      <c r="G2444" s="60"/>
      <c r="H2444" s="60"/>
      <c r="I2444" s="60"/>
      <c r="J2444" s="60" t="s">
        <v>351</v>
      </c>
      <c r="K2444" s="60"/>
      <c r="L2444" s="60"/>
      <c r="M2444" s="60"/>
      <c r="N2444" s="50">
        <v>0.84236074996755894</v>
      </c>
      <c r="O2444" s="50"/>
      <c r="P2444" s="50"/>
      <c r="Q2444" s="198"/>
      <c r="R2444" s="147"/>
    </row>
    <row r="2445" spans="1:18" ht="37.5" customHeight="1" x14ac:dyDescent="0.25">
      <c r="A2445" s="138" t="s">
        <v>3575</v>
      </c>
      <c r="B2445" s="30" t="s">
        <v>3576</v>
      </c>
      <c r="C2445" s="60" t="s">
        <v>1874</v>
      </c>
      <c r="D2445" s="60"/>
      <c r="E2445" s="60">
        <v>2012</v>
      </c>
      <c r="F2445" s="60">
        <v>2012</v>
      </c>
      <c r="G2445" s="60"/>
      <c r="H2445" s="60"/>
      <c r="I2445" s="60"/>
      <c r="J2445" s="60" t="s">
        <v>19</v>
      </c>
      <c r="K2445" s="60"/>
      <c r="L2445" s="60"/>
      <c r="M2445" s="60"/>
      <c r="N2445" s="50">
        <v>0.53349582324863998</v>
      </c>
      <c r="O2445" s="50"/>
      <c r="P2445" s="50"/>
      <c r="Q2445" s="198"/>
      <c r="R2445" s="147"/>
    </row>
    <row r="2446" spans="1:18" x14ac:dyDescent="0.25">
      <c r="A2446" s="138" t="s">
        <v>3577</v>
      </c>
      <c r="B2446" s="30" t="s">
        <v>3578</v>
      </c>
      <c r="C2446" s="60" t="s">
        <v>1874</v>
      </c>
      <c r="D2446" s="60"/>
      <c r="E2446" s="60">
        <v>2012</v>
      </c>
      <c r="F2446" s="60">
        <v>2012</v>
      </c>
      <c r="G2446" s="60"/>
      <c r="H2446" s="60"/>
      <c r="I2446" s="60"/>
      <c r="J2446" s="60"/>
      <c r="K2446" s="60"/>
      <c r="L2446" s="60"/>
      <c r="M2446" s="60"/>
      <c r="N2446" s="50">
        <v>0.46593971666666661</v>
      </c>
      <c r="O2446" s="50"/>
      <c r="P2446" s="50"/>
      <c r="Q2446" s="198"/>
      <c r="R2446" s="147"/>
    </row>
    <row r="2447" spans="1:18" ht="31.5" x14ac:dyDescent="0.25">
      <c r="A2447" s="138" t="s">
        <v>3579</v>
      </c>
      <c r="B2447" s="30" t="s">
        <v>3580</v>
      </c>
      <c r="C2447" s="60" t="s">
        <v>1874</v>
      </c>
      <c r="D2447" s="60"/>
      <c r="E2447" s="60">
        <v>2012</v>
      </c>
      <c r="F2447" s="60">
        <v>2012</v>
      </c>
      <c r="G2447" s="60"/>
      <c r="H2447" s="60"/>
      <c r="I2447" s="60"/>
      <c r="J2447" s="60"/>
      <c r="K2447" s="60"/>
      <c r="L2447" s="60"/>
      <c r="M2447" s="60"/>
      <c r="N2447" s="50">
        <v>0.62125295555555549</v>
      </c>
      <c r="O2447" s="50"/>
      <c r="P2447" s="50"/>
      <c r="Q2447" s="198"/>
      <c r="R2447" s="147"/>
    </row>
    <row r="2448" spans="1:18" ht="31.5" x14ac:dyDescent="0.25">
      <c r="A2448" s="138" t="s">
        <v>3581</v>
      </c>
      <c r="B2448" s="30" t="s">
        <v>3582</v>
      </c>
      <c r="C2448" s="60" t="s">
        <v>1874</v>
      </c>
      <c r="D2448" s="60"/>
      <c r="E2448" s="60">
        <v>2012</v>
      </c>
      <c r="F2448" s="60">
        <v>2012</v>
      </c>
      <c r="G2448" s="60"/>
      <c r="H2448" s="60"/>
      <c r="I2448" s="60"/>
      <c r="J2448" s="60" t="s">
        <v>1743</v>
      </c>
      <c r="K2448" s="60"/>
      <c r="L2448" s="60"/>
      <c r="M2448" s="60"/>
      <c r="N2448" s="50">
        <v>10.238774688891001</v>
      </c>
      <c r="O2448" s="50"/>
      <c r="P2448" s="50"/>
      <c r="Q2448" s="198"/>
      <c r="R2448" s="147"/>
    </row>
    <row r="2449" spans="1:18" ht="47.25" x14ac:dyDescent="0.25">
      <c r="A2449" s="138" t="s">
        <v>3583</v>
      </c>
      <c r="B2449" s="30" t="s">
        <v>3584</v>
      </c>
      <c r="C2449" s="60" t="s">
        <v>1874</v>
      </c>
      <c r="D2449" s="60"/>
      <c r="E2449" s="60">
        <v>2012</v>
      </c>
      <c r="F2449" s="60">
        <v>2012</v>
      </c>
      <c r="G2449" s="60"/>
      <c r="H2449" s="60"/>
      <c r="I2449" s="60"/>
      <c r="J2449" s="60"/>
      <c r="K2449" s="60"/>
      <c r="L2449" s="60"/>
      <c r="M2449" s="60"/>
      <c r="N2449" s="50">
        <v>2.0271488107590216</v>
      </c>
      <c r="O2449" s="50"/>
      <c r="P2449" s="50"/>
      <c r="Q2449" s="198"/>
      <c r="R2449" s="147"/>
    </row>
    <row r="2450" spans="1:18" ht="31.5" x14ac:dyDescent="0.25">
      <c r="A2450" s="138" t="s">
        <v>3585</v>
      </c>
      <c r="B2450" s="30" t="s">
        <v>3586</v>
      </c>
      <c r="C2450" s="60" t="s">
        <v>1874</v>
      </c>
      <c r="D2450" s="60"/>
      <c r="E2450" s="60">
        <v>2012</v>
      </c>
      <c r="F2450" s="60">
        <v>2012</v>
      </c>
      <c r="G2450" s="60"/>
      <c r="H2450" s="60"/>
      <c r="I2450" s="60"/>
      <c r="J2450" s="60"/>
      <c r="K2450" s="60"/>
      <c r="L2450" s="60"/>
      <c r="M2450" s="60"/>
      <c r="N2450" s="50">
        <v>1.5531323888888886</v>
      </c>
      <c r="O2450" s="50"/>
      <c r="P2450" s="50"/>
      <c r="Q2450" s="198"/>
      <c r="R2450" s="147"/>
    </row>
    <row r="2451" spans="1:18" x14ac:dyDescent="0.25">
      <c r="A2451" s="138" t="s">
        <v>3587</v>
      </c>
      <c r="B2451" s="136" t="s">
        <v>1944</v>
      </c>
      <c r="C2451" s="60"/>
      <c r="D2451" s="60"/>
      <c r="E2451" s="60"/>
      <c r="F2451" s="60"/>
      <c r="G2451" s="60"/>
      <c r="H2451" s="60"/>
      <c r="I2451" s="60"/>
      <c r="J2451" s="60"/>
      <c r="K2451" s="60"/>
      <c r="L2451" s="60"/>
      <c r="M2451" s="60"/>
      <c r="N2451" s="59">
        <v>2.8552225441579773</v>
      </c>
      <c r="O2451" s="50"/>
      <c r="P2451" s="50"/>
      <c r="Q2451" s="198"/>
      <c r="R2451" s="147"/>
    </row>
    <row r="2452" spans="1:18" ht="31.5" x14ac:dyDescent="0.25">
      <c r="A2452" s="138" t="s">
        <v>3588</v>
      </c>
      <c r="B2452" s="30" t="s">
        <v>3589</v>
      </c>
      <c r="C2452" s="60" t="s">
        <v>1874</v>
      </c>
      <c r="D2452" s="60"/>
      <c r="E2452" s="60">
        <v>2012</v>
      </c>
      <c r="F2452" s="60">
        <v>2012</v>
      </c>
      <c r="G2452" s="60"/>
      <c r="H2452" s="60"/>
      <c r="I2452" s="60"/>
      <c r="J2452" s="60" t="s">
        <v>351</v>
      </c>
      <c r="K2452" s="60"/>
      <c r="L2452" s="60"/>
      <c r="M2452" s="60"/>
      <c r="N2452" s="50">
        <v>0.68083719971353318</v>
      </c>
      <c r="O2452" s="50"/>
      <c r="P2452" s="50"/>
      <c r="Q2452" s="198"/>
      <c r="R2452" s="147"/>
    </row>
    <row r="2453" spans="1:18" ht="31.5" x14ac:dyDescent="0.25">
      <c r="A2453" s="138" t="s">
        <v>3590</v>
      </c>
      <c r="B2453" s="30" t="s">
        <v>3591</v>
      </c>
      <c r="C2453" s="60" t="s">
        <v>1874</v>
      </c>
      <c r="D2453" s="60"/>
      <c r="E2453" s="60">
        <v>2012</v>
      </c>
      <c r="F2453" s="60">
        <v>2012</v>
      </c>
      <c r="G2453" s="60"/>
      <c r="H2453" s="60"/>
      <c r="I2453" s="60"/>
      <c r="J2453" s="60"/>
      <c r="K2453" s="60"/>
      <c r="L2453" s="60"/>
      <c r="M2453" s="60"/>
      <c r="N2453" s="50">
        <v>0.46593971666666661</v>
      </c>
      <c r="O2453" s="50"/>
      <c r="P2453" s="50"/>
      <c r="Q2453" s="198"/>
      <c r="R2453" s="147"/>
    </row>
    <row r="2454" spans="1:18" ht="31.5" x14ac:dyDescent="0.25">
      <c r="A2454" s="138" t="s">
        <v>3592</v>
      </c>
      <c r="B2454" s="30" t="s">
        <v>3593</v>
      </c>
      <c r="C2454" s="60" t="s">
        <v>1874</v>
      </c>
      <c r="D2454" s="60"/>
      <c r="E2454" s="60">
        <v>2012</v>
      </c>
      <c r="F2454" s="60">
        <v>2012</v>
      </c>
      <c r="G2454" s="60"/>
      <c r="H2454" s="60"/>
      <c r="I2454" s="60"/>
      <c r="J2454" s="60"/>
      <c r="K2454" s="60"/>
      <c r="L2454" s="60"/>
      <c r="M2454" s="60"/>
      <c r="N2454" s="50">
        <v>0.93187943333333323</v>
      </c>
      <c r="O2454" s="50"/>
      <c r="P2454" s="50"/>
      <c r="Q2454" s="198"/>
      <c r="R2454" s="147"/>
    </row>
    <row r="2455" spans="1:18" ht="31.5" x14ac:dyDescent="0.25">
      <c r="A2455" s="138" t="s">
        <v>3594</v>
      </c>
      <c r="B2455" s="30" t="s">
        <v>3595</v>
      </c>
      <c r="C2455" s="60" t="s">
        <v>1874</v>
      </c>
      <c r="D2455" s="60"/>
      <c r="E2455" s="60">
        <v>2012</v>
      </c>
      <c r="F2455" s="60">
        <v>2012</v>
      </c>
      <c r="G2455" s="60"/>
      <c r="H2455" s="60"/>
      <c r="I2455" s="60"/>
      <c r="J2455" s="60"/>
      <c r="K2455" s="60"/>
      <c r="L2455" s="60"/>
      <c r="M2455" s="60"/>
      <c r="N2455" s="50">
        <v>0.7765661944444443</v>
      </c>
      <c r="O2455" s="50"/>
      <c r="P2455" s="50"/>
      <c r="Q2455" s="198"/>
      <c r="R2455" s="147"/>
    </row>
    <row r="2456" spans="1:18" x14ac:dyDescent="0.25">
      <c r="A2456" s="138" t="s">
        <v>3596</v>
      </c>
      <c r="B2456" s="136" t="s">
        <v>3597</v>
      </c>
      <c r="C2456" s="60"/>
      <c r="D2456" s="60"/>
      <c r="E2456" s="60"/>
      <c r="F2456" s="60"/>
      <c r="G2456" s="60"/>
      <c r="H2456" s="60"/>
      <c r="I2456" s="60"/>
      <c r="J2456" s="60"/>
      <c r="K2456" s="60"/>
      <c r="L2456" s="60"/>
      <c r="M2456" s="60"/>
      <c r="N2456" s="59">
        <v>2.2748444996977772</v>
      </c>
      <c r="O2456" s="50"/>
      <c r="P2456" s="50"/>
      <c r="Q2456" s="198"/>
      <c r="R2456" s="147"/>
    </row>
    <row r="2457" spans="1:18" ht="31.5" x14ac:dyDescent="0.25">
      <c r="A2457" s="138" t="s">
        <v>3598</v>
      </c>
      <c r="B2457" s="30" t="s">
        <v>3599</v>
      </c>
      <c r="C2457" s="60" t="s">
        <v>1874</v>
      </c>
      <c r="D2457" s="60"/>
      <c r="E2457" s="60">
        <v>2012</v>
      </c>
      <c r="F2457" s="60">
        <v>2012</v>
      </c>
      <c r="G2457" s="60"/>
      <c r="H2457" s="60"/>
      <c r="I2457" s="60"/>
      <c r="J2457" s="60"/>
      <c r="K2457" s="60"/>
      <c r="L2457" s="60"/>
      <c r="M2457" s="60"/>
      <c r="N2457" s="50">
        <v>0.7374412147075553</v>
      </c>
      <c r="O2457" s="50"/>
      <c r="P2457" s="50"/>
      <c r="Q2457" s="198"/>
      <c r="R2457" s="147"/>
    </row>
    <row r="2458" spans="1:18" ht="31.5" x14ac:dyDescent="0.25">
      <c r="A2458" s="138" t="s">
        <v>3600</v>
      </c>
      <c r="B2458" s="30" t="s">
        <v>3601</v>
      </c>
      <c r="C2458" s="60" t="s">
        <v>1874</v>
      </c>
      <c r="D2458" s="60"/>
      <c r="E2458" s="60">
        <v>2012</v>
      </c>
      <c r="F2458" s="60">
        <v>2012</v>
      </c>
      <c r="G2458" s="60"/>
      <c r="H2458" s="60"/>
      <c r="I2458" s="60"/>
      <c r="J2458" s="60"/>
      <c r="K2458" s="60"/>
      <c r="L2458" s="60"/>
      <c r="M2458" s="60"/>
      <c r="N2458" s="50">
        <v>1.5374032849902217</v>
      </c>
      <c r="O2458" s="50"/>
      <c r="P2458" s="50"/>
      <c r="Q2458" s="198"/>
      <c r="R2458" s="147"/>
    </row>
    <row r="2459" spans="1:18" x14ac:dyDescent="0.25">
      <c r="A2459" s="138" t="s">
        <v>3602</v>
      </c>
      <c r="B2459" s="136" t="s">
        <v>3603</v>
      </c>
      <c r="C2459" s="60"/>
      <c r="D2459" s="60"/>
      <c r="E2459" s="60"/>
      <c r="F2459" s="60"/>
      <c r="G2459" s="60"/>
      <c r="H2459" s="60"/>
      <c r="I2459" s="60"/>
      <c r="J2459" s="60"/>
      <c r="K2459" s="60"/>
      <c r="L2459" s="60"/>
      <c r="M2459" s="60"/>
      <c r="N2459" s="59">
        <v>0.57032303338079993</v>
      </c>
      <c r="O2459" s="50"/>
      <c r="P2459" s="50"/>
      <c r="Q2459" s="198"/>
      <c r="R2459" s="147"/>
    </row>
    <row r="2460" spans="1:18" ht="31.5" x14ac:dyDescent="0.25">
      <c r="A2460" s="138" t="s">
        <v>3604</v>
      </c>
      <c r="B2460" s="30" t="s">
        <v>3605</v>
      </c>
      <c r="C2460" s="60" t="s">
        <v>1874</v>
      </c>
      <c r="D2460" s="60"/>
      <c r="E2460" s="60">
        <v>2012</v>
      </c>
      <c r="F2460" s="60">
        <v>2012</v>
      </c>
      <c r="G2460" s="60"/>
      <c r="H2460" s="60"/>
      <c r="I2460" s="60"/>
      <c r="J2460" s="60" t="s">
        <v>351</v>
      </c>
      <c r="K2460" s="60"/>
      <c r="L2460" s="60"/>
      <c r="M2460" s="60"/>
      <c r="N2460" s="50">
        <v>0.57032303338079993</v>
      </c>
      <c r="O2460" s="50"/>
      <c r="P2460" s="50"/>
      <c r="Q2460" s="198"/>
      <c r="R2460" s="147"/>
    </row>
    <row r="2461" spans="1:18" x14ac:dyDescent="0.25">
      <c r="A2461" s="138" t="s">
        <v>3606</v>
      </c>
      <c r="B2461" s="136" t="s">
        <v>3607</v>
      </c>
      <c r="C2461" s="60"/>
      <c r="D2461" s="60"/>
      <c r="E2461" s="60"/>
      <c r="F2461" s="60"/>
      <c r="G2461" s="60"/>
      <c r="H2461" s="60"/>
      <c r="I2461" s="60"/>
      <c r="J2461" s="60"/>
      <c r="K2461" s="60"/>
      <c r="L2461" s="60"/>
      <c r="M2461" s="60"/>
      <c r="N2461" s="59">
        <v>13.538521433523423</v>
      </c>
      <c r="O2461" s="50"/>
      <c r="P2461" s="50"/>
      <c r="Q2461" s="198"/>
      <c r="R2461" s="147"/>
    </row>
    <row r="2462" spans="1:18" ht="31.5" x14ac:dyDescent="0.25">
      <c r="A2462" s="138" t="s">
        <v>3608</v>
      </c>
      <c r="B2462" s="30" t="s">
        <v>3609</v>
      </c>
      <c r="C2462" s="60" t="s">
        <v>1874</v>
      </c>
      <c r="D2462" s="60"/>
      <c r="E2462" s="60">
        <v>2012</v>
      </c>
      <c r="F2462" s="60">
        <v>2012</v>
      </c>
      <c r="G2462" s="60"/>
      <c r="H2462" s="60"/>
      <c r="I2462" s="60"/>
      <c r="J2462" s="60"/>
      <c r="K2462" s="60"/>
      <c r="L2462" s="60"/>
      <c r="M2462" s="60"/>
      <c r="N2462" s="50">
        <v>0.70809995678519988</v>
      </c>
      <c r="O2462" s="50"/>
      <c r="P2462" s="50"/>
      <c r="Q2462" s="198"/>
    </row>
    <row r="2463" spans="1:18" ht="31.5" x14ac:dyDescent="0.25">
      <c r="A2463" s="138" t="s">
        <v>3610</v>
      </c>
      <c r="B2463" s="30" t="s">
        <v>3611</v>
      </c>
      <c r="C2463" s="60" t="s">
        <v>1874</v>
      </c>
      <c r="D2463" s="60"/>
      <c r="E2463" s="60">
        <v>2012</v>
      </c>
      <c r="F2463" s="60">
        <v>2012</v>
      </c>
      <c r="G2463" s="60"/>
      <c r="H2463" s="60"/>
      <c r="I2463" s="60"/>
      <c r="J2463" s="60"/>
      <c r="K2463" s="60"/>
      <c r="L2463" s="60"/>
      <c r="M2463" s="60"/>
      <c r="N2463" s="50">
        <v>0.45021061276800006</v>
      </c>
      <c r="O2463" s="50"/>
      <c r="P2463" s="50"/>
      <c r="Q2463" s="198"/>
    </row>
    <row r="2464" spans="1:18" ht="31.5" x14ac:dyDescent="0.25">
      <c r="A2464" s="138" t="s">
        <v>3612</v>
      </c>
      <c r="B2464" s="30" t="s">
        <v>3613</v>
      </c>
      <c r="C2464" s="60" t="s">
        <v>1874</v>
      </c>
      <c r="D2464" s="60"/>
      <c r="E2464" s="60">
        <v>2012</v>
      </c>
      <c r="F2464" s="60">
        <v>2012</v>
      </c>
      <c r="G2464" s="60"/>
      <c r="H2464" s="60"/>
      <c r="I2464" s="60"/>
      <c r="J2464" s="60"/>
      <c r="K2464" s="60"/>
      <c r="L2464" s="60"/>
      <c r="M2464" s="60"/>
      <c r="N2464" s="50">
        <v>0.45021061276800006</v>
      </c>
      <c r="O2464" s="50"/>
      <c r="P2464" s="50"/>
      <c r="Q2464" s="198"/>
    </row>
    <row r="2465" spans="1:17" ht="31.5" x14ac:dyDescent="0.25">
      <c r="A2465" s="138" t="s">
        <v>3614</v>
      </c>
      <c r="B2465" s="21" t="s">
        <v>3615</v>
      </c>
      <c r="C2465" s="60" t="s">
        <v>1874</v>
      </c>
      <c r="D2465" s="60"/>
      <c r="E2465" s="60">
        <v>2012</v>
      </c>
      <c r="F2465" s="60">
        <v>2012</v>
      </c>
      <c r="G2465" s="60"/>
      <c r="H2465" s="60"/>
      <c r="I2465" s="60"/>
      <c r="J2465" s="60"/>
      <c r="K2465" s="60"/>
      <c r="L2465" s="60"/>
      <c r="M2465" s="60"/>
      <c r="N2465" s="50">
        <v>0.56276326595999993</v>
      </c>
      <c r="O2465" s="50"/>
      <c r="P2465" s="50"/>
      <c r="Q2465" s="198"/>
    </row>
    <row r="2466" spans="1:17" ht="47.25" x14ac:dyDescent="0.25">
      <c r="A2466" s="138" t="s">
        <v>3616</v>
      </c>
      <c r="B2466" s="30" t="s">
        <v>3617</v>
      </c>
      <c r="C2466" s="60" t="s">
        <v>1874</v>
      </c>
      <c r="D2466" s="60"/>
      <c r="E2466" s="60">
        <v>2012</v>
      </c>
      <c r="F2466" s="60">
        <v>2012</v>
      </c>
      <c r="G2466" s="60"/>
      <c r="H2466" s="60"/>
      <c r="I2466" s="60"/>
      <c r="J2466" s="60" t="s">
        <v>351</v>
      </c>
      <c r="K2466" s="60"/>
      <c r="L2466" s="60"/>
      <c r="M2466" s="60"/>
      <c r="N2466" s="50">
        <v>4.3789455098012393</v>
      </c>
      <c r="O2466" s="50"/>
      <c r="P2466" s="50"/>
      <c r="Q2466" s="198"/>
    </row>
    <row r="2467" spans="1:17" ht="31.5" x14ac:dyDescent="0.25">
      <c r="A2467" s="138" t="s">
        <v>3618</v>
      </c>
      <c r="B2467" s="30" t="s">
        <v>3619</v>
      </c>
      <c r="C2467" s="60" t="s">
        <v>1874</v>
      </c>
      <c r="D2467" s="60"/>
      <c r="E2467" s="60">
        <v>2012</v>
      </c>
      <c r="F2467" s="60">
        <v>2012</v>
      </c>
      <c r="G2467" s="60"/>
      <c r="H2467" s="60"/>
      <c r="I2467" s="60"/>
      <c r="J2467" s="60" t="s">
        <v>351</v>
      </c>
      <c r="K2467" s="60"/>
      <c r="L2467" s="60"/>
      <c r="M2467" s="60"/>
      <c r="N2467" s="50">
        <v>2.9613554170687197</v>
      </c>
      <c r="O2467" s="50"/>
      <c r="P2467" s="50"/>
      <c r="Q2467" s="198"/>
    </row>
    <row r="2468" spans="1:17" ht="31.5" x14ac:dyDescent="0.25">
      <c r="A2468" s="138" t="s">
        <v>3620</v>
      </c>
      <c r="B2468" s="30" t="s">
        <v>3621</v>
      </c>
      <c r="C2468" s="60" t="s">
        <v>1874</v>
      </c>
      <c r="D2468" s="60"/>
      <c r="E2468" s="60">
        <v>2012</v>
      </c>
      <c r="F2468" s="60">
        <v>2012</v>
      </c>
      <c r="G2468" s="60"/>
      <c r="H2468" s="60"/>
      <c r="I2468" s="60"/>
      <c r="J2468" s="60"/>
      <c r="K2468" s="60"/>
      <c r="L2468" s="60"/>
      <c r="M2468" s="60"/>
      <c r="N2468" s="50">
        <v>0.7765661944444443</v>
      </c>
      <c r="O2468" s="50"/>
      <c r="P2468" s="50"/>
      <c r="Q2468" s="198"/>
    </row>
    <row r="2469" spans="1:17" ht="31.5" x14ac:dyDescent="0.25">
      <c r="A2469" s="138" t="s">
        <v>3622</v>
      </c>
      <c r="B2469" s="30" t="s">
        <v>3623</v>
      </c>
      <c r="C2469" s="60" t="s">
        <v>1874</v>
      </c>
      <c r="D2469" s="60"/>
      <c r="E2469" s="60">
        <v>2012</v>
      </c>
      <c r="F2469" s="60">
        <v>2012</v>
      </c>
      <c r="G2469" s="60"/>
      <c r="H2469" s="60"/>
      <c r="I2469" s="60"/>
      <c r="J2469" s="60"/>
      <c r="K2469" s="60"/>
      <c r="L2469" s="60"/>
      <c r="M2469" s="60"/>
      <c r="N2469" s="50">
        <v>1.1592452152972443</v>
      </c>
      <c r="O2469" s="50"/>
      <c r="P2469" s="50"/>
      <c r="Q2469" s="198"/>
    </row>
    <row r="2470" spans="1:17" ht="31.5" x14ac:dyDescent="0.25">
      <c r="A2470" s="138" t="s">
        <v>3624</v>
      </c>
      <c r="B2470" s="30" t="s">
        <v>3625</v>
      </c>
      <c r="C2470" s="60" t="s">
        <v>1874</v>
      </c>
      <c r="D2470" s="60"/>
      <c r="E2470" s="60">
        <v>2012</v>
      </c>
      <c r="F2470" s="60">
        <v>2012</v>
      </c>
      <c r="G2470" s="60"/>
      <c r="H2470" s="60"/>
      <c r="I2470" s="60"/>
      <c r="J2470" s="60"/>
      <c r="K2470" s="60"/>
      <c r="L2470" s="60"/>
      <c r="M2470" s="60"/>
      <c r="N2470" s="50">
        <v>1.3145584541861333</v>
      </c>
      <c r="O2470" s="50"/>
      <c r="P2470" s="50"/>
      <c r="Q2470" s="198"/>
    </row>
    <row r="2471" spans="1:17" ht="31.5" x14ac:dyDescent="0.25">
      <c r="A2471" s="138" t="s">
        <v>3626</v>
      </c>
      <c r="B2471" s="21" t="s">
        <v>3627</v>
      </c>
      <c r="C2471" s="60" t="s">
        <v>1874</v>
      </c>
      <c r="D2471" s="60"/>
      <c r="E2471" s="60">
        <v>2012</v>
      </c>
      <c r="F2471" s="60">
        <v>2012</v>
      </c>
      <c r="G2471" s="60"/>
      <c r="H2471" s="60"/>
      <c r="I2471" s="60"/>
      <c r="J2471" s="60"/>
      <c r="K2471" s="60"/>
      <c r="L2471" s="60"/>
      <c r="M2471" s="60"/>
      <c r="N2471" s="50">
        <v>0.7765661944444443</v>
      </c>
      <c r="O2471" s="50"/>
      <c r="P2471" s="50"/>
      <c r="Q2471" s="198"/>
    </row>
    <row r="2472" spans="1:17" x14ac:dyDescent="0.25">
      <c r="A2472" s="138" t="s">
        <v>3628</v>
      </c>
      <c r="B2472" s="136" t="s">
        <v>3629</v>
      </c>
      <c r="C2472" s="60"/>
      <c r="D2472" s="60"/>
      <c r="E2472" s="60"/>
      <c r="F2472" s="60"/>
      <c r="G2472" s="60"/>
      <c r="H2472" s="60"/>
      <c r="I2472" s="60"/>
      <c r="J2472" s="60"/>
      <c r="K2472" s="60"/>
      <c r="L2472" s="60"/>
      <c r="M2472" s="60"/>
      <c r="N2472" s="59">
        <v>14.84727834981507</v>
      </c>
      <c r="O2472" s="50"/>
      <c r="P2472" s="50"/>
      <c r="Q2472" s="198"/>
    </row>
    <row r="2473" spans="1:17" ht="31.5" x14ac:dyDescent="0.25">
      <c r="A2473" s="138" t="s">
        <v>3630</v>
      </c>
      <c r="B2473" s="21" t="s">
        <v>3631</v>
      </c>
      <c r="C2473" s="60" t="s">
        <v>1874</v>
      </c>
      <c r="D2473" s="60"/>
      <c r="E2473" s="60">
        <v>2012</v>
      </c>
      <c r="F2473" s="60">
        <v>2012</v>
      </c>
      <c r="G2473" s="60"/>
      <c r="H2473" s="60"/>
      <c r="I2473" s="60"/>
      <c r="J2473" s="199"/>
      <c r="K2473" s="60"/>
      <c r="L2473" s="60"/>
      <c r="M2473" s="60"/>
      <c r="N2473" s="50">
        <v>0.93173521111111102</v>
      </c>
      <c r="O2473" s="50"/>
      <c r="P2473" s="50"/>
      <c r="Q2473" s="198"/>
    </row>
    <row r="2474" spans="1:17" ht="31.5" x14ac:dyDescent="0.25">
      <c r="A2474" s="138" t="s">
        <v>3632</v>
      </c>
      <c r="B2474" s="21" t="s">
        <v>3633</v>
      </c>
      <c r="C2474" s="60" t="s">
        <v>1874</v>
      </c>
      <c r="D2474" s="60"/>
      <c r="E2474" s="60">
        <v>2012</v>
      </c>
      <c r="F2474" s="60">
        <v>2012</v>
      </c>
      <c r="G2474" s="60"/>
      <c r="H2474" s="60"/>
      <c r="I2474" s="60"/>
      <c r="J2474" s="199"/>
      <c r="K2474" s="60"/>
      <c r="L2474" s="60"/>
      <c r="M2474" s="60"/>
      <c r="N2474" s="50">
        <v>3.1061773703703706</v>
      </c>
      <c r="O2474" s="50"/>
      <c r="P2474" s="50"/>
      <c r="Q2474" s="198"/>
    </row>
    <row r="2475" spans="1:17" ht="47.25" x14ac:dyDescent="0.25">
      <c r="A2475" s="138" t="s">
        <v>3634</v>
      </c>
      <c r="B2475" s="21" t="s">
        <v>3635</v>
      </c>
      <c r="C2475" s="60" t="s">
        <v>1874</v>
      </c>
      <c r="D2475" s="60"/>
      <c r="E2475" s="60">
        <v>2012</v>
      </c>
      <c r="F2475" s="60">
        <v>2012</v>
      </c>
      <c r="G2475" s="60"/>
      <c r="H2475" s="60"/>
      <c r="I2475" s="60"/>
      <c r="J2475" s="200" t="s">
        <v>351</v>
      </c>
      <c r="K2475" s="60"/>
      <c r="L2475" s="60"/>
      <c r="M2475" s="60"/>
      <c r="N2475" s="50">
        <v>1.5616782132298663</v>
      </c>
      <c r="O2475" s="50"/>
      <c r="P2475" s="50"/>
      <c r="Q2475" s="198"/>
    </row>
    <row r="2476" spans="1:17" ht="31.5" x14ac:dyDescent="0.25">
      <c r="A2476" s="138" t="s">
        <v>3636</v>
      </c>
      <c r="B2476" s="21" t="s">
        <v>3637</v>
      </c>
      <c r="C2476" s="60" t="s">
        <v>1874</v>
      </c>
      <c r="D2476" s="60"/>
      <c r="E2476" s="60">
        <v>2012</v>
      </c>
      <c r="F2476" s="60">
        <v>2012</v>
      </c>
      <c r="G2476" s="60"/>
      <c r="H2476" s="60"/>
      <c r="I2476" s="60"/>
      <c r="J2476" s="200" t="s">
        <v>378</v>
      </c>
      <c r="K2476" s="60"/>
      <c r="L2476" s="60"/>
      <c r="M2476" s="60"/>
      <c r="N2476" s="50">
        <v>6.2604969519673768</v>
      </c>
      <c r="O2476" s="50"/>
      <c r="P2476" s="50"/>
      <c r="Q2476" s="198"/>
    </row>
    <row r="2477" spans="1:17" ht="47.25" x14ac:dyDescent="0.25">
      <c r="A2477" s="138" t="s">
        <v>3638</v>
      </c>
      <c r="B2477" s="21" t="s">
        <v>3639</v>
      </c>
      <c r="C2477" s="60" t="s">
        <v>1874</v>
      </c>
      <c r="D2477" s="60"/>
      <c r="E2477" s="60">
        <v>2012</v>
      </c>
      <c r="F2477" s="60">
        <v>2012</v>
      </c>
      <c r="G2477" s="60"/>
      <c r="H2477" s="60"/>
      <c r="I2477" s="60"/>
      <c r="J2477" s="200" t="s">
        <v>19</v>
      </c>
      <c r="K2477" s="60"/>
      <c r="L2477" s="60"/>
      <c r="M2477" s="60"/>
      <c r="N2477" s="50">
        <v>1.2536537084117509</v>
      </c>
      <c r="O2477" s="50"/>
      <c r="P2477" s="50"/>
      <c r="Q2477" s="198"/>
    </row>
    <row r="2478" spans="1:17" x14ac:dyDescent="0.25">
      <c r="A2478" s="138" t="s">
        <v>3640</v>
      </c>
      <c r="B2478" s="30" t="s">
        <v>3641</v>
      </c>
      <c r="C2478" s="60" t="s">
        <v>1874</v>
      </c>
      <c r="D2478" s="60"/>
      <c r="E2478" s="60">
        <v>2012</v>
      </c>
      <c r="F2478" s="60">
        <v>2012</v>
      </c>
      <c r="G2478" s="60"/>
      <c r="H2478" s="60"/>
      <c r="I2478" s="60"/>
      <c r="J2478" s="199"/>
      <c r="K2478" s="60"/>
      <c r="L2478" s="60"/>
      <c r="M2478" s="60"/>
      <c r="N2478" s="50">
        <v>0.77683934259259257</v>
      </c>
      <c r="O2478" s="50"/>
      <c r="P2478" s="50"/>
      <c r="Q2478" s="198"/>
    </row>
    <row r="2479" spans="1:17" ht="47.25" x14ac:dyDescent="0.25">
      <c r="A2479" s="138" t="s">
        <v>3642</v>
      </c>
      <c r="B2479" s="30" t="s">
        <v>3643</v>
      </c>
      <c r="C2479" s="60" t="s">
        <v>1874</v>
      </c>
      <c r="D2479" s="60"/>
      <c r="E2479" s="60">
        <v>2012</v>
      </c>
      <c r="F2479" s="60">
        <v>2012</v>
      </c>
      <c r="G2479" s="60"/>
      <c r="H2479" s="60"/>
      <c r="I2479" s="60"/>
      <c r="J2479" s="199"/>
      <c r="K2479" s="60"/>
      <c r="L2479" s="60"/>
      <c r="M2479" s="60"/>
      <c r="N2479" s="50">
        <v>0.95669755213200003</v>
      </c>
      <c r="O2479" s="50"/>
      <c r="P2479" s="50"/>
      <c r="Q2479" s="198"/>
    </row>
    <row r="2480" spans="1:17" x14ac:dyDescent="0.25">
      <c r="A2480" s="138" t="s">
        <v>3644</v>
      </c>
      <c r="B2480" s="136" t="s">
        <v>3645</v>
      </c>
      <c r="C2480" s="60"/>
      <c r="D2480" s="60"/>
      <c r="E2480" s="60"/>
      <c r="F2480" s="60"/>
      <c r="G2480" s="60"/>
      <c r="H2480" s="60"/>
      <c r="I2480" s="60"/>
      <c r="J2480" s="60"/>
      <c r="K2480" s="60"/>
      <c r="L2480" s="60"/>
      <c r="M2480" s="60"/>
      <c r="N2480" s="59">
        <v>9.6324806615153182</v>
      </c>
      <c r="O2480" s="50"/>
      <c r="P2480" s="50"/>
      <c r="Q2480" s="198"/>
    </row>
    <row r="2481" spans="1:17" ht="31.5" x14ac:dyDescent="0.25">
      <c r="A2481" s="138" t="s">
        <v>3646</v>
      </c>
      <c r="B2481" s="30" t="s">
        <v>3647</v>
      </c>
      <c r="C2481" s="60" t="s">
        <v>1874</v>
      </c>
      <c r="D2481" s="60"/>
      <c r="E2481" s="60">
        <v>2012</v>
      </c>
      <c r="F2481" s="60">
        <v>2012</v>
      </c>
      <c r="G2481" s="60"/>
      <c r="H2481" s="60"/>
      <c r="I2481" s="60"/>
      <c r="J2481" s="199"/>
      <c r="K2481" s="60"/>
      <c r="L2481" s="60"/>
      <c r="M2481" s="60"/>
      <c r="N2481" s="50">
        <v>0.67531591915199984</v>
      </c>
      <c r="O2481" s="50"/>
      <c r="P2481" s="50"/>
      <c r="Q2481" s="198"/>
    </row>
    <row r="2482" spans="1:17" ht="31.5" x14ac:dyDescent="0.25">
      <c r="A2482" s="138" t="s">
        <v>3648</v>
      </c>
      <c r="B2482" s="30" t="s">
        <v>3649</v>
      </c>
      <c r="C2482" s="60" t="s">
        <v>1874</v>
      </c>
      <c r="D2482" s="60"/>
      <c r="E2482" s="60">
        <v>2012</v>
      </c>
      <c r="F2482" s="60">
        <v>2012</v>
      </c>
      <c r="G2482" s="60"/>
      <c r="H2482" s="60"/>
      <c r="I2482" s="60"/>
      <c r="J2482" s="199"/>
      <c r="K2482" s="60"/>
      <c r="L2482" s="60"/>
      <c r="M2482" s="60"/>
      <c r="N2482" s="50">
        <v>0.50074082883455551</v>
      </c>
      <c r="O2482" s="50"/>
      <c r="P2482" s="50"/>
      <c r="Q2482" s="198"/>
    </row>
    <row r="2483" spans="1:17" ht="31.5" x14ac:dyDescent="0.25">
      <c r="A2483" s="138" t="s">
        <v>3650</v>
      </c>
      <c r="B2483" s="30" t="s">
        <v>3651</v>
      </c>
      <c r="C2483" s="60" t="s">
        <v>1874</v>
      </c>
      <c r="D2483" s="60"/>
      <c r="E2483" s="60">
        <v>2012</v>
      </c>
      <c r="F2483" s="60">
        <v>2012</v>
      </c>
      <c r="G2483" s="60"/>
      <c r="H2483" s="60"/>
      <c r="I2483" s="60"/>
      <c r="J2483" s="199"/>
      <c r="K2483" s="60"/>
      <c r="L2483" s="60"/>
      <c r="M2483" s="60"/>
      <c r="N2483" s="50">
        <v>0.46593971666666661</v>
      </c>
      <c r="O2483" s="50"/>
      <c r="P2483" s="50"/>
      <c r="Q2483" s="198"/>
    </row>
    <row r="2484" spans="1:17" ht="31.5" x14ac:dyDescent="0.25">
      <c r="A2484" s="138" t="s">
        <v>3652</v>
      </c>
      <c r="B2484" s="30" t="s">
        <v>3653</v>
      </c>
      <c r="C2484" s="60" t="s">
        <v>1874</v>
      </c>
      <c r="D2484" s="60"/>
      <c r="E2484" s="60">
        <v>2012</v>
      </c>
      <c r="F2484" s="60">
        <v>2012</v>
      </c>
      <c r="G2484" s="60"/>
      <c r="H2484" s="60"/>
      <c r="I2484" s="60"/>
      <c r="J2484" s="199"/>
      <c r="K2484" s="60"/>
      <c r="L2484" s="60"/>
      <c r="M2484" s="60"/>
      <c r="N2484" s="50">
        <v>0.33765795957599992</v>
      </c>
      <c r="O2484" s="50"/>
      <c r="P2484" s="50"/>
      <c r="Q2484" s="198"/>
    </row>
    <row r="2485" spans="1:17" ht="31.5" x14ac:dyDescent="0.25">
      <c r="A2485" s="138" t="s">
        <v>3654</v>
      </c>
      <c r="B2485" s="30" t="s">
        <v>3655</v>
      </c>
      <c r="C2485" s="60" t="s">
        <v>1874</v>
      </c>
      <c r="D2485" s="60"/>
      <c r="E2485" s="60">
        <v>2012</v>
      </c>
      <c r="F2485" s="60">
        <v>2012</v>
      </c>
      <c r="G2485" s="60"/>
      <c r="H2485" s="60"/>
      <c r="I2485" s="60"/>
      <c r="J2485" s="199"/>
      <c r="K2485" s="60"/>
      <c r="L2485" s="60"/>
      <c r="M2485" s="60"/>
      <c r="N2485" s="50">
        <v>1.0871926722222218</v>
      </c>
      <c r="O2485" s="50"/>
      <c r="P2485" s="50"/>
      <c r="Q2485" s="198"/>
    </row>
    <row r="2486" spans="1:17" ht="31.5" x14ac:dyDescent="0.25">
      <c r="A2486" s="138" t="s">
        <v>3656</v>
      </c>
      <c r="B2486" s="30" t="s">
        <v>3657</v>
      </c>
      <c r="C2486" s="60" t="s">
        <v>1874</v>
      </c>
      <c r="D2486" s="60"/>
      <c r="E2486" s="60">
        <v>2012</v>
      </c>
      <c r="F2486" s="60">
        <v>2012</v>
      </c>
      <c r="G2486" s="60"/>
      <c r="H2486" s="60"/>
      <c r="I2486" s="60"/>
      <c r="J2486" s="199"/>
      <c r="K2486" s="60"/>
      <c r="L2486" s="60"/>
      <c r="M2486" s="60"/>
      <c r="N2486" s="50">
        <v>0.46593971666666661</v>
      </c>
      <c r="O2486" s="50"/>
      <c r="P2486" s="50"/>
      <c r="Q2486" s="198"/>
    </row>
    <row r="2487" spans="1:17" ht="47.25" x14ac:dyDescent="0.25">
      <c r="A2487" s="138" t="s">
        <v>3658</v>
      </c>
      <c r="B2487" s="30" t="s">
        <v>3659</v>
      </c>
      <c r="C2487" s="60" t="s">
        <v>1874</v>
      </c>
      <c r="D2487" s="60"/>
      <c r="E2487" s="60">
        <v>2012</v>
      </c>
      <c r="F2487" s="60">
        <v>2012</v>
      </c>
      <c r="G2487" s="60"/>
      <c r="H2487" s="60"/>
      <c r="I2487" s="60"/>
      <c r="J2487" s="200" t="s">
        <v>97</v>
      </c>
      <c r="K2487" s="60"/>
      <c r="L2487" s="60"/>
      <c r="M2487" s="60"/>
      <c r="N2487" s="50">
        <v>5.3200244376766666</v>
      </c>
      <c r="O2487" s="50"/>
      <c r="P2487" s="50"/>
      <c r="Q2487" s="198"/>
    </row>
    <row r="2488" spans="1:17" ht="47.25" x14ac:dyDescent="0.25">
      <c r="A2488" s="138" t="s">
        <v>3660</v>
      </c>
      <c r="B2488" s="30" t="s">
        <v>3661</v>
      </c>
      <c r="C2488" s="60" t="s">
        <v>1874</v>
      </c>
      <c r="D2488" s="60"/>
      <c r="E2488" s="60">
        <v>2012</v>
      </c>
      <c r="F2488" s="60">
        <v>2012</v>
      </c>
      <c r="G2488" s="60"/>
      <c r="H2488" s="60"/>
      <c r="I2488" s="60"/>
      <c r="J2488" s="200" t="s">
        <v>351</v>
      </c>
      <c r="K2488" s="60"/>
      <c r="L2488" s="60"/>
      <c r="M2488" s="60"/>
      <c r="N2488" s="50">
        <v>0.77966941072054208</v>
      </c>
      <c r="O2488" s="50"/>
      <c r="P2488" s="50"/>
      <c r="Q2488" s="198"/>
    </row>
    <row r="2489" spans="1:17" x14ac:dyDescent="0.25">
      <c r="A2489" s="138" t="s">
        <v>3662</v>
      </c>
      <c r="B2489" s="136" t="s">
        <v>3663</v>
      </c>
      <c r="C2489" s="60"/>
      <c r="D2489" s="60"/>
      <c r="E2489" s="60"/>
      <c r="F2489" s="60"/>
      <c r="G2489" s="60"/>
      <c r="H2489" s="60"/>
      <c r="I2489" s="60"/>
      <c r="J2489" s="60"/>
      <c r="K2489" s="60"/>
      <c r="L2489" s="60"/>
      <c r="M2489" s="60"/>
      <c r="N2489" s="59">
        <v>5.0748834279653217</v>
      </c>
      <c r="O2489" s="50"/>
      <c r="P2489" s="50"/>
      <c r="Q2489" s="198"/>
    </row>
    <row r="2490" spans="1:17" ht="31.5" x14ac:dyDescent="0.25">
      <c r="A2490" s="138" t="s">
        <v>3664</v>
      </c>
      <c r="B2490" s="30" t="s">
        <v>3665</v>
      </c>
      <c r="C2490" s="60" t="s">
        <v>1874</v>
      </c>
      <c r="D2490" s="60"/>
      <c r="E2490" s="60">
        <v>2012</v>
      </c>
      <c r="F2490" s="60">
        <v>2012</v>
      </c>
      <c r="G2490" s="60"/>
      <c r="H2490" s="60"/>
      <c r="I2490" s="60"/>
      <c r="J2490" s="200" t="s">
        <v>351</v>
      </c>
      <c r="K2490" s="60"/>
      <c r="L2490" s="60"/>
      <c r="M2490" s="60"/>
      <c r="N2490" s="50">
        <v>0.5484724094922333</v>
      </c>
      <c r="O2490" s="50"/>
      <c r="P2490" s="50"/>
      <c r="Q2490" s="198"/>
    </row>
    <row r="2491" spans="1:17" x14ac:dyDescent="0.25">
      <c r="A2491" s="138" t="s">
        <v>3666</v>
      </c>
      <c r="B2491" s="30" t="s">
        <v>3667</v>
      </c>
      <c r="C2491" s="60" t="s">
        <v>1874</v>
      </c>
      <c r="D2491" s="60"/>
      <c r="E2491" s="60">
        <v>2012</v>
      </c>
      <c r="F2491" s="60">
        <v>2012</v>
      </c>
      <c r="G2491" s="60"/>
      <c r="H2491" s="60"/>
      <c r="I2491" s="60"/>
      <c r="J2491" s="199"/>
      <c r="K2491" s="60"/>
      <c r="L2491" s="60"/>
      <c r="M2491" s="60"/>
      <c r="N2491" s="50">
        <v>0.93187943333333323</v>
      </c>
      <c r="O2491" s="50"/>
      <c r="P2491" s="50"/>
      <c r="Q2491" s="198"/>
    </row>
    <row r="2492" spans="1:17" ht="31.5" x14ac:dyDescent="0.25">
      <c r="A2492" s="138" t="s">
        <v>3668</v>
      </c>
      <c r="B2492" s="30" t="s">
        <v>3669</v>
      </c>
      <c r="C2492" s="60" t="s">
        <v>1874</v>
      </c>
      <c r="D2492" s="60"/>
      <c r="E2492" s="60">
        <v>2012</v>
      </c>
      <c r="F2492" s="60">
        <v>2012</v>
      </c>
      <c r="G2492" s="60"/>
      <c r="H2492" s="60"/>
      <c r="I2492" s="60"/>
      <c r="J2492" s="200" t="s">
        <v>19</v>
      </c>
      <c r="K2492" s="60"/>
      <c r="L2492" s="60"/>
      <c r="M2492" s="60"/>
      <c r="N2492" s="50">
        <v>0.26516904204093333</v>
      </c>
      <c r="O2492" s="50"/>
      <c r="P2492" s="50"/>
      <c r="Q2492" s="198"/>
    </row>
    <row r="2493" spans="1:17" x14ac:dyDescent="0.25">
      <c r="A2493" s="138" t="s">
        <v>3670</v>
      </c>
      <c r="B2493" s="30" t="s">
        <v>3671</v>
      </c>
      <c r="C2493" s="60" t="s">
        <v>1874</v>
      </c>
      <c r="D2493" s="60"/>
      <c r="E2493" s="60">
        <v>2012</v>
      </c>
      <c r="F2493" s="60">
        <v>2012</v>
      </c>
      <c r="G2493" s="60"/>
      <c r="H2493" s="60"/>
      <c r="I2493" s="60"/>
      <c r="J2493" s="199"/>
      <c r="K2493" s="60"/>
      <c r="L2493" s="60"/>
      <c r="M2493" s="60"/>
      <c r="N2493" s="50">
        <v>0.62125295555555549</v>
      </c>
      <c r="O2493" s="50"/>
      <c r="P2493" s="50"/>
      <c r="Q2493" s="198"/>
    </row>
    <row r="2494" spans="1:17" ht="31.5" x14ac:dyDescent="0.25">
      <c r="A2494" s="138" t="s">
        <v>3672</v>
      </c>
      <c r="B2494" s="30" t="s">
        <v>3673</v>
      </c>
      <c r="C2494" s="60" t="s">
        <v>1874</v>
      </c>
      <c r="D2494" s="60"/>
      <c r="E2494" s="60">
        <v>2012</v>
      </c>
      <c r="F2494" s="60">
        <v>2012</v>
      </c>
      <c r="G2494" s="60"/>
      <c r="H2494" s="60"/>
      <c r="I2494" s="60"/>
      <c r="J2494" s="200" t="s">
        <v>378</v>
      </c>
      <c r="K2494" s="60"/>
      <c r="L2494" s="60"/>
      <c r="M2494" s="60"/>
      <c r="N2494" s="50">
        <v>0.84435072087660012</v>
      </c>
      <c r="O2494" s="50"/>
      <c r="P2494" s="50"/>
      <c r="Q2494" s="198"/>
    </row>
    <row r="2495" spans="1:17" x14ac:dyDescent="0.25">
      <c r="A2495" s="138" t="s">
        <v>3674</v>
      </c>
      <c r="B2495" s="30" t="s">
        <v>3675</v>
      </c>
      <c r="C2495" s="60" t="s">
        <v>1874</v>
      </c>
      <c r="D2495" s="60"/>
      <c r="E2495" s="60">
        <v>2012</v>
      </c>
      <c r="F2495" s="60">
        <v>2012</v>
      </c>
      <c r="G2495" s="60"/>
      <c r="H2495" s="60"/>
      <c r="I2495" s="60"/>
      <c r="J2495" s="199"/>
      <c r="K2495" s="60"/>
      <c r="L2495" s="60"/>
      <c r="M2495" s="60"/>
      <c r="N2495" s="50">
        <v>0.7765661944444443</v>
      </c>
      <c r="O2495" s="50"/>
      <c r="P2495" s="50"/>
      <c r="Q2495" s="198"/>
    </row>
    <row r="2496" spans="1:17" x14ac:dyDescent="0.25">
      <c r="A2496" s="138" t="s">
        <v>3676</v>
      </c>
      <c r="B2496" s="30" t="s">
        <v>3677</v>
      </c>
      <c r="C2496" s="60" t="s">
        <v>1874</v>
      </c>
      <c r="D2496" s="60"/>
      <c r="E2496" s="60">
        <v>2012</v>
      </c>
      <c r="F2496" s="60">
        <v>2012</v>
      </c>
      <c r="G2496" s="60"/>
      <c r="H2496" s="60"/>
      <c r="I2496" s="60"/>
      <c r="J2496" s="199"/>
      <c r="K2496" s="60"/>
      <c r="L2496" s="60"/>
      <c r="M2496" s="60"/>
      <c r="N2496" s="50">
        <v>1.0871926722222218</v>
      </c>
      <c r="O2496" s="50"/>
      <c r="P2496" s="50"/>
      <c r="Q2496" s="198"/>
    </row>
    <row r="2497" spans="1:17" x14ac:dyDescent="0.25">
      <c r="A2497" s="138" t="s">
        <v>3678</v>
      </c>
      <c r="B2497" s="136" t="s">
        <v>2041</v>
      </c>
      <c r="C2497" s="60"/>
      <c r="D2497" s="60"/>
      <c r="E2497" s="60"/>
      <c r="F2497" s="60"/>
      <c r="G2497" s="60"/>
      <c r="H2497" s="60"/>
      <c r="I2497" s="60"/>
      <c r="J2497" s="60"/>
      <c r="K2497" s="60"/>
      <c r="L2497" s="60"/>
      <c r="M2497" s="60"/>
      <c r="N2497" s="59">
        <v>1.1255265319199999</v>
      </c>
      <c r="O2497" s="50"/>
      <c r="P2497" s="50"/>
      <c r="Q2497" s="198"/>
    </row>
    <row r="2498" spans="1:17" ht="31.5" x14ac:dyDescent="0.25">
      <c r="A2498" s="138" t="s">
        <v>3679</v>
      </c>
      <c r="B2498" s="30" t="s">
        <v>3680</v>
      </c>
      <c r="C2498" s="60" t="s">
        <v>1874</v>
      </c>
      <c r="D2498" s="60"/>
      <c r="E2498" s="60">
        <v>2012</v>
      </c>
      <c r="F2498" s="60">
        <v>2012</v>
      </c>
      <c r="G2498" s="60"/>
      <c r="H2498" s="60"/>
      <c r="I2498" s="60"/>
      <c r="J2498" s="60"/>
      <c r="K2498" s="60"/>
      <c r="L2498" s="60"/>
      <c r="M2498" s="60"/>
      <c r="N2498" s="50">
        <v>1.1255265319199999</v>
      </c>
      <c r="O2498" s="50"/>
      <c r="P2498" s="50"/>
      <c r="Q2498" s="198"/>
    </row>
    <row r="2499" spans="1:17" x14ac:dyDescent="0.25">
      <c r="A2499" s="138" t="s">
        <v>3681</v>
      </c>
      <c r="B2499" s="136" t="s">
        <v>2246</v>
      </c>
      <c r="C2499" s="60"/>
      <c r="D2499" s="60"/>
      <c r="E2499" s="60"/>
      <c r="F2499" s="60"/>
      <c r="G2499" s="60"/>
      <c r="H2499" s="60"/>
      <c r="I2499" s="60"/>
      <c r="J2499" s="60"/>
      <c r="K2499" s="60"/>
      <c r="L2499" s="60"/>
      <c r="M2499" s="60"/>
      <c r="N2499" s="59">
        <v>4.598959651290853</v>
      </c>
      <c r="O2499" s="50"/>
      <c r="P2499" s="50"/>
      <c r="Q2499" s="198"/>
    </row>
    <row r="2500" spans="1:17" ht="31.5" x14ac:dyDescent="0.25">
      <c r="A2500" s="138" t="s">
        <v>3682</v>
      </c>
      <c r="B2500" s="30" t="s">
        <v>3683</v>
      </c>
      <c r="C2500" s="60" t="s">
        <v>1874</v>
      </c>
      <c r="D2500" s="60"/>
      <c r="E2500" s="60">
        <v>2012</v>
      </c>
      <c r="F2500" s="60">
        <v>2012</v>
      </c>
      <c r="G2500" s="60"/>
      <c r="H2500" s="60"/>
      <c r="I2500" s="60"/>
      <c r="J2500" s="200" t="s">
        <v>351</v>
      </c>
      <c r="K2500" s="60"/>
      <c r="L2500" s="60"/>
      <c r="M2500" s="60"/>
      <c r="N2500" s="50">
        <v>2.0355899909166264</v>
      </c>
      <c r="O2500" s="50"/>
      <c r="P2500" s="50"/>
      <c r="Q2500" s="198"/>
    </row>
    <row r="2501" spans="1:17" ht="31.5" x14ac:dyDescent="0.25">
      <c r="A2501" s="138" t="s">
        <v>3684</v>
      </c>
      <c r="B2501" s="30" t="s">
        <v>3685</v>
      </c>
      <c r="C2501" s="60" t="s">
        <v>1874</v>
      </c>
      <c r="D2501" s="60"/>
      <c r="E2501" s="60">
        <v>2012</v>
      </c>
      <c r="F2501" s="60">
        <v>2012</v>
      </c>
      <c r="G2501" s="60"/>
      <c r="H2501" s="60"/>
      <c r="I2501" s="60"/>
      <c r="J2501" s="199"/>
      <c r="K2501" s="60"/>
      <c r="L2501" s="60"/>
      <c r="M2501" s="60"/>
      <c r="N2501" s="50">
        <v>0.46593971666666661</v>
      </c>
      <c r="O2501" s="50"/>
      <c r="P2501" s="50"/>
      <c r="Q2501" s="198"/>
    </row>
    <row r="2502" spans="1:17" ht="31.5" x14ac:dyDescent="0.25">
      <c r="A2502" s="138" t="s">
        <v>3686</v>
      </c>
      <c r="B2502" s="30" t="s">
        <v>3687</v>
      </c>
      <c r="C2502" s="60" t="s">
        <v>1874</v>
      </c>
      <c r="D2502" s="60"/>
      <c r="E2502" s="60">
        <v>2012</v>
      </c>
      <c r="F2502" s="60">
        <v>2012</v>
      </c>
      <c r="G2502" s="60"/>
      <c r="H2502" s="60"/>
      <c r="I2502" s="60"/>
      <c r="J2502" s="199"/>
      <c r="K2502" s="60"/>
      <c r="L2502" s="60"/>
      <c r="M2502" s="60"/>
      <c r="N2502" s="50">
        <v>0.46593971666666661</v>
      </c>
      <c r="O2502" s="50"/>
      <c r="P2502" s="50"/>
      <c r="Q2502" s="198"/>
    </row>
    <row r="2503" spans="1:17" ht="31.5" x14ac:dyDescent="0.25">
      <c r="A2503" s="138" t="s">
        <v>3688</v>
      </c>
      <c r="B2503" s="30" t="s">
        <v>3689</v>
      </c>
      <c r="C2503" s="60" t="s">
        <v>1874</v>
      </c>
      <c r="D2503" s="60"/>
      <c r="E2503" s="60">
        <v>2012</v>
      </c>
      <c r="F2503" s="60">
        <v>2012</v>
      </c>
      <c r="G2503" s="60"/>
      <c r="H2503" s="60"/>
      <c r="I2503" s="60"/>
      <c r="J2503" s="200" t="s">
        <v>19</v>
      </c>
      <c r="K2503" s="60"/>
      <c r="L2503" s="60"/>
      <c r="M2503" s="60"/>
      <c r="N2503" s="50">
        <v>0.66286294187231998</v>
      </c>
      <c r="O2503" s="50"/>
      <c r="P2503" s="50"/>
      <c r="Q2503" s="198"/>
    </row>
    <row r="2504" spans="1:17" ht="31.5" x14ac:dyDescent="0.25">
      <c r="A2504" s="138" t="s">
        <v>3690</v>
      </c>
      <c r="B2504" s="30" t="s">
        <v>3691</v>
      </c>
      <c r="C2504" s="60" t="s">
        <v>1874</v>
      </c>
      <c r="D2504" s="60"/>
      <c r="E2504" s="60">
        <v>2012</v>
      </c>
      <c r="F2504" s="60">
        <v>2012</v>
      </c>
      <c r="G2504" s="60"/>
      <c r="H2504" s="60"/>
      <c r="I2504" s="60"/>
      <c r="J2504" s="200" t="s">
        <v>351</v>
      </c>
      <c r="K2504" s="60"/>
      <c r="L2504" s="60"/>
      <c r="M2504" s="60"/>
      <c r="N2504" s="50">
        <v>0.96862728516857333</v>
      </c>
      <c r="O2504" s="50"/>
      <c r="P2504" s="50"/>
      <c r="Q2504" s="198"/>
    </row>
    <row r="2505" spans="1:17" x14ac:dyDescent="0.25">
      <c r="A2505" s="138" t="s">
        <v>3692</v>
      </c>
      <c r="B2505" s="136" t="s">
        <v>3693</v>
      </c>
      <c r="C2505" s="60"/>
      <c r="D2505" s="60"/>
      <c r="E2505" s="60"/>
      <c r="F2505" s="60"/>
      <c r="G2505" s="60"/>
      <c r="H2505" s="60"/>
      <c r="I2505" s="60"/>
      <c r="J2505" s="60"/>
      <c r="K2505" s="60"/>
      <c r="L2505" s="60"/>
      <c r="M2505" s="60"/>
      <c r="N2505" s="59">
        <v>5.4864208088912925</v>
      </c>
      <c r="O2505" s="50"/>
      <c r="P2505" s="50"/>
      <c r="Q2505" s="198"/>
    </row>
    <row r="2506" spans="1:17" ht="31.5" x14ac:dyDescent="0.25">
      <c r="A2506" s="138" t="s">
        <v>3694</v>
      </c>
      <c r="B2506" s="30" t="s">
        <v>3695</v>
      </c>
      <c r="C2506" s="60" t="s">
        <v>1874</v>
      </c>
      <c r="D2506" s="60"/>
      <c r="E2506" s="60">
        <v>2012</v>
      </c>
      <c r="F2506" s="60">
        <v>2012</v>
      </c>
      <c r="G2506" s="60"/>
      <c r="H2506" s="60"/>
      <c r="I2506" s="60"/>
      <c r="J2506" s="200" t="s">
        <v>351</v>
      </c>
      <c r="K2506" s="60"/>
      <c r="L2506" s="60"/>
      <c r="M2506" s="60"/>
      <c r="N2506" s="50">
        <v>1.1462262140182184</v>
      </c>
      <c r="O2506" s="50"/>
      <c r="P2506" s="50"/>
      <c r="Q2506" s="198"/>
    </row>
    <row r="2507" spans="1:17" ht="31.5" x14ac:dyDescent="0.25">
      <c r="A2507" s="138" t="s">
        <v>3696</v>
      </c>
      <c r="B2507" s="30" t="s">
        <v>3697</v>
      </c>
      <c r="C2507" s="60" t="s">
        <v>1874</v>
      </c>
      <c r="D2507" s="60"/>
      <c r="E2507" s="60">
        <v>2012</v>
      </c>
      <c r="F2507" s="60">
        <v>2012</v>
      </c>
      <c r="G2507" s="60"/>
      <c r="H2507" s="60"/>
      <c r="I2507" s="60"/>
      <c r="J2507" s="200" t="s">
        <v>351</v>
      </c>
      <c r="K2507" s="60"/>
      <c r="L2507" s="60"/>
      <c r="M2507" s="60"/>
      <c r="N2507" s="50">
        <v>0.9280268337973796</v>
      </c>
      <c r="O2507" s="50"/>
      <c r="P2507" s="50"/>
      <c r="Q2507" s="198"/>
    </row>
    <row r="2508" spans="1:17" ht="31.5" x14ac:dyDescent="0.25">
      <c r="A2508" s="138" t="s">
        <v>3698</v>
      </c>
      <c r="B2508" s="30" t="s">
        <v>3699</v>
      </c>
      <c r="C2508" s="60" t="s">
        <v>1874</v>
      </c>
      <c r="D2508" s="60"/>
      <c r="E2508" s="60">
        <v>2012</v>
      </c>
      <c r="F2508" s="60">
        <v>2012</v>
      </c>
      <c r="G2508" s="60"/>
      <c r="H2508" s="60"/>
      <c r="I2508" s="60"/>
      <c r="J2508" s="199"/>
      <c r="K2508" s="60"/>
      <c r="L2508" s="60"/>
      <c r="M2508" s="60"/>
      <c r="N2508" s="50">
        <v>1.3978191499999999</v>
      </c>
      <c r="O2508" s="50"/>
      <c r="P2508" s="50"/>
      <c r="Q2508" s="198"/>
    </row>
    <row r="2509" spans="1:17" ht="31.5" x14ac:dyDescent="0.25">
      <c r="A2509" s="138" t="s">
        <v>3700</v>
      </c>
      <c r="B2509" s="30" t="s">
        <v>3701</v>
      </c>
      <c r="C2509" s="60" t="s">
        <v>1874</v>
      </c>
      <c r="D2509" s="60"/>
      <c r="E2509" s="60">
        <v>2012</v>
      </c>
      <c r="F2509" s="60">
        <v>2012</v>
      </c>
      <c r="G2509" s="60"/>
      <c r="H2509" s="60"/>
      <c r="I2509" s="60"/>
      <c r="J2509" s="199"/>
      <c r="K2509" s="60"/>
      <c r="L2509" s="60"/>
      <c r="M2509" s="60"/>
      <c r="N2509" s="50">
        <v>0.15531323888888887</v>
      </c>
      <c r="O2509" s="50"/>
      <c r="P2509" s="50"/>
      <c r="Q2509" s="198"/>
    </row>
    <row r="2510" spans="1:17" ht="31.5" x14ac:dyDescent="0.25">
      <c r="A2510" s="138" t="s">
        <v>3702</v>
      </c>
      <c r="B2510" s="30" t="s">
        <v>3703</v>
      </c>
      <c r="C2510" s="60" t="s">
        <v>1874</v>
      </c>
      <c r="D2510" s="60"/>
      <c r="E2510" s="60">
        <v>2012</v>
      </c>
      <c r="F2510" s="60">
        <v>2012</v>
      </c>
      <c r="G2510" s="60"/>
      <c r="H2510" s="60"/>
      <c r="I2510" s="60"/>
      <c r="J2510" s="200" t="s">
        <v>351</v>
      </c>
      <c r="K2510" s="60"/>
      <c r="L2510" s="60"/>
      <c r="M2510" s="60"/>
      <c r="N2510" s="50">
        <v>0.58546681329791661</v>
      </c>
      <c r="O2510" s="50"/>
      <c r="P2510" s="50"/>
      <c r="Q2510" s="198"/>
    </row>
    <row r="2511" spans="1:17" ht="31.5" x14ac:dyDescent="0.25">
      <c r="A2511" s="138" t="s">
        <v>3704</v>
      </c>
      <c r="B2511" s="30" t="s">
        <v>3705</v>
      </c>
      <c r="C2511" s="60" t="s">
        <v>1874</v>
      </c>
      <c r="D2511" s="60"/>
      <c r="E2511" s="60">
        <v>2012</v>
      </c>
      <c r="F2511" s="60">
        <v>2012</v>
      </c>
      <c r="G2511" s="60"/>
      <c r="H2511" s="60"/>
      <c r="I2511" s="60"/>
      <c r="J2511" s="199"/>
      <c r="K2511" s="60"/>
      <c r="L2511" s="60"/>
      <c r="M2511" s="60"/>
      <c r="N2511" s="50">
        <v>0.93187943333333323</v>
      </c>
      <c r="O2511" s="50"/>
      <c r="P2511" s="50"/>
      <c r="Q2511" s="198"/>
    </row>
    <row r="2512" spans="1:17" ht="31.5" x14ac:dyDescent="0.25">
      <c r="A2512" s="138" t="s">
        <v>3706</v>
      </c>
      <c r="B2512" s="30" t="s">
        <v>3707</v>
      </c>
      <c r="C2512" s="60" t="s">
        <v>1874</v>
      </c>
      <c r="D2512" s="60"/>
      <c r="E2512" s="60">
        <v>2012</v>
      </c>
      <c r="F2512" s="60">
        <v>2012</v>
      </c>
      <c r="G2512" s="60"/>
      <c r="H2512" s="60"/>
      <c r="I2512" s="60"/>
      <c r="J2512" s="199"/>
      <c r="K2512" s="60"/>
      <c r="L2512" s="60"/>
      <c r="M2512" s="60"/>
      <c r="N2512" s="50">
        <v>0.34168912555555547</v>
      </c>
      <c r="O2512" s="50"/>
      <c r="P2512" s="50"/>
      <c r="Q2512" s="198"/>
    </row>
    <row r="2513" spans="1:17" x14ac:dyDescent="0.25">
      <c r="A2513" s="138" t="s">
        <v>3708</v>
      </c>
      <c r="B2513" s="136" t="s">
        <v>3709</v>
      </c>
      <c r="C2513" s="60"/>
      <c r="D2513" s="60"/>
      <c r="E2513" s="60"/>
      <c r="F2513" s="60"/>
      <c r="G2513" s="60"/>
      <c r="H2513" s="60"/>
      <c r="I2513" s="60"/>
      <c r="J2513" s="60"/>
      <c r="K2513" s="60"/>
      <c r="L2513" s="60"/>
      <c r="M2513" s="60"/>
      <c r="N2513" s="59">
        <v>0.93753062228311079</v>
      </c>
      <c r="O2513" s="50"/>
      <c r="P2513" s="50"/>
      <c r="Q2513" s="198"/>
    </row>
    <row r="2514" spans="1:17" ht="31.5" x14ac:dyDescent="0.25">
      <c r="A2514" s="138" t="s">
        <v>3710</v>
      </c>
      <c r="B2514" s="30" t="s">
        <v>3711</v>
      </c>
      <c r="C2514" s="60" t="s">
        <v>1874</v>
      </c>
      <c r="D2514" s="60"/>
      <c r="E2514" s="60">
        <v>2012</v>
      </c>
      <c r="F2514" s="60">
        <v>2012</v>
      </c>
      <c r="G2514" s="60"/>
      <c r="H2514" s="60"/>
      <c r="I2514" s="60"/>
      <c r="J2514" s="60"/>
      <c r="K2514" s="60"/>
      <c r="L2514" s="60"/>
      <c r="M2514" s="60"/>
      <c r="N2514" s="50">
        <v>0.26786589208088885</v>
      </c>
      <c r="O2514" s="50"/>
      <c r="P2514" s="50"/>
      <c r="Q2514" s="198"/>
    </row>
    <row r="2515" spans="1:17" ht="31.5" x14ac:dyDescent="0.25">
      <c r="A2515" s="138" t="s">
        <v>3712</v>
      </c>
      <c r="B2515" s="30" t="s">
        <v>3713</v>
      </c>
      <c r="C2515" s="60" t="s">
        <v>1874</v>
      </c>
      <c r="D2515" s="60"/>
      <c r="E2515" s="60">
        <v>2012</v>
      </c>
      <c r="F2515" s="60">
        <v>2012</v>
      </c>
      <c r="G2515" s="60"/>
      <c r="H2515" s="60"/>
      <c r="I2515" s="60"/>
      <c r="J2515" s="60"/>
      <c r="K2515" s="60"/>
      <c r="L2515" s="60"/>
      <c r="M2515" s="60"/>
      <c r="N2515" s="50">
        <v>0.66966473020222195</v>
      </c>
      <c r="O2515" s="50"/>
      <c r="P2515" s="50"/>
      <c r="Q2515" s="198"/>
    </row>
    <row r="2516" spans="1:17" x14ac:dyDescent="0.25">
      <c r="A2516" s="138" t="s">
        <v>3714</v>
      </c>
      <c r="B2516" s="136" t="s">
        <v>2422</v>
      </c>
      <c r="C2516" s="60"/>
      <c r="D2516" s="60"/>
      <c r="E2516" s="60"/>
      <c r="F2516" s="60"/>
      <c r="G2516" s="60"/>
      <c r="H2516" s="60"/>
      <c r="I2516" s="60"/>
      <c r="J2516" s="60"/>
      <c r="K2516" s="60"/>
      <c r="L2516" s="60"/>
      <c r="M2516" s="60"/>
      <c r="N2516" s="59">
        <v>29.016125665007131</v>
      </c>
      <c r="O2516" s="50"/>
      <c r="P2516" s="50"/>
      <c r="Q2516" s="198"/>
    </row>
    <row r="2517" spans="1:17" ht="47.25" x14ac:dyDescent="0.25">
      <c r="A2517" s="138" t="s">
        <v>3715</v>
      </c>
      <c r="B2517" s="30" t="s">
        <v>3716</v>
      </c>
      <c r="C2517" s="60" t="s">
        <v>1874</v>
      </c>
      <c r="D2517" s="60"/>
      <c r="E2517" s="60">
        <v>2012</v>
      </c>
      <c r="F2517" s="60">
        <v>2012</v>
      </c>
      <c r="G2517" s="60"/>
      <c r="H2517" s="60"/>
      <c r="I2517" s="60"/>
      <c r="J2517" s="200" t="s">
        <v>351</v>
      </c>
      <c r="K2517" s="60"/>
      <c r="L2517" s="60"/>
      <c r="M2517" s="60"/>
      <c r="N2517" s="50">
        <v>3.5727131031597432</v>
      </c>
      <c r="O2517" s="50"/>
      <c r="P2517" s="50"/>
      <c r="Q2517" s="198"/>
    </row>
    <row r="2518" spans="1:17" ht="31.5" x14ac:dyDescent="0.25">
      <c r="A2518" s="138" t="s">
        <v>3717</v>
      </c>
      <c r="B2518" s="30" t="s">
        <v>3718</v>
      </c>
      <c r="C2518" s="60" t="s">
        <v>1874</v>
      </c>
      <c r="D2518" s="60"/>
      <c r="E2518" s="60">
        <v>2012</v>
      </c>
      <c r="F2518" s="60">
        <v>2012</v>
      </c>
      <c r="G2518" s="60"/>
      <c r="H2518" s="60"/>
      <c r="I2518" s="60"/>
      <c r="J2518" s="199"/>
      <c r="K2518" s="60"/>
      <c r="L2518" s="60"/>
      <c r="M2518" s="60"/>
      <c r="N2518" s="50">
        <v>1.5531323888888886</v>
      </c>
      <c r="O2518" s="50"/>
      <c r="P2518" s="50"/>
      <c r="Q2518" s="198"/>
    </row>
    <row r="2519" spans="1:17" ht="47.25" x14ac:dyDescent="0.25">
      <c r="A2519" s="138" t="s">
        <v>3719</v>
      </c>
      <c r="B2519" s="30" t="s">
        <v>3720</v>
      </c>
      <c r="C2519" s="60" t="s">
        <v>1874</v>
      </c>
      <c r="D2519" s="60"/>
      <c r="E2519" s="60">
        <v>2012</v>
      </c>
      <c r="F2519" s="60">
        <v>2012</v>
      </c>
      <c r="G2519" s="60"/>
      <c r="H2519" s="60"/>
      <c r="I2519" s="60"/>
      <c r="J2519" s="200" t="s">
        <v>3178</v>
      </c>
      <c r="K2519" s="60"/>
      <c r="L2519" s="60"/>
      <c r="M2519" s="60"/>
      <c r="N2519" s="50">
        <v>23.890280172958498</v>
      </c>
      <c r="O2519" s="50"/>
      <c r="P2519" s="50"/>
      <c r="Q2519" s="198"/>
    </row>
    <row r="2520" spans="1:17" x14ac:dyDescent="0.25">
      <c r="A2520" s="138" t="s">
        <v>3721</v>
      </c>
      <c r="B2520" s="136" t="s">
        <v>2458</v>
      </c>
      <c r="C2520" s="60"/>
      <c r="D2520" s="60"/>
      <c r="E2520" s="60"/>
      <c r="F2520" s="60"/>
      <c r="G2520" s="60"/>
      <c r="H2520" s="60"/>
      <c r="I2520" s="60"/>
      <c r="J2520" s="60"/>
      <c r="K2520" s="60"/>
      <c r="L2520" s="60"/>
      <c r="M2520" s="60"/>
      <c r="N2520" s="59">
        <v>1.8375999740144355</v>
      </c>
      <c r="O2520" s="50"/>
      <c r="P2520" s="50"/>
      <c r="Q2520" s="198"/>
    </row>
    <row r="2521" spans="1:17" ht="31.5" x14ac:dyDescent="0.25">
      <c r="A2521" s="138" t="s">
        <v>3722</v>
      </c>
      <c r="B2521" s="30" t="s">
        <v>3723</v>
      </c>
      <c r="C2521" s="60" t="s">
        <v>1874</v>
      </c>
      <c r="D2521" s="60"/>
      <c r="E2521" s="60">
        <v>2012</v>
      </c>
      <c r="F2521" s="60">
        <v>2012</v>
      </c>
      <c r="G2521" s="60"/>
      <c r="H2521" s="60"/>
      <c r="I2521" s="60"/>
      <c r="J2521" s="199"/>
      <c r="K2521" s="60"/>
      <c r="L2521" s="60"/>
      <c r="M2521" s="60"/>
      <c r="N2521" s="50">
        <v>0.45021061276800006</v>
      </c>
      <c r="O2521" s="50"/>
      <c r="P2521" s="50"/>
      <c r="Q2521" s="198"/>
    </row>
    <row r="2522" spans="1:17" ht="31.5" x14ac:dyDescent="0.25">
      <c r="A2522" s="138" t="s">
        <v>3724</v>
      </c>
      <c r="B2522" s="30" t="s">
        <v>3725</v>
      </c>
      <c r="C2522" s="60" t="s">
        <v>1874</v>
      </c>
      <c r="D2522" s="60"/>
      <c r="E2522" s="60">
        <v>2012</v>
      </c>
      <c r="F2522" s="60">
        <v>2012</v>
      </c>
      <c r="G2522" s="60"/>
      <c r="H2522" s="60"/>
      <c r="I2522" s="60"/>
      <c r="J2522" s="200" t="s">
        <v>19</v>
      </c>
      <c r="K2522" s="60"/>
      <c r="L2522" s="60"/>
      <c r="M2522" s="60"/>
      <c r="N2522" s="50">
        <v>0.76613640569087993</v>
      </c>
      <c r="O2522" s="50"/>
      <c r="P2522" s="50"/>
      <c r="Q2522" s="198"/>
    </row>
    <row r="2523" spans="1:17" ht="31.5" x14ac:dyDescent="0.25">
      <c r="A2523" s="138" t="s">
        <v>3726</v>
      </c>
      <c r="B2523" s="30" t="s">
        <v>3727</v>
      </c>
      <c r="C2523" s="60" t="s">
        <v>1874</v>
      </c>
      <c r="D2523" s="60"/>
      <c r="E2523" s="60">
        <v>2012</v>
      </c>
      <c r="F2523" s="60">
        <v>2012</v>
      </c>
      <c r="G2523" s="60"/>
      <c r="H2523" s="60"/>
      <c r="I2523" s="60"/>
      <c r="J2523" s="199"/>
      <c r="K2523" s="60"/>
      <c r="L2523" s="60"/>
      <c r="M2523" s="60"/>
      <c r="N2523" s="50">
        <v>0.62125295555555549</v>
      </c>
      <c r="O2523" s="50"/>
      <c r="P2523" s="50"/>
      <c r="Q2523" s="198"/>
    </row>
    <row r="2524" spans="1:17" x14ac:dyDescent="0.25">
      <c r="A2524" s="138" t="s">
        <v>3728</v>
      </c>
      <c r="B2524" s="136" t="s">
        <v>3729</v>
      </c>
      <c r="C2524" s="60"/>
      <c r="D2524" s="60"/>
      <c r="E2524" s="60"/>
      <c r="F2524" s="60"/>
      <c r="G2524" s="60"/>
      <c r="H2524" s="60"/>
      <c r="I2524" s="60"/>
      <c r="J2524" s="60"/>
      <c r="K2524" s="60"/>
      <c r="L2524" s="60"/>
      <c r="M2524" s="60"/>
      <c r="N2524" s="59">
        <v>16.289729805782159</v>
      </c>
      <c r="O2524" s="50"/>
      <c r="P2524" s="50"/>
      <c r="Q2524" s="198"/>
    </row>
    <row r="2525" spans="1:17" ht="31.5" x14ac:dyDescent="0.25">
      <c r="A2525" s="138" t="s">
        <v>3730</v>
      </c>
      <c r="B2525" s="30" t="s">
        <v>3731</v>
      </c>
      <c r="C2525" s="60" t="s">
        <v>1874</v>
      </c>
      <c r="D2525" s="60"/>
      <c r="E2525" s="60">
        <v>2012</v>
      </c>
      <c r="F2525" s="60">
        <v>2012</v>
      </c>
      <c r="G2525" s="60"/>
      <c r="H2525" s="60"/>
      <c r="I2525" s="60"/>
      <c r="J2525" s="199"/>
      <c r="K2525" s="60"/>
      <c r="L2525" s="60"/>
      <c r="M2525" s="60"/>
      <c r="N2525" s="50">
        <v>2.5887110234159998</v>
      </c>
      <c r="O2525" s="50"/>
      <c r="P2525" s="50"/>
      <c r="Q2525" s="198"/>
    </row>
    <row r="2526" spans="1:17" ht="47.25" x14ac:dyDescent="0.25">
      <c r="A2526" s="138" t="s">
        <v>3732</v>
      </c>
      <c r="B2526" s="30" t="s">
        <v>3733</v>
      </c>
      <c r="C2526" s="60" t="s">
        <v>1874</v>
      </c>
      <c r="D2526" s="60"/>
      <c r="E2526" s="60">
        <v>2012</v>
      </c>
      <c r="F2526" s="60">
        <v>2012</v>
      </c>
      <c r="G2526" s="60"/>
      <c r="H2526" s="60"/>
      <c r="I2526" s="60"/>
      <c r="J2526" s="200" t="s">
        <v>97</v>
      </c>
      <c r="K2526" s="60"/>
      <c r="L2526" s="60"/>
      <c r="M2526" s="60"/>
      <c r="N2526" s="50">
        <v>7.6756765150800002</v>
      </c>
      <c r="O2526" s="50"/>
      <c r="P2526" s="50"/>
      <c r="Q2526" s="198"/>
    </row>
    <row r="2527" spans="1:17" ht="31.5" x14ac:dyDescent="0.25">
      <c r="A2527" s="138" t="s">
        <v>3734</v>
      </c>
      <c r="B2527" s="30" t="s">
        <v>3735</v>
      </c>
      <c r="C2527" s="60" t="s">
        <v>1874</v>
      </c>
      <c r="D2527" s="60"/>
      <c r="E2527" s="60">
        <v>2012</v>
      </c>
      <c r="F2527" s="60">
        <v>2012</v>
      </c>
      <c r="G2527" s="60"/>
      <c r="H2527" s="60"/>
      <c r="I2527" s="60"/>
      <c r="J2527" s="199"/>
      <c r="K2527" s="60"/>
      <c r="L2527" s="60"/>
      <c r="M2527" s="60"/>
      <c r="N2527" s="50">
        <v>1.9133951042640001</v>
      </c>
      <c r="O2527" s="50"/>
      <c r="P2527" s="50"/>
      <c r="Q2527" s="198"/>
    </row>
    <row r="2528" spans="1:17" ht="47.25" x14ac:dyDescent="0.25">
      <c r="A2528" s="138" t="s">
        <v>3736</v>
      </c>
      <c r="B2528" s="30" t="s">
        <v>3737</v>
      </c>
      <c r="C2528" s="60" t="s">
        <v>1874</v>
      </c>
      <c r="D2528" s="60"/>
      <c r="E2528" s="60">
        <v>2012</v>
      </c>
      <c r="F2528" s="60">
        <v>2012</v>
      </c>
      <c r="G2528" s="60"/>
      <c r="H2528" s="60"/>
      <c r="I2528" s="60"/>
      <c r="J2528" s="200" t="s">
        <v>351</v>
      </c>
      <c r="K2528" s="60"/>
      <c r="L2528" s="60"/>
      <c r="M2528" s="60"/>
      <c r="N2528" s="50">
        <v>1.1820661284221998</v>
      </c>
      <c r="O2528" s="50"/>
      <c r="P2528" s="50"/>
      <c r="Q2528" s="198"/>
    </row>
    <row r="2529" spans="1:17" ht="47.25" x14ac:dyDescent="0.25">
      <c r="A2529" s="138" t="s">
        <v>3738</v>
      </c>
      <c r="B2529" s="30" t="s">
        <v>3739</v>
      </c>
      <c r="C2529" s="60" t="s">
        <v>1874</v>
      </c>
      <c r="D2529" s="60"/>
      <c r="E2529" s="60">
        <v>2012</v>
      </c>
      <c r="F2529" s="60">
        <v>2012</v>
      </c>
      <c r="G2529" s="60"/>
      <c r="H2529" s="60"/>
      <c r="I2529" s="60"/>
      <c r="J2529" s="200" t="s">
        <v>351</v>
      </c>
      <c r="K2529" s="60"/>
      <c r="L2529" s="60"/>
      <c r="M2529" s="60"/>
      <c r="N2529" s="50">
        <v>0.67578881155296011</v>
      </c>
      <c r="O2529" s="50"/>
      <c r="P2529" s="50"/>
      <c r="Q2529" s="198"/>
    </row>
    <row r="2530" spans="1:17" ht="47.25" x14ac:dyDescent="0.25">
      <c r="A2530" s="138" t="s">
        <v>3740</v>
      </c>
      <c r="B2530" s="30" t="s">
        <v>3741</v>
      </c>
      <c r="C2530" s="60" t="s">
        <v>1874</v>
      </c>
      <c r="D2530" s="60"/>
      <c r="E2530" s="60">
        <v>2012</v>
      </c>
      <c r="F2530" s="60">
        <v>2012</v>
      </c>
      <c r="G2530" s="60"/>
      <c r="H2530" s="60"/>
      <c r="I2530" s="60"/>
      <c r="J2530" s="200" t="s">
        <v>351</v>
      </c>
      <c r="K2530" s="60"/>
      <c r="L2530" s="60"/>
      <c r="M2530" s="60"/>
      <c r="N2530" s="50">
        <v>2.2540922230469995</v>
      </c>
      <c r="O2530" s="50"/>
      <c r="P2530" s="50"/>
      <c r="Q2530" s="198"/>
    </row>
    <row r="2531" spans="1:17" x14ac:dyDescent="0.25">
      <c r="A2531" s="138" t="s">
        <v>3742</v>
      </c>
      <c r="B2531" s="136" t="s">
        <v>2302</v>
      </c>
      <c r="C2531" s="60"/>
      <c r="D2531" s="60"/>
      <c r="E2531" s="60"/>
      <c r="F2531" s="60"/>
      <c r="G2531" s="60"/>
      <c r="H2531" s="60"/>
      <c r="I2531" s="60"/>
      <c r="J2531" s="60"/>
      <c r="K2531" s="60"/>
      <c r="L2531" s="60"/>
      <c r="M2531" s="60"/>
      <c r="N2531" s="59">
        <v>14.056057735584508</v>
      </c>
      <c r="O2531" s="50"/>
      <c r="P2531" s="50"/>
      <c r="Q2531" s="198"/>
    </row>
    <row r="2532" spans="1:17" ht="47.25" x14ac:dyDescent="0.25">
      <c r="A2532" s="138" t="s">
        <v>3743</v>
      </c>
      <c r="B2532" s="30" t="s">
        <v>3744</v>
      </c>
      <c r="C2532" s="60" t="s">
        <v>1874</v>
      </c>
      <c r="D2532" s="60"/>
      <c r="E2532" s="60">
        <v>2012</v>
      </c>
      <c r="F2532" s="60">
        <v>2012</v>
      </c>
      <c r="G2532" s="60"/>
      <c r="H2532" s="60"/>
      <c r="I2532" s="60"/>
      <c r="J2532" s="200" t="s">
        <v>97</v>
      </c>
      <c r="K2532" s="60"/>
      <c r="L2532" s="60"/>
      <c r="M2532" s="60"/>
      <c r="N2532" s="50">
        <v>4.7260500444733333</v>
      </c>
      <c r="O2532" s="50"/>
      <c r="P2532" s="50"/>
      <c r="Q2532" s="198"/>
    </row>
    <row r="2533" spans="1:17" ht="31.5" x14ac:dyDescent="0.25">
      <c r="A2533" s="138" t="s">
        <v>3745</v>
      </c>
      <c r="B2533" s="30" t="s">
        <v>3746</v>
      </c>
      <c r="C2533" s="60" t="s">
        <v>1874</v>
      </c>
      <c r="D2533" s="60"/>
      <c r="E2533" s="60">
        <v>2012</v>
      </c>
      <c r="F2533" s="60">
        <v>2012</v>
      </c>
      <c r="G2533" s="60"/>
      <c r="H2533" s="60"/>
      <c r="I2533" s="60"/>
      <c r="J2533" s="200" t="s">
        <v>19</v>
      </c>
      <c r="K2533" s="60"/>
      <c r="L2533" s="60"/>
      <c r="M2533" s="60"/>
      <c r="N2533" s="50">
        <v>0.5435884923783999</v>
      </c>
      <c r="O2533" s="50"/>
      <c r="P2533" s="50"/>
      <c r="Q2533" s="198"/>
    </row>
    <row r="2534" spans="1:17" ht="31.5" x14ac:dyDescent="0.25">
      <c r="A2534" s="138" t="s">
        <v>3747</v>
      </c>
      <c r="B2534" s="30" t="s">
        <v>3748</v>
      </c>
      <c r="C2534" s="60" t="s">
        <v>1874</v>
      </c>
      <c r="D2534" s="60"/>
      <c r="E2534" s="60">
        <v>2012</v>
      </c>
      <c r="F2534" s="60">
        <v>2012</v>
      </c>
      <c r="G2534" s="60"/>
      <c r="H2534" s="60"/>
      <c r="I2534" s="60"/>
      <c r="J2534" s="199"/>
      <c r="K2534" s="60"/>
      <c r="L2534" s="60"/>
      <c r="M2534" s="60"/>
      <c r="N2534" s="50">
        <v>2.352600298063555</v>
      </c>
      <c r="O2534" s="50"/>
      <c r="P2534" s="50"/>
      <c r="Q2534" s="198"/>
    </row>
    <row r="2535" spans="1:17" ht="31.5" x14ac:dyDescent="0.25">
      <c r="A2535" s="138" t="s">
        <v>3749</v>
      </c>
      <c r="B2535" s="30" t="s">
        <v>3750</v>
      </c>
      <c r="C2535" s="60" t="s">
        <v>1874</v>
      </c>
      <c r="D2535" s="60"/>
      <c r="E2535" s="60">
        <v>2012</v>
      </c>
      <c r="F2535" s="60">
        <v>2012</v>
      </c>
      <c r="G2535" s="60"/>
      <c r="H2535" s="60"/>
      <c r="I2535" s="60"/>
      <c r="J2535" s="200" t="s">
        <v>97</v>
      </c>
      <c r="K2535" s="60"/>
      <c r="L2535" s="60"/>
      <c r="M2535" s="60"/>
      <c r="N2535" s="50">
        <v>1.0923411351047998</v>
      </c>
      <c r="O2535" s="50"/>
      <c r="P2535" s="50"/>
      <c r="Q2535" s="198"/>
    </row>
    <row r="2536" spans="1:17" ht="31.5" x14ac:dyDescent="0.25">
      <c r="A2536" s="138" t="s">
        <v>3751</v>
      </c>
      <c r="B2536" s="30" t="s">
        <v>3752</v>
      </c>
      <c r="C2536" s="60" t="s">
        <v>1874</v>
      </c>
      <c r="D2536" s="60"/>
      <c r="E2536" s="60">
        <v>2012</v>
      </c>
      <c r="F2536" s="60">
        <v>2012</v>
      </c>
      <c r="G2536" s="60"/>
      <c r="H2536" s="60"/>
      <c r="I2536" s="60"/>
      <c r="J2536" s="199"/>
      <c r="K2536" s="60"/>
      <c r="L2536" s="60"/>
      <c r="M2536" s="60"/>
      <c r="N2536" s="50">
        <v>2.4186676719193327</v>
      </c>
      <c r="O2536" s="50"/>
      <c r="P2536" s="50"/>
      <c r="Q2536" s="198"/>
    </row>
    <row r="2537" spans="1:17" ht="31.5" x14ac:dyDescent="0.25">
      <c r="A2537" s="138" t="s">
        <v>3753</v>
      </c>
      <c r="B2537" s="30" t="s">
        <v>3754</v>
      </c>
      <c r="C2537" s="60" t="s">
        <v>1874</v>
      </c>
      <c r="D2537" s="60"/>
      <c r="E2537" s="60">
        <v>2012</v>
      </c>
      <c r="F2537" s="60">
        <v>2012</v>
      </c>
      <c r="G2537" s="60"/>
      <c r="H2537" s="60"/>
      <c r="I2537" s="60"/>
      <c r="J2537" s="199"/>
      <c r="K2537" s="60"/>
      <c r="L2537" s="60"/>
      <c r="M2537" s="60"/>
      <c r="N2537" s="50">
        <v>1.0399632935668668</v>
      </c>
      <c r="O2537" s="50"/>
      <c r="P2537" s="50"/>
      <c r="Q2537" s="198"/>
    </row>
    <row r="2538" spans="1:17" ht="31.5" x14ac:dyDescent="0.25">
      <c r="A2538" s="138" t="s">
        <v>3755</v>
      </c>
      <c r="B2538" s="30" t="s">
        <v>3756</v>
      </c>
      <c r="C2538" s="60" t="s">
        <v>1874</v>
      </c>
      <c r="D2538" s="60"/>
      <c r="E2538" s="60">
        <v>2012</v>
      </c>
      <c r="F2538" s="60">
        <v>2012</v>
      </c>
      <c r="G2538" s="60"/>
      <c r="H2538" s="60"/>
      <c r="I2538" s="60"/>
      <c r="J2538" s="199"/>
      <c r="K2538" s="60"/>
      <c r="L2538" s="60"/>
      <c r="M2538" s="60"/>
      <c r="N2538" s="50">
        <v>1.8828468000782219</v>
      </c>
      <c r="O2538" s="50"/>
      <c r="P2538" s="50"/>
      <c r="Q2538" s="198"/>
    </row>
    <row r="2539" spans="1:17" x14ac:dyDescent="0.25">
      <c r="A2539" s="138" t="s">
        <v>3757</v>
      </c>
      <c r="B2539" s="136" t="s">
        <v>3758</v>
      </c>
      <c r="C2539" s="60"/>
      <c r="D2539" s="60"/>
      <c r="E2539" s="60"/>
      <c r="F2539" s="60"/>
      <c r="G2539" s="60"/>
      <c r="H2539" s="60"/>
      <c r="I2539" s="60"/>
      <c r="J2539" s="60"/>
      <c r="K2539" s="60"/>
      <c r="L2539" s="60"/>
      <c r="M2539" s="60"/>
      <c r="N2539" s="59">
        <v>7.9438416370252707</v>
      </c>
      <c r="O2539" s="50"/>
      <c r="P2539" s="50"/>
      <c r="Q2539" s="198"/>
    </row>
    <row r="2540" spans="1:17" ht="47.25" x14ac:dyDescent="0.25">
      <c r="A2540" s="138" t="s">
        <v>3759</v>
      </c>
      <c r="B2540" s="30" t="s">
        <v>3760</v>
      </c>
      <c r="C2540" s="60" t="s">
        <v>1874</v>
      </c>
      <c r="D2540" s="60"/>
      <c r="E2540" s="60">
        <v>2012</v>
      </c>
      <c r="F2540" s="60">
        <v>2012</v>
      </c>
      <c r="G2540" s="60"/>
      <c r="H2540" s="60"/>
      <c r="I2540" s="60"/>
      <c r="J2540" s="199"/>
      <c r="K2540" s="60"/>
      <c r="L2540" s="60"/>
      <c r="M2540" s="60"/>
      <c r="N2540" s="50">
        <v>1.242505911111111</v>
      </c>
      <c r="O2540" s="50"/>
      <c r="P2540" s="50"/>
      <c r="Q2540" s="198"/>
    </row>
    <row r="2541" spans="1:17" ht="47.25" x14ac:dyDescent="0.25">
      <c r="A2541" s="138" t="s">
        <v>3761</v>
      </c>
      <c r="B2541" s="30" t="s">
        <v>3762</v>
      </c>
      <c r="C2541" s="60" t="s">
        <v>1874</v>
      </c>
      <c r="D2541" s="60"/>
      <c r="E2541" s="60">
        <v>2012</v>
      </c>
      <c r="F2541" s="60">
        <v>2012</v>
      </c>
      <c r="G2541" s="60"/>
      <c r="H2541" s="60"/>
      <c r="I2541" s="60"/>
      <c r="J2541" s="199"/>
      <c r="K2541" s="60"/>
      <c r="L2541" s="60"/>
      <c r="M2541" s="60"/>
      <c r="N2541" s="50">
        <v>0.46593971666666661</v>
      </c>
      <c r="O2541" s="50"/>
      <c r="P2541" s="50"/>
      <c r="Q2541" s="198"/>
    </row>
    <row r="2542" spans="1:17" ht="47.25" x14ac:dyDescent="0.25">
      <c r="A2542" s="138" t="s">
        <v>3763</v>
      </c>
      <c r="B2542" s="30" t="s">
        <v>3764</v>
      </c>
      <c r="C2542" s="60" t="s">
        <v>1874</v>
      </c>
      <c r="D2542" s="60"/>
      <c r="E2542" s="60">
        <v>2012</v>
      </c>
      <c r="F2542" s="60">
        <v>2012</v>
      </c>
      <c r="G2542" s="60"/>
      <c r="H2542" s="60"/>
      <c r="I2542" s="60"/>
      <c r="J2542" s="199"/>
      <c r="K2542" s="60"/>
      <c r="L2542" s="60"/>
      <c r="M2542" s="60"/>
      <c r="N2542" s="50">
        <v>1.071661348333333</v>
      </c>
      <c r="O2542" s="50"/>
      <c r="P2542" s="50"/>
      <c r="Q2542" s="198"/>
    </row>
    <row r="2543" spans="1:17" ht="31.5" x14ac:dyDescent="0.25">
      <c r="A2543" s="138" t="s">
        <v>3765</v>
      </c>
      <c r="B2543" s="30" t="s">
        <v>3766</v>
      </c>
      <c r="C2543" s="60" t="s">
        <v>1874</v>
      </c>
      <c r="D2543" s="60"/>
      <c r="E2543" s="60">
        <v>2012</v>
      </c>
      <c r="F2543" s="60">
        <v>2012</v>
      </c>
      <c r="G2543" s="60"/>
      <c r="H2543" s="60"/>
      <c r="I2543" s="60"/>
      <c r="J2543" s="199"/>
      <c r="K2543" s="60"/>
      <c r="L2543" s="60"/>
      <c r="M2543" s="60"/>
      <c r="N2543" s="50">
        <v>0.31062647777777774</v>
      </c>
      <c r="O2543" s="50"/>
      <c r="P2543" s="50"/>
      <c r="Q2543" s="198"/>
    </row>
    <row r="2544" spans="1:17" ht="31.5" x14ac:dyDescent="0.25">
      <c r="A2544" s="138" t="s">
        <v>3767</v>
      </c>
      <c r="B2544" s="30" t="s">
        <v>3768</v>
      </c>
      <c r="C2544" s="60" t="s">
        <v>1874</v>
      </c>
      <c r="D2544" s="60"/>
      <c r="E2544" s="60">
        <v>2012</v>
      </c>
      <c r="F2544" s="60">
        <v>2012</v>
      </c>
      <c r="G2544" s="60"/>
      <c r="H2544" s="60"/>
      <c r="I2544" s="60"/>
      <c r="J2544" s="199"/>
      <c r="K2544" s="60"/>
      <c r="L2544" s="60"/>
      <c r="M2544" s="60"/>
      <c r="N2544" s="50">
        <v>0.62125295555555549</v>
      </c>
      <c r="O2544" s="50"/>
      <c r="P2544" s="50"/>
      <c r="Q2544" s="198"/>
    </row>
    <row r="2545" spans="1:17" ht="63" x14ac:dyDescent="0.25">
      <c r="A2545" s="138" t="s">
        <v>3769</v>
      </c>
      <c r="B2545" s="30" t="s">
        <v>3770</v>
      </c>
      <c r="C2545" s="60" t="s">
        <v>1874</v>
      </c>
      <c r="D2545" s="60"/>
      <c r="E2545" s="60">
        <v>2012</v>
      </c>
      <c r="F2545" s="60">
        <v>2012</v>
      </c>
      <c r="G2545" s="60"/>
      <c r="H2545" s="60"/>
      <c r="I2545" s="60"/>
      <c r="J2545" s="200" t="s">
        <v>351</v>
      </c>
      <c r="K2545" s="60"/>
      <c r="L2545" s="60"/>
      <c r="M2545" s="60"/>
      <c r="N2545" s="50">
        <v>1.7419996752519897</v>
      </c>
      <c r="O2545" s="50"/>
      <c r="P2545" s="50"/>
      <c r="Q2545" s="198"/>
    </row>
    <row r="2546" spans="1:17" ht="47.25" x14ac:dyDescent="0.25">
      <c r="A2546" s="138" t="s">
        <v>3771</v>
      </c>
      <c r="B2546" s="30" t="s">
        <v>3772</v>
      </c>
      <c r="C2546" s="60" t="s">
        <v>1874</v>
      </c>
      <c r="D2546" s="60"/>
      <c r="E2546" s="60">
        <v>2012</v>
      </c>
      <c r="F2546" s="60">
        <v>2012</v>
      </c>
      <c r="G2546" s="60"/>
      <c r="H2546" s="60"/>
      <c r="I2546" s="60"/>
      <c r="J2546" s="200" t="s">
        <v>2548</v>
      </c>
      <c r="K2546" s="60"/>
      <c r="L2546" s="60"/>
      <c r="M2546" s="60"/>
      <c r="N2546" s="50">
        <v>2.0394471595510599</v>
      </c>
      <c r="O2546" s="50"/>
      <c r="P2546" s="50"/>
      <c r="Q2546" s="198"/>
    </row>
    <row r="2547" spans="1:17" ht="31.5" x14ac:dyDescent="0.25">
      <c r="A2547" s="138" t="s">
        <v>3773</v>
      </c>
      <c r="B2547" s="30" t="s">
        <v>3774</v>
      </c>
      <c r="C2547" s="60" t="s">
        <v>1874</v>
      </c>
      <c r="D2547" s="60"/>
      <c r="E2547" s="60">
        <v>2012</v>
      </c>
      <c r="F2547" s="60">
        <v>2012</v>
      </c>
      <c r="G2547" s="60"/>
      <c r="H2547" s="60"/>
      <c r="I2547" s="60"/>
      <c r="J2547" s="199"/>
      <c r="K2547" s="60"/>
      <c r="L2547" s="60"/>
      <c r="M2547" s="60"/>
      <c r="N2547" s="50">
        <v>0.17084456277777774</v>
      </c>
      <c r="O2547" s="50"/>
      <c r="P2547" s="50"/>
      <c r="Q2547" s="198"/>
    </row>
    <row r="2548" spans="1:17" x14ac:dyDescent="0.25">
      <c r="A2548" s="138" t="s">
        <v>3775</v>
      </c>
      <c r="B2548" s="30" t="s">
        <v>3776</v>
      </c>
      <c r="C2548" s="60" t="s">
        <v>1874</v>
      </c>
      <c r="D2548" s="60"/>
      <c r="E2548" s="60">
        <v>2012</v>
      </c>
      <c r="F2548" s="60">
        <v>2012</v>
      </c>
      <c r="G2548" s="60"/>
      <c r="H2548" s="60"/>
      <c r="I2548" s="60"/>
      <c r="J2548" s="199"/>
      <c r="K2548" s="60"/>
      <c r="L2548" s="60"/>
      <c r="M2548" s="60"/>
      <c r="N2548" s="50">
        <v>0.1863758866666666</v>
      </c>
      <c r="O2548" s="50"/>
      <c r="P2548" s="50"/>
      <c r="Q2548" s="198"/>
    </row>
    <row r="2549" spans="1:17" ht="31.5" x14ac:dyDescent="0.25">
      <c r="A2549" s="138" t="s">
        <v>3777</v>
      </c>
      <c r="B2549" s="30" t="s">
        <v>3778</v>
      </c>
      <c r="C2549" s="60" t="s">
        <v>1874</v>
      </c>
      <c r="D2549" s="60"/>
      <c r="E2549" s="60">
        <v>2012</v>
      </c>
      <c r="F2549" s="60">
        <v>2012</v>
      </c>
      <c r="G2549" s="60"/>
      <c r="H2549" s="60"/>
      <c r="I2549" s="60"/>
      <c r="J2549" s="199"/>
      <c r="K2549" s="60"/>
      <c r="L2549" s="60"/>
      <c r="M2549" s="60"/>
      <c r="N2549" s="50">
        <v>9.3187943333333301E-2</v>
      </c>
      <c r="O2549" s="50"/>
      <c r="P2549" s="50"/>
      <c r="Q2549" s="198"/>
    </row>
    <row r="2550" spans="1:17" x14ac:dyDescent="0.25">
      <c r="A2550" s="138" t="s">
        <v>3779</v>
      </c>
      <c r="B2550" s="136" t="s">
        <v>3780</v>
      </c>
      <c r="C2550" s="60"/>
      <c r="D2550" s="60"/>
      <c r="E2550" s="60"/>
      <c r="F2550" s="60"/>
      <c r="G2550" s="60"/>
      <c r="H2550" s="60"/>
      <c r="I2550" s="60"/>
      <c r="J2550" s="60"/>
      <c r="K2550" s="60"/>
      <c r="L2550" s="60"/>
      <c r="M2550" s="60"/>
      <c r="N2550" s="59">
        <v>1.0143089930094489</v>
      </c>
      <c r="O2550" s="50"/>
      <c r="P2550" s="50"/>
      <c r="Q2550" s="198"/>
    </row>
    <row r="2551" spans="1:17" ht="47.25" x14ac:dyDescent="0.25">
      <c r="A2551" s="138" t="s">
        <v>3781</v>
      </c>
      <c r="B2551" s="30" t="s">
        <v>3782</v>
      </c>
      <c r="C2551" s="60" t="s">
        <v>1874</v>
      </c>
      <c r="D2551" s="60"/>
      <c r="E2551" s="60">
        <v>2012</v>
      </c>
      <c r="F2551" s="60">
        <v>2012</v>
      </c>
      <c r="G2551" s="60"/>
      <c r="H2551" s="60"/>
      <c r="I2551" s="60"/>
      <c r="J2551" s="200" t="s">
        <v>19</v>
      </c>
      <c r="K2551" s="60"/>
      <c r="L2551" s="60"/>
      <c r="M2551" s="60"/>
      <c r="N2551" s="50">
        <v>1.0143089930094489</v>
      </c>
      <c r="O2551" s="50"/>
      <c r="P2551" s="50"/>
      <c r="Q2551" s="198"/>
    </row>
    <row r="2552" spans="1:17" x14ac:dyDescent="0.25">
      <c r="A2552" s="138" t="s">
        <v>3783</v>
      </c>
      <c r="B2552" s="136" t="s">
        <v>2531</v>
      </c>
      <c r="C2552" s="60"/>
      <c r="D2552" s="60"/>
      <c r="E2552" s="60"/>
      <c r="F2552" s="60"/>
      <c r="G2552" s="60"/>
      <c r="H2552" s="60"/>
      <c r="I2552" s="60"/>
      <c r="J2552" s="60"/>
      <c r="K2552" s="60"/>
      <c r="L2552" s="60"/>
      <c r="M2552" s="60"/>
      <c r="N2552" s="59">
        <v>2.0604113804788886</v>
      </c>
      <c r="O2552" s="50"/>
      <c r="P2552" s="50"/>
      <c r="Q2552" s="198"/>
    </row>
    <row r="2553" spans="1:17" ht="47.25" x14ac:dyDescent="0.25">
      <c r="A2553" s="138" t="s">
        <v>3784</v>
      </c>
      <c r="B2553" s="30" t="s">
        <v>3785</v>
      </c>
      <c r="C2553" s="60" t="s">
        <v>1874</v>
      </c>
      <c r="D2553" s="60"/>
      <c r="E2553" s="60">
        <v>2012</v>
      </c>
      <c r="F2553" s="60">
        <v>2012</v>
      </c>
      <c r="G2553" s="60"/>
      <c r="H2553" s="60"/>
      <c r="I2553" s="60"/>
      <c r="J2553" s="199"/>
      <c r="K2553" s="60"/>
      <c r="L2553" s="60"/>
      <c r="M2553" s="60"/>
      <c r="N2553" s="50">
        <v>0.14754757694444443</v>
      </c>
      <c r="O2553" s="50"/>
      <c r="P2553" s="50"/>
      <c r="Q2553" s="198"/>
    </row>
    <row r="2554" spans="1:17" ht="48" thickBot="1" x14ac:dyDescent="0.3">
      <c r="A2554" s="201" t="s">
        <v>3786</v>
      </c>
      <c r="B2554" s="202" t="s">
        <v>3787</v>
      </c>
      <c r="C2554" s="203" t="s">
        <v>1874</v>
      </c>
      <c r="D2554" s="203"/>
      <c r="E2554" s="203">
        <v>2012</v>
      </c>
      <c r="F2554" s="203">
        <v>2012</v>
      </c>
      <c r="G2554" s="203"/>
      <c r="H2554" s="203"/>
      <c r="I2554" s="203"/>
      <c r="J2554" s="204" t="s">
        <v>351</v>
      </c>
      <c r="K2554" s="203"/>
      <c r="L2554" s="203"/>
      <c r="M2554" s="203"/>
      <c r="N2554" s="205">
        <v>1.9128638035344441</v>
      </c>
      <c r="O2554" s="205"/>
      <c r="P2554" s="205"/>
      <c r="Q2554" s="206"/>
    </row>
    <row r="2555" spans="1:17" x14ac:dyDescent="0.25">
      <c r="A2555" s="147"/>
      <c r="B2555" s="147"/>
      <c r="C2555" s="147"/>
      <c r="J2555" s="147"/>
      <c r="K2555" s="147"/>
      <c r="L2555" s="147"/>
      <c r="M2555" s="147"/>
      <c r="N2555" s="207"/>
      <c r="O2555" s="207"/>
      <c r="P2555" s="207"/>
      <c r="Q2555" s="207"/>
    </row>
    <row r="2556" spans="1:17" x14ac:dyDescent="0.25">
      <c r="A2556" s="147"/>
      <c r="B2556" s="147"/>
      <c r="C2556" s="147"/>
      <c r="J2556" s="147"/>
      <c r="K2556" s="147"/>
      <c r="L2556" s="147"/>
      <c r="M2556" s="147"/>
      <c r="N2556" s="207"/>
      <c r="O2556" s="207"/>
      <c r="P2556" s="207"/>
      <c r="Q2556" s="207"/>
    </row>
    <row r="2557" spans="1:17" x14ac:dyDescent="0.25">
      <c r="A2557" s="147"/>
      <c r="B2557" s="147"/>
      <c r="C2557" s="147"/>
      <c r="J2557" s="147"/>
      <c r="K2557" s="147"/>
      <c r="L2557" s="147"/>
      <c r="M2557" s="147"/>
      <c r="N2557" s="207"/>
      <c r="O2557" s="207"/>
      <c r="P2557" s="207"/>
      <c r="Q2557" s="207"/>
    </row>
    <row r="2558" spans="1:17" x14ac:dyDescent="0.25">
      <c r="A2558" s="147"/>
      <c r="B2558" s="147"/>
      <c r="C2558" s="147"/>
      <c r="J2558" s="147"/>
      <c r="K2558" s="147"/>
      <c r="L2558" s="147"/>
      <c r="M2558" s="147"/>
      <c r="N2558" s="207"/>
      <c r="O2558" s="207"/>
      <c r="P2558" s="207"/>
      <c r="Q2558" s="207"/>
    </row>
    <row r="2559" spans="1:17" x14ac:dyDescent="0.25">
      <c r="A2559" s="147"/>
      <c r="B2559" s="147"/>
      <c r="C2559" s="147"/>
      <c r="J2559" s="147"/>
      <c r="K2559" s="147"/>
      <c r="L2559" s="147"/>
      <c r="M2559" s="147"/>
      <c r="N2559" s="147"/>
      <c r="O2559" s="147"/>
      <c r="P2559" s="147"/>
      <c r="Q2559" s="147"/>
    </row>
    <row r="2560" spans="1:17" x14ac:dyDescent="0.25">
      <c r="A2560" s="147"/>
      <c r="B2560" s="147"/>
      <c r="C2560" s="147"/>
      <c r="J2560" s="147"/>
      <c r="K2560" s="147"/>
      <c r="L2560" s="147"/>
      <c r="M2560" s="147"/>
      <c r="N2560" s="147"/>
      <c r="O2560" s="147"/>
      <c r="P2560" s="147"/>
      <c r="Q2560" s="147"/>
    </row>
    <row r="2561" spans="1:17" x14ac:dyDescent="0.25">
      <c r="A2561" s="147"/>
      <c r="B2561" s="147"/>
      <c r="C2561" s="147"/>
      <c r="J2561" s="147"/>
      <c r="K2561" s="147"/>
      <c r="L2561" s="147"/>
      <c r="M2561" s="147"/>
      <c r="N2561" s="147"/>
      <c r="O2561" s="147"/>
      <c r="P2561" s="147"/>
      <c r="Q2561" s="147"/>
    </row>
    <row r="2562" spans="1:17" x14ac:dyDescent="0.25">
      <c r="A2562" s="147"/>
      <c r="B2562" s="147"/>
      <c r="C2562" s="147"/>
      <c r="J2562" s="147"/>
      <c r="K2562" s="147"/>
      <c r="L2562" s="147"/>
      <c r="M2562" s="147"/>
      <c r="N2562" s="147"/>
      <c r="O2562" s="147"/>
      <c r="P2562" s="147"/>
      <c r="Q2562" s="147"/>
    </row>
    <row r="2563" spans="1:17" x14ac:dyDescent="0.25">
      <c r="A2563" s="147"/>
      <c r="B2563" s="147"/>
      <c r="C2563" s="147"/>
      <c r="J2563" s="147"/>
      <c r="K2563" s="147"/>
      <c r="L2563" s="147"/>
      <c r="M2563" s="147"/>
      <c r="N2563" s="147"/>
      <c r="O2563" s="147"/>
      <c r="P2563" s="147"/>
      <c r="Q2563" s="147"/>
    </row>
    <row r="2564" spans="1:17" x14ac:dyDescent="0.25">
      <c r="A2564" s="147"/>
      <c r="B2564" s="147"/>
      <c r="C2564" s="147"/>
      <c r="J2564" s="147"/>
      <c r="K2564" s="147"/>
      <c r="L2564" s="147"/>
      <c r="M2564" s="147"/>
      <c r="N2564" s="147"/>
      <c r="O2564" s="147"/>
      <c r="P2564" s="147"/>
      <c r="Q2564" s="147"/>
    </row>
    <row r="2565" spans="1:17" x14ac:dyDescent="0.25">
      <c r="A2565" s="147"/>
      <c r="B2565" s="147"/>
      <c r="C2565" s="147"/>
      <c r="J2565" s="147"/>
      <c r="K2565" s="147"/>
      <c r="L2565" s="147"/>
      <c r="M2565" s="147"/>
      <c r="N2565" s="147"/>
      <c r="O2565" s="147"/>
      <c r="P2565" s="147"/>
      <c r="Q2565" s="147"/>
    </row>
    <row r="2566" spans="1:17" x14ac:dyDescent="0.25">
      <c r="A2566" s="147"/>
      <c r="B2566" s="147"/>
      <c r="C2566" s="147"/>
      <c r="J2566" s="147"/>
      <c r="K2566" s="147"/>
      <c r="L2566" s="147"/>
      <c r="M2566" s="147"/>
      <c r="N2566" s="147"/>
      <c r="O2566" s="147"/>
      <c r="P2566" s="147"/>
      <c r="Q2566" s="147"/>
    </row>
    <row r="2567" spans="1:17" x14ac:dyDescent="0.25">
      <c r="A2567" s="147"/>
      <c r="B2567" s="147"/>
      <c r="C2567" s="147"/>
      <c r="J2567" s="147"/>
      <c r="K2567" s="147"/>
      <c r="L2567" s="147"/>
      <c r="M2567" s="147"/>
      <c r="N2567" s="147"/>
      <c r="O2567" s="147"/>
      <c r="P2567" s="147"/>
      <c r="Q2567" s="147"/>
    </row>
    <row r="2568" spans="1:17" x14ac:dyDescent="0.25">
      <c r="A2568" s="147"/>
      <c r="B2568" s="147"/>
      <c r="C2568" s="147"/>
      <c r="J2568" s="147"/>
      <c r="K2568" s="147"/>
      <c r="L2568" s="147"/>
      <c r="M2568" s="147"/>
      <c r="N2568" s="147"/>
      <c r="O2568" s="147"/>
      <c r="P2568" s="147"/>
      <c r="Q2568" s="147"/>
    </row>
    <row r="2569" spans="1:17" x14ac:dyDescent="0.25">
      <c r="A2569" s="147"/>
      <c r="B2569" s="147"/>
      <c r="C2569" s="147"/>
      <c r="J2569" s="147"/>
      <c r="K2569" s="147"/>
      <c r="L2569" s="147"/>
      <c r="M2569" s="147"/>
      <c r="N2569" s="147"/>
      <c r="O2569" s="147"/>
      <c r="P2569" s="147"/>
      <c r="Q2569" s="147"/>
    </row>
    <row r="2570" spans="1:17" x14ac:dyDescent="0.25">
      <c r="A2570" s="147"/>
      <c r="B2570" s="147"/>
      <c r="C2570" s="147"/>
      <c r="J2570" s="147"/>
      <c r="K2570" s="147"/>
      <c r="L2570" s="147"/>
      <c r="M2570" s="147"/>
      <c r="N2570" s="147"/>
      <c r="O2570" s="147"/>
      <c r="P2570" s="147"/>
      <c r="Q2570" s="147"/>
    </row>
    <row r="2571" spans="1:17" x14ac:dyDescent="0.25">
      <c r="A2571" s="147"/>
      <c r="B2571" s="147"/>
      <c r="C2571" s="147"/>
      <c r="J2571" s="147"/>
      <c r="K2571" s="147"/>
      <c r="L2571" s="147"/>
      <c r="M2571" s="147"/>
      <c r="N2571" s="147"/>
      <c r="O2571" s="147"/>
      <c r="P2571" s="147"/>
      <c r="Q2571" s="147"/>
    </row>
    <row r="2572" spans="1:17" x14ac:dyDescent="0.25">
      <c r="A2572" s="147"/>
      <c r="B2572" s="147"/>
      <c r="C2572" s="147"/>
      <c r="J2572" s="147"/>
      <c r="K2572" s="147"/>
      <c r="L2572" s="147"/>
      <c r="M2572" s="147"/>
      <c r="N2572" s="147"/>
      <c r="O2572" s="147"/>
      <c r="P2572" s="147"/>
      <c r="Q2572" s="147"/>
    </row>
    <row r="2573" spans="1:17" x14ac:dyDescent="0.25">
      <c r="A2573" s="147"/>
      <c r="B2573" s="147"/>
      <c r="C2573" s="147"/>
      <c r="J2573" s="147"/>
      <c r="K2573" s="147"/>
      <c r="L2573" s="147"/>
      <c r="M2573" s="147"/>
      <c r="N2573" s="147"/>
      <c r="O2573" s="147"/>
      <c r="P2573" s="147"/>
      <c r="Q2573" s="147"/>
    </row>
    <row r="2574" spans="1:17" x14ac:dyDescent="0.25">
      <c r="A2574" s="147"/>
      <c r="B2574" s="147"/>
      <c r="C2574" s="147"/>
      <c r="J2574" s="147"/>
      <c r="K2574" s="147"/>
      <c r="L2574" s="147"/>
      <c r="M2574" s="147"/>
      <c r="N2574" s="147"/>
      <c r="O2574" s="147"/>
      <c r="P2574" s="147"/>
      <c r="Q2574" s="147"/>
    </row>
    <row r="2575" spans="1:17" x14ac:dyDescent="0.25">
      <c r="A2575" s="147"/>
      <c r="B2575" s="147"/>
      <c r="C2575" s="147"/>
      <c r="J2575" s="147"/>
      <c r="K2575" s="147"/>
      <c r="L2575" s="147"/>
      <c r="M2575" s="147"/>
      <c r="N2575" s="147"/>
      <c r="O2575" s="147"/>
      <c r="P2575" s="147"/>
      <c r="Q2575" s="147"/>
    </row>
    <row r="2576" spans="1:17" x14ac:dyDescent="0.25">
      <c r="A2576" s="147"/>
      <c r="B2576" s="147"/>
      <c r="C2576" s="147"/>
      <c r="J2576" s="147"/>
      <c r="K2576" s="147"/>
      <c r="L2576" s="147"/>
      <c r="M2576" s="147"/>
      <c r="N2576" s="147"/>
      <c r="O2576" s="147"/>
      <c r="P2576" s="147"/>
      <c r="Q2576" s="147"/>
    </row>
    <row r="2577" spans="1:17" x14ac:dyDescent="0.25">
      <c r="A2577" s="147"/>
      <c r="B2577" s="147"/>
      <c r="C2577" s="147"/>
      <c r="J2577" s="147"/>
      <c r="K2577" s="147"/>
      <c r="L2577" s="147"/>
      <c r="M2577" s="147"/>
      <c r="N2577" s="147"/>
      <c r="O2577" s="147"/>
      <c r="P2577" s="147"/>
      <c r="Q2577" s="147"/>
    </row>
    <row r="2578" spans="1:17" x14ac:dyDescent="0.25">
      <c r="A2578" s="147"/>
      <c r="B2578" s="147"/>
      <c r="C2578" s="147"/>
      <c r="J2578" s="147"/>
      <c r="K2578" s="147"/>
      <c r="L2578" s="147"/>
      <c r="M2578" s="147"/>
      <c r="N2578" s="147"/>
      <c r="O2578" s="147"/>
      <c r="P2578" s="147"/>
      <c r="Q2578" s="147"/>
    </row>
    <row r="2579" spans="1:17" x14ac:dyDescent="0.25">
      <c r="A2579" s="147"/>
      <c r="B2579" s="147"/>
      <c r="C2579" s="147"/>
      <c r="J2579" s="147"/>
      <c r="K2579" s="147"/>
      <c r="L2579" s="147"/>
      <c r="M2579" s="147"/>
      <c r="N2579" s="147"/>
      <c r="O2579" s="147"/>
      <c r="P2579" s="147"/>
      <c r="Q2579" s="147"/>
    </row>
    <row r="2580" spans="1:17" x14ac:dyDescent="0.25">
      <c r="A2580" s="147"/>
      <c r="B2580" s="147"/>
      <c r="C2580" s="147"/>
      <c r="J2580" s="147"/>
      <c r="K2580" s="147"/>
      <c r="L2580" s="147"/>
      <c r="M2580" s="147"/>
      <c r="N2580" s="147"/>
      <c r="O2580" s="147"/>
      <c r="P2580" s="147"/>
      <c r="Q2580" s="147"/>
    </row>
    <row r="2581" spans="1:17" x14ac:dyDescent="0.25">
      <c r="A2581" s="147"/>
      <c r="B2581" s="147"/>
      <c r="C2581" s="147"/>
      <c r="J2581" s="147"/>
      <c r="K2581" s="147"/>
      <c r="L2581" s="147"/>
      <c r="M2581" s="147"/>
      <c r="N2581" s="147"/>
      <c r="O2581" s="147"/>
      <c r="P2581" s="147"/>
      <c r="Q2581" s="147"/>
    </row>
  </sheetData>
  <protectedRanges>
    <protectedRange sqref="B261:B262" name="Диапазон1_2_6_1"/>
    <protectedRange sqref="B309" name="Диапазон1_5_3_2_2"/>
    <protectedRange sqref="B1963:B1974" name="Диапазон1_2_9_1_1_2_1_1"/>
    <protectedRange sqref="B1975:B1978 B1981:B1993 B1995:B2000" name="Диапазон1_2_9_1_1_3_1_1_1"/>
    <protectedRange sqref="B2001:B2008" name="Диапазон1_2_9_1_1_1_2_1_1_1"/>
    <protectedRange sqref="B1980" name="Диапазон1_2_9_1_1_2_1_1_1_1"/>
    <protectedRange sqref="B1979" name="Диапазон1_2_9_1_1_3_1_1_1_1"/>
  </protectedRanges>
  <mergeCells count="16">
    <mergeCell ref="M1:Q1"/>
    <mergeCell ref="J12:M12"/>
    <mergeCell ref="N12:Q12"/>
    <mergeCell ref="A12:A14"/>
    <mergeCell ref="B12:B14"/>
    <mergeCell ref="C12:C13"/>
    <mergeCell ref="D12:D13"/>
    <mergeCell ref="E12:E14"/>
    <mergeCell ref="F12:F14"/>
    <mergeCell ref="G12:G13"/>
    <mergeCell ref="H12:H13"/>
    <mergeCell ref="I12:I13"/>
    <mergeCell ref="A9:Q9"/>
    <mergeCell ref="M3:Q3"/>
    <mergeCell ref="M5:Q5"/>
    <mergeCell ref="M4:Q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6416:B66419 WVJ983920:WVJ983923 WLN983920:WLN983923 WBR983920:WBR983923 VRV983920:VRV983923 VHZ983920:VHZ983923 UYD983920:UYD983923 UOH983920:UOH983923 UEL983920:UEL983923 TUP983920:TUP983923 TKT983920:TKT983923 TAX983920:TAX983923 SRB983920:SRB983923 SHF983920:SHF983923 RXJ983920:RXJ983923 RNN983920:RNN983923 RDR983920:RDR983923 QTV983920:QTV983923 QJZ983920:QJZ983923 QAD983920:QAD983923 PQH983920:PQH983923 PGL983920:PGL983923 OWP983920:OWP983923 OMT983920:OMT983923 OCX983920:OCX983923 NTB983920:NTB983923 NJF983920:NJF983923 MZJ983920:MZJ983923 MPN983920:MPN983923 MFR983920:MFR983923 LVV983920:LVV983923 LLZ983920:LLZ983923 LCD983920:LCD983923 KSH983920:KSH983923 KIL983920:KIL983923 JYP983920:JYP983923 JOT983920:JOT983923 JEX983920:JEX983923 IVB983920:IVB983923 ILF983920:ILF983923 IBJ983920:IBJ983923 HRN983920:HRN983923 HHR983920:HHR983923 GXV983920:GXV983923 GNZ983920:GNZ983923 GED983920:GED983923 FUH983920:FUH983923 FKL983920:FKL983923 FAP983920:FAP983923 EQT983920:EQT983923 EGX983920:EGX983923 DXB983920:DXB983923 DNF983920:DNF983923 DDJ983920:DDJ983923 CTN983920:CTN983923 CJR983920:CJR983923 BZV983920:BZV983923 BPZ983920:BPZ983923 BGD983920:BGD983923 AWH983920:AWH983923 AML983920:AML983923 ACP983920:ACP983923 ST983920:ST983923 IX983920:IX983923 B983920:B983923 WVJ918384:WVJ918387 WLN918384:WLN918387 WBR918384:WBR918387 VRV918384:VRV918387 VHZ918384:VHZ918387 UYD918384:UYD918387 UOH918384:UOH918387 UEL918384:UEL918387 TUP918384:TUP918387 TKT918384:TKT918387 TAX918384:TAX918387 SRB918384:SRB918387 SHF918384:SHF918387 RXJ918384:RXJ918387 RNN918384:RNN918387 RDR918384:RDR918387 QTV918384:QTV918387 QJZ918384:QJZ918387 QAD918384:QAD918387 PQH918384:PQH918387 PGL918384:PGL918387 OWP918384:OWP918387 OMT918384:OMT918387 OCX918384:OCX918387 NTB918384:NTB918387 NJF918384:NJF918387 MZJ918384:MZJ918387 MPN918384:MPN918387 MFR918384:MFR918387 LVV918384:LVV918387 LLZ918384:LLZ918387 LCD918384:LCD918387 KSH918384:KSH918387 KIL918384:KIL918387 JYP918384:JYP918387 JOT918384:JOT918387 JEX918384:JEX918387 IVB918384:IVB918387 ILF918384:ILF918387 IBJ918384:IBJ918387 HRN918384:HRN918387 HHR918384:HHR918387 GXV918384:GXV918387 GNZ918384:GNZ918387 GED918384:GED918387 FUH918384:FUH918387 FKL918384:FKL918387 FAP918384:FAP918387 EQT918384:EQT918387 EGX918384:EGX918387 DXB918384:DXB918387 DNF918384:DNF918387 DDJ918384:DDJ918387 CTN918384:CTN918387 CJR918384:CJR918387 BZV918384:BZV918387 BPZ918384:BPZ918387 BGD918384:BGD918387 AWH918384:AWH918387 AML918384:AML918387 ACP918384:ACP918387 ST918384:ST918387 IX918384:IX918387 B918384:B918387 WVJ852848:WVJ852851 WLN852848:WLN852851 WBR852848:WBR852851 VRV852848:VRV852851 VHZ852848:VHZ852851 UYD852848:UYD852851 UOH852848:UOH852851 UEL852848:UEL852851 TUP852848:TUP852851 TKT852848:TKT852851 TAX852848:TAX852851 SRB852848:SRB852851 SHF852848:SHF852851 RXJ852848:RXJ852851 RNN852848:RNN852851 RDR852848:RDR852851 QTV852848:QTV852851 QJZ852848:QJZ852851 QAD852848:QAD852851 PQH852848:PQH852851 PGL852848:PGL852851 OWP852848:OWP852851 OMT852848:OMT852851 OCX852848:OCX852851 NTB852848:NTB852851 NJF852848:NJF852851 MZJ852848:MZJ852851 MPN852848:MPN852851 MFR852848:MFR852851 LVV852848:LVV852851 LLZ852848:LLZ852851 LCD852848:LCD852851 KSH852848:KSH852851 KIL852848:KIL852851 JYP852848:JYP852851 JOT852848:JOT852851 JEX852848:JEX852851 IVB852848:IVB852851 ILF852848:ILF852851 IBJ852848:IBJ852851 HRN852848:HRN852851 HHR852848:HHR852851 GXV852848:GXV852851 GNZ852848:GNZ852851 GED852848:GED852851 FUH852848:FUH852851 FKL852848:FKL852851 FAP852848:FAP852851 EQT852848:EQT852851 EGX852848:EGX852851 DXB852848:DXB852851 DNF852848:DNF852851 DDJ852848:DDJ852851 CTN852848:CTN852851 CJR852848:CJR852851 BZV852848:BZV852851 BPZ852848:BPZ852851 BGD852848:BGD852851 AWH852848:AWH852851 AML852848:AML852851 ACP852848:ACP852851 ST852848:ST852851 IX852848:IX852851 B852848:B852851 WVJ787312:WVJ787315 WLN787312:WLN787315 WBR787312:WBR787315 VRV787312:VRV787315 VHZ787312:VHZ787315 UYD787312:UYD787315 UOH787312:UOH787315 UEL787312:UEL787315 TUP787312:TUP787315 TKT787312:TKT787315 TAX787312:TAX787315 SRB787312:SRB787315 SHF787312:SHF787315 RXJ787312:RXJ787315 RNN787312:RNN787315 RDR787312:RDR787315 QTV787312:QTV787315 QJZ787312:QJZ787315 QAD787312:QAD787315 PQH787312:PQH787315 PGL787312:PGL787315 OWP787312:OWP787315 OMT787312:OMT787315 OCX787312:OCX787315 NTB787312:NTB787315 NJF787312:NJF787315 MZJ787312:MZJ787315 MPN787312:MPN787315 MFR787312:MFR787315 LVV787312:LVV787315 LLZ787312:LLZ787315 LCD787312:LCD787315 KSH787312:KSH787315 KIL787312:KIL787315 JYP787312:JYP787315 JOT787312:JOT787315 JEX787312:JEX787315 IVB787312:IVB787315 ILF787312:ILF787315 IBJ787312:IBJ787315 HRN787312:HRN787315 HHR787312:HHR787315 GXV787312:GXV787315 GNZ787312:GNZ787315 GED787312:GED787315 FUH787312:FUH787315 FKL787312:FKL787315 FAP787312:FAP787315 EQT787312:EQT787315 EGX787312:EGX787315 DXB787312:DXB787315 DNF787312:DNF787315 DDJ787312:DDJ787315 CTN787312:CTN787315 CJR787312:CJR787315 BZV787312:BZV787315 BPZ787312:BPZ787315 BGD787312:BGD787315 AWH787312:AWH787315 AML787312:AML787315 ACP787312:ACP787315 ST787312:ST787315 IX787312:IX787315 B787312:B787315 WVJ721776:WVJ721779 WLN721776:WLN721779 WBR721776:WBR721779 VRV721776:VRV721779 VHZ721776:VHZ721779 UYD721776:UYD721779 UOH721776:UOH721779 UEL721776:UEL721779 TUP721776:TUP721779 TKT721776:TKT721779 TAX721776:TAX721779 SRB721776:SRB721779 SHF721776:SHF721779 RXJ721776:RXJ721779 RNN721776:RNN721779 RDR721776:RDR721779 QTV721776:QTV721779 QJZ721776:QJZ721779 QAD721776:QAD721779 PQH721776:PQH721779 PGL721776:PGL721779 OWP721776:OWP721779 OMT721776:OMT721779 OCX721776:OCX721779 NTB721776:NTB721779 NJF721776:NJF721779 MZJ721776:MZJ721779 MPN721776:MPN721779 MFR721776:MFR721779 LVV721776:LVV721779 LLZ721776:LLZ721779 LCD721776:LCD721779 KSH721776:KSH721779 KIL721776:KIL721779 JYP721776:JYP721779 JOT721776:JOT721779 JEX721776:JEX721779 IVB721776:IVB721779 ILF721776:ILF721779 IBJ721776:IBJ721779 HRN721776:HRN721779 HHR721776:HHR721779 GXV721776:GXV721779 GNZ721776:GNZ721779 GED721776:GED721779 FUH721776:FUH721779 FKL721776:FKL721779 FAP721776:FAP721779 EQT721776:EQT721779 EGX721776:EGX721779 DXB721776:DXB721779 DNF721776:DNF721779 DDJ721776:DDJ721779 CTN721776:CTN721779 CJR721776:CJR721779 BZV721776:BZV721779 BPZ721776:BPZ721779 BGD721776:BGD721779 AWH721776:AWH721779 AML721776:AML721779 ACP721776:ACP721779 ST721776:ST721779 IX721776:IX721779 B721776:B721779 WVJ656240:WVJ656243 WLN656240:WLN656243 WBR656240:WBR656243 VRV656240:VRV656243 VHZ656240:VHZ656243 UYD656240:UYD656243 UOH656240:UOH656243 UEL656240:UEL656243 TUP656240:TUP656243 TKT656240:TKT656243 TAX656240:TAX656243 SRB656240:SRB656243 SHF656240:SHF656243 RXJ656240:RXJ656243 RNN656240:RNN656243 RDR656240:RDR656243 QTV656240:QTV656243 QJZ656240:QJZ656243 QAD656240:QAD656243 PQH656240:PQH656243 PGL656240:PGL656243 OWP656240:OWP656243 OMT656240:OMT656243 OCX656240:OCX656243 NTB656240:NTB656243 NJF656240:NJF656243 MZJ656240:MZJ656243 MPN656240:MPN656243 MFR656240:MFR656243 LVV656240:LVV656243 LLZ656240:LLZ656243 LCD656240:LCD656243 KSH656240:KSH656243 KIL656240:KIL656243 JYP656240:JYP656243 JOT656240:JOT656243 JEX656240:JEX656243 IVB656240:IVB656243 ILF656240:ILF656243 IBJ656240:IBJ656243 HRN656240:HRN656243 HHR656240:HHR656243 GXV656240:GXV656243 GNZ656240:GNZ656243 GED656240:GED656243 FUH656240:FUH656243 FKL656240:FKL656243 FAP656240:FAP656243 EQT656240:EQT656243 EGX656240:EGX656243 DXB656240:DXB656243 DNF656240:DNF656243 DDJ656240:DDJ656243 CTN656240:CTN656243 CJR656240:CJR656243 BZV656240:BZV656243 BPZ656240:BPZ656243 BGD656240:BGD656243 AWH656240:AWH656243 AML656240:AML656243 ACP656240:ACP656243 ST656240:ST656243 IX656240:IX656243 B656240:B656243 WVJ590704:WVJ590707 WLN590704:WLN590707 WBR590704:WBR590707 VRV590704:VRV590707 VHZ590704:VHZ590707 UYD590704:UYD590707 UOH590704:UOH590707 UEL590704:UEL590707 TUP590704:TUP590707 TKT590704:TKT590707 TAX590704:TAX590707 SRB590704:SRB590707 SHF590704:SHF590707 RXJ590704:RXJ590707 RNN590704:RNN590707 RDR590704:RDR590707 QTV590704:QTV590707 QJZ590704:QJZ590707 QAD590704:QAD590707 PQH590704:PQH590707 PGL590704:PGL590707 OWP590704:OWP590707 OMT590704:OMT590707 OCX590704:OCX590707 NTB590704:NTB590707 NJF590704:NJF590707 MZJ590704:MZJ590707 MPN590704:MPN590707 MFR590704:MFR590707 LVV590704:LVV590707 LLZ590704:LLZ590707 LCD590704:LCD590707 KSH590704:KSH590707 KIL590704:KIL590707 JYP590704:JYP590707 JOT590704:JOT590707 JEX590704:JEX590707 IVB590704:IVB590707 ILF590704:ILF590707 IBJ590704:IBJ590707 HRN590704:HRN590707 HHR590704:HHR590707 GXV590704:GXV590707 GNZ590704:GNZ590707 GED590704:GED590707 FUH590704:FUH590707 FKL590704:FKL590707 FAP590704:FAP590707 EQT590704:EQT590707 EGX590704:EGX590707 DXB590704:DXB590707 DNF590704:DNF590707 DDJ590704:DDJ590707 CTN590704:CTN590707 CJR590704:CJR590707 BZV590704:BZV590707 BPZ590704:BPZ590707 BGD590704:BGD590707 AWH590704:AWH590707 AML590704:AML590707 ACP590704:ACP590707 ST590704:ST590707 IX590704:IX590707 B590704:B590707 WVJ525168:WVJ525171 WLN525168:WLN525171 WBR525168:WBR525171 VRV525168:VRV525171 VHZ525168:VHZ525171 UYD525168:UYD525171 UOH525168:UOH525171 UEL525168:UEL525171 TUP525168:TUP525171 TKT525168:TKT525171 TAX525168:TAX525171 SRB525168:SRB525171 SHF525168:SHF525171 RXJ525168:RXJ525171 RNN525168:RNN525171 RDR525168:RDR525171 QTV525168:QTV525171 QJZ525168:QJZ525171 QAD525168:QAD525171 PQH525168:PQH525171 PGL525168:PGL525171 OWP525168:OWP525171 OMT525168:OMT525171 OCX525168:OCX525171 NTB525168:NTB525171 NJF525168:NJF525171 MZJ525168:MZJ525171 MPN525168:MPN525171 MFR525168:MFR525171 LVV525168:LVV525171 LLZ525168:LLZ525171 LCD525168:LCD525171 KSH525168:KSH525171 KIL525168:KIL525171 JYP525168:JYP525171 JOT525168:JOT525171 JEX525168:JEX525171 IVB525168:IVB525171 ILF525168:ILF525171 IBJ525168:IBJ525171 HRN525168:HRN525171 HHR525168:HHR525171 GXV525168:GXV525171 GNZ525168:GNZ525171 GED525168:GED525171 FUH525168:FUH525171 FKL525168:FKL525171 FAP525168:FAP525171 EQT525168:EQT525171 EGX525168:EGX525171 DXB525168:DXB525171 DNF525168:DNF525171 DDJ525168:DDJ525171 CTN525168:CTN525171 CJR525168:CJR525171 BZV525168:BZV525171 BPZ525168:BPZ525171 BGD525168:BGD525171 AWH525168:AWH525171 AML525168:AML525171 ACP525168:ACP525171 ST525168:ST525171 IX525168:IX525171 B525168:B525171 WVJ459632:WVJ459635 WLN459632:WLN459635 WBR459632:WBR459635 VRV459632:VRV459635 VHZ459632:VHZ459635 UYD459632:UYD459635 UOH459632:UOH459635 UEL459632:UEL459635 TUP459632:TUP459635 TKT459632:TKT459635 TAX459632:TAX459635 SRB459632:SRB459635 SHF459632:SHF459635 RXJ459632:RXJ459635 RNN459632:RNN459635 RDR459632:RDR459635 QTV459632:QTV459635 QJZ459632:QJZ459635 QAD459632:QAD459635 PQH459632:PQH459635 PGL459632:PGL459635 OWP459632:OWP459635 OMT459632:OMT459635 OCX459632:OCX459635 NTB459632:NTB459635 NJF459632:NJF459635 MZJ459632:MZJ459635 MPN459632:MPN459635 MFR459632:MFR459635 LVV459632:LVV459635 LLZ459632:LLZ459635 LCD459632:LCD459635 KSH459632:KSH459635 KIL459632:KIL459635 JYP459632:JYP459635 JOT459632:JOT459635 JEX459632:JEX459635 IVB459632:IVB459635 ILF459632:ILF459635 IBJ459632:IBJ459635 HRN459632:HRN459635 HHR459632:HHR459635 GXV459632:GXV459635 GNZ459632:GNZ459635 GED459632:GED459635 FUH459632:FUH459635 FKL459632:FKL459635 FAP459632:FAP459635 EQT459632:EQT459635 EGX459632:EGX459635 DXB459632:DXB459635 DNF459632:DNF459635 DDJ459632:DDJ459635 CTN459632:CTN459635 CJR459632:CJR459635 BZV459632:BZV459635 BPZ459632:BPZ459635 BGD459632:BGD459635 AWH459632:AWH459635 AML459632:AML459635 ACP459632:ACP459635 ST459632:ST459635 IX459632:IX459635 B459632:B459635 WVJ394096:WVJ394099 WLN394096:WLN394099 WBR394096:WBR394099 VRV394096:VRV394099 VHZ394096:VHZ394099 UYD394096:UYD394099 UOH394096:UOH394099 UEL394096:UEL394099 TUP394096:TUP394099 TKT394096:TKT394099 TAX394096:TAX394099 SRB394096:SRB394099 SHF394096:SHF394099 RXJ394096:RXJ394099 RNN394096:RNN394099 RDR394096:RDR394099 QTV394096:QTV394099 QJZ394096:QJZ394099 QAD394096:QAD394099 PQH394096:PQH394099 PGL394096:PGL394099 OWP394096:OWP394099 OMT394096:OMT394099 OCX394096:OCX394099 NTB394096:NTB394099 NJF394096:NJF394099 MZJ394096:MZJ394099 MPN394096:MPN394099 MFR394096:MFR394099 LVV394096:LVV394099 LLZ394096:LLZ394099 LCD394096:LCD394099 KSH394096:KSH394099 KIL394096:KIL394099 JYP394096:JYP394099 JOT394096:JOT394099 JEX394096:JEX394099 IVB394096:IVB394099 ILF394096:ILF394099 IBJ394096:IBJ394099 HRN394096:HRN394099 HHR394096:HHR394099 GXV394096:GXV394099 GNZ394096:GNZ394099 GED394096:GED394099 FUH394096:FUH394099 FKL394096:FKL394099 FAP394096:FAP394099 EQT394096:EQT394099 EGX394096:EGX394099 DXB394096:DXB394099 DNF394096:DNF394099 DDJ394096:DDJ394099 CTN394096:CTN394099 CJR394096:CJR394099 BZV394096:BZV394099 BPZ394096:BPZ394099 BGD394096:BGD394099 AWH394096:AWH394099 AML394096:AML394099 ACP394096:ACP394099 ST394096:ST394099 IX394096:IX394099 B394096:B394099 WVJ328560:WVJ328563 WLN328560:WLN328563 WBR328560:WBR328563 VRV328560:VRV328563 VHZ328560:VHZ328563 UYD328560:UYD328563 UOH328560:UOH328563 UEL328560:UEL328563 TUP328560:TUP328563 TKT328560:TKT328563 TAX328560:TAX328563 SRB328560:SRB328563 SHF328560:SHF328563 RXJ328560:RXJ328563 RNN328560:RNN328563 RDR328560:RDR328563 QTV328560:QTV328563 QJZ328560:QJZ328563 QAD328560:QAD328563 PQH328560:PQH328563 PGL328560:PGL328563 OWP328560:OWP328563 OMT328560:OMT328563 OCX328560:OCX328563 NTB328560:NTB328563 NJF328560:NJF328563 MZJ328560:MZJ328563 MPN328560:MPN328563 MFR328560:MFR328563 LVV328560:LVV328563 LLZ328560:LLZ328563 LCD328560:LCD328563 KSH328560:KSH328563 KIL328560:KIL328563 JYP328560:JYP328563 JOT328560:JOT328563 JEX328560:JEX328563 IVB328560:IVB328563 ILF328560:ILF328563 IBJ328560:IBJ328563 HRN328560:HRN328563 HHR328560:HHR328563 GXV328560:GXV328563 GNZ328560:GNZ328563 GED328560:GED328563 FUH328560:FUH328563 FKL328560:FKL328563 FAP328560:FAP328563 EQT328560:EQT328563 EGX328560:EGX328563 DXB328560:DXB328563 DNF328560:DNF328563 DDJ328560:DDJ328563 CTN328560:CTN328563 CJR328560:CJR328563 BZV328560:BZV328563 BPZ328560:BPZ328563 BGD328560:BGD328563 AWH328560:AWH328563 AML328560:AML328563 ACP328560:ACP328563 ST328560:ST328563 IX328560:IX328563 B328560:B328563 WVJ263024:WVJ263027 WLN263024:WLN263027 WBR263024:WBR263027 VRV263024:VRV263027 VHZ263024:VHZ263027 UYD263024:UYD263027 UOH263024:UOH263027 UEL263024:UEL263027 TUP263024:TUP263027 TKT263024:TKT263027 TAX263024:TAX263027 SRB263024:SRB263027 SHF263024:SHF263027 RXJ263024:RXJ263027 RNN263024:RNN263027 RDR263024:RDR263027 QTV263024:QTV263027 QJZ263024:QJZ263027 QAD263024:QAD263027 PQH263024:PQH263027 PGL263024:PGL263027 OWP263024:OWP263027 OMT263024:OMT263027 OCX263024:OCX263027 NTB263024:NTB263027 NJF263024:NJF263027 MZJ263024:MZJ263027 MPN263024:MPN263027 MFR263024:MFR263027 LVV263024:LVV263027 LLZ263024:LLZ263027 LCD263024:LCD263027 KSH263024:KSH263027 KIL263024:KIL263027 JYP263024:JYP263027 JOT263024:JOT263027 JEX263024:JEX263027 IVB263024:IVB263027 ILF263024:ILF263027 IBJ263024:IBJ263027 HRN263024:HRN263027 HHR263024:HHR263027 GXV263024:GXV263027 GNZ263024:GNZ263027 GED263024:GED263027 FUH263024:FUH263027 FKL263024:FKL263027 FAP263024:FAP263027 EQT263024:EQT263027 EGX263024:EGX263027 DXB263024:DXB263027 DNF263024:DNF263027 DDJ263024:DDJ263027 CTN263024:CTN263027 CJR263024:CJR263027 BZV263024:BZV263027 BPZ263024:BPZ263027 BGD263024:BGD263027 AWH263024:AWH263027 AML263024:AML263027 ACP263024:ACP263027 ST263024:ST263027 IX263024:IX263027 B263024:B263027 WVJ197488:WVJ197491 WLN197488:WLN197491 WBR197488:WBR197491 VRV197488:VRV197491 VHZ197488:VHZ197491 UYD197488:UYD197491 UOH197488:UOH197491 UEL197488:UEL197491 TUP197488:TUP197491 TKT197488:TKT197491 TAX197488:TAX197491 SRB197488:SRB197491 SHF197488:SHF197491 RXJ197488:RXJ197491 RNN197488:RNN197491 RDR197488:RDR197491 QTV197488:QTV197491 QJZ197488:QJZ197491 QAD197488:QAD197491 PQH197488:PQH197491 PGL197488:PGL197491 OWP197488:OWP197491 OMT197488:OMT197491 OCX197488:OCX197491 NTB197488:NTB197491 NJF197488:NJF197491 MZJ197488:MZJ197491 MPN197488:MPN197491 MFR197488:MFR197491 LVV197488:LVV197491 LLZ197488:LLZ197491 LCD197488:LCD197491 KSH197488:KSH197491 KIL197488:KIL197491 JYP197488:JYP197491 JOT197488:JOT197491 JEX197488:JEX197491 IVB197488:IVB197491 ILF197488:ILF197491 IBJ197488:IBJ197491 HRN197488:HRN197491 HHR197488:HHR197491 GXV197488:GXV197491 GNZ197488:GNZ197491 GED197488:GED197491 FUH197488:FUH197491 FKL197488:FKL197491 FAP197488:FAP197491 EQT197488:EQT197491 EGX197488:EGX197491 DXB197488:DXB197491 DNF197488:DNF197491 DDJ197488:DDJ197491 CTN197488:CTN197491 CJR197488:CJR197491 BZV197488:BZV197491 BPZ197488:BPZ197491 BGD197488:BGD197491 AWH197488:AWH197491 AML197488:AML197491 ACP197488:ACP197491 ST197488:ST197491 IX197488:IX197491 B197488:B197491 WVJ131952:WVJ131955 WLN131952:WLN131955 WBR131952:WBR131955 VRV131952:VRV131955 VHZ131952:VHZ131955 UYD131952:UYD131955 UOH131952:UOH131955 UEL131952:UEL131955 TUP131952:TUP131955 TKT131952:TKT131955 TAX131952:TAX131955 SRB131952:SRB131955 SHF131952:SHF131955 RXJ131952:RXJ131955 RNN131952:RNN131955 RDR131952:RDR131955 QTV131952:QTV131955 QJZ131952:QJZ131955 QAD131952:QAD131955 PQH131952:PQH131955 PGL131952:PGL131955 OWP131952:OWP131955 OMT131952:OMT131955 OCX131952:OCX131955 NTB131952:NTB131955 NJF131952:NJF131955 MZJ131952:MZJ131955 MPN131952:MPN131955 MFR131952:MFR131955 LVV131952:LVV131955 LLZ131952:LLZ131955 LCD131952:LCD131955 KSH131952:KSH131955 KIL131952:KIL131955 JYP131952:JYP131955 JOT131952:JOT131955 JEX131952:JEX131955 IVB131952:IVB131955 ILF131952:ILF131955 IBJ131952:IBJ131955 HRN131952:HRN131955 HHR131952:HHR131955 GXV131952:GXV131955 GNZ131952:GNZ131955 GED131952:GED131955 FUH131952:FUH131955 FKL131952:FKL131955 FAP131952:FAP131955 EQT131952:EQT131955 EGX131952:EGX131955 DXB131952:DXB131955 DNF131952:DNF131955 DDJ131952:DDJ131955 CTN131952:CTN131955 CJR131952:CJR131955 BZV131952:BZV131955 BPZ131952:BPZ131955 BGD131952:BGD131955 AWH131952:AWH131955 AML131952:AML131955 ACP131952:ACP131955 ST131952:ST131955 IX131952:IX131955 B131952:B131955 WVJ66416:WVJ66419 WLN66416:WLN66419 WBR66416:WBR66419 VRV66416:VRV66419 VHZ66416:VHZ66419 UYD66416:UYD66419 UOH66416:UOH66419 UEL66416:UEL66419 TUP66416:TUP66419 TKT66416:TKT66419 TAX66416:TAX66419 SRB66416:SRB66419 SHF66416:SHF66419 RXJ66416:RXJ66419 RNN66416:RNN66419 RDR66416:RDR66419 QTV66416:QTV66419 QJZ66416:QJZ66419 QAD66416:QAD66419 PQH66416:PQH66419 PGL66416:PGL66419 OWP66416:OWP66419 OMT66416:OMT66419 OCX66416:OCX66419 NTB66416:NTB66419 NJF66416:NJF66419 MZJ66416:MZJ66419 MPN66416:MPN66419 MFR66416:MFR66419 LVV66416:LVV66419 LLZ66416:LLZ66419 LCD66416:LCD66419 KSH66416:KSH66419 KIL66416:KIL66419 JYP66416:JYP66419 JOT66416:JOT66419 JEX66416:JEX66419 IVB66416:IVB66419 ILF66416:ILF66419 IBJ66416:IBJ66419 HRN66416:HRN66419 HHR66416:HHR66419 GXV66416:GXV66419 GNZ66416:GNZ66419 GED66416:GED66419 FUH66416:FUH66419 FKL66416:FKL66419 FAP66416:FAP66419 EQT66416:EQT66419 EGX66416:EGX66419 DXB66416:DXB66419 DNF66416:DNF66419 DDJ66416:DDJ66419 CTN66416:CTN66419 CJR66416:CJR66419 BZV66416:BZV66419 BPZ66416:BPZ66419 BGD66416:BGD66419 AWH66416:AWH66419 AML66416:AML66419 ACP66416:ACP66419 ST66416:ST66419 IX66416:IX66419 WVJ767:WVJ770 WLN767:WLN770 WBR767:WBR770 VRV767:VRV770 VHZ767:VHZ770 UYD767:UYD770 UOH767:UOH770 UEL767:UEL770 TUP767:TUP770 TKT767:TKT770 TAX767:TAX770 SRB767:SRB770 SHF767:SHF770 RXJ767:RXJ770 RNN767:RNN770 RDR767:RDR770 QTV767:QTV770 QJZ767:QJZ770 QAD767:QAD770 PQH767:PQH770 PGL767:PGL770 OWP767:OWP770 OMT767:OMT770 OCX767:OCX770 NTB767:NTB770 NJF767:NJF770 MZJ767:MZJ770 MPN767:MPN770 MFR767:MFR770 LVV767:LVV770 LLZ767:LLZ770 LCD767:LCD770 KSH767:KSH770 KIL767:KIL770 JYP767:JYP770 JOT767:JOT770 JEX767:JEX770 IVB767:IVB770 ILF767:ILF770 IBJ767:IBJ770 HRN767:HRN770 HHR767:HHR770 GXV767:GXV770 GNZ767:GNZ770 GED767:GED770 FUH767:FUH770 FKL767:FKL770 FAP767:FAP770 EQT767:EQT770 EGX767:EGX770 DXB767:DXB770 DNF767:DNF770 DDJ767:DDJ770 CTN767:CTN770 CJR767:CJR770 BZV767:BZV770 BPZ767:BPZ770 BGD767:BGD770 AWH767:AWH770 AML767:AML770 ACP767:ACP770 ST767:ST770 IX767:IX770 B767:B770">
      <formula1>900</formula1>
    </dataValidation>
  </dataValidations>
  <printOptions horizontalCentered="1"/>
  <pageMargins left="0.19685039370078741" right="0.19685039370078741" top="0.43307086614173229" bottom="0.47244094488188981" header="0.39370078740157483" footer="0.43307086614173229"/>
  <pageSetup paperSize="9" scale="47" orientation="landscape" r:id="rId1"/>
  <headerFooter alignWithMargins="0">
    <oddFooter>&amp;R&amp;P</oddFooter>
  </headerFooter>
  <rowBreaks count="1" manualBreakCount="1">
    <brk id="5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4"/>
  <sheetViews>
    <sheetView showGridLines="0" view="pageBreakPreview" zoomScale="70" zoomScaleSheetLayoutView="70" workbookViewId="0">
      <selection activeCell="J8" sqref="J8"/>
    </sheetView>
  </sheetViews>
  <sheetFormatPr defaultRowHeight="15.75" x14ac:dyDescent="0.25"/>
  <cols>
    <col min="1" max="1" width="8.25" customWidth="1"/>
    <col min="2" max="2" width="40.375" customWidth="1"/>
    <col min="3" max="3" width="12.875" customWidth="1"/>
    <col min="4" max="4" width="11.75" style="218" customWidth="1"/>
    <col min="5" max="5" width="12.75" style="218" customWidth="1"/>
    <col min="6" max="6" width="13.5" style="218" customWidth="1"/>
    <col min="7" max="7" width="10.125" customWidth="1"/>
    <col min="8" max="8" width="9" hidden="1" customWidth="1"/>
    <col min="12" max="12" width="19.5" customWidth="1"/>
    <col min="257" max="257" width="8.25" customWidth="1"/>
    <col min="258" max="258" width="40.375" customWidth="1"/>
    <col min="259" max="259" width="12.875" customWidth="1"/>
    <col min="260" max="260" width="11.75" customWidth="1"/>
    <col min="261" max="261" width="12.75" customWidth="1"/>
    <col min="262" max="262" width="13.5" customWidth="1"/>
    <col min="263" max="263" width="10.125" customWidth="1"/>
    <col min="264" max="264" width="0" hidden="1" customWidth="1"/>
    <col min="268" max="268" width="19.5" customWidth="1"/>
    <col min="513" max="513" width="8.25" customWidth="1"/>
    <col min="514" max="514" width="40.375" customWidth="1"/>
    <col min="515" max="515" width="12.875" customWidth="1"/>
    <col min="516" max="516" width="11.75" customWidth="1"/>
    <col min="517" max="517" width="12.75" customWidth="1"/>
    <col min="518" max="518" width="13.5" customWidth="1"/>
    <col min="519" max="519" width="10.125" customWidth="1"/>
    <col min="520" max="520" width="0" hidden="1" customWidth="1"/>
    <col min="524" max="524" width="19.5" customWidth="1"/>
    <col min="769" max="769" width="8.25" customWidth="1"/>
    <col min="770" max="770" width="40.375" customWidth="1"/>
    <col min="771" max="771" width="12.875" customWidth="1"/>
    <col min="772" max="772" width="11.75" customWidth="1"/>
    <col min="773" max="773" width="12.75" customWidth="1"/>
    <col min="774" max="774" width="13.5" customWidth="1"/>
    <col min="775" max="775" width="10.125" customWidth="1"/>
    <col min="776" max="776" width="0" hidden="1" customWidth="1"/>
    <col min="780" max="780" width="19.5" customWidth="1"/>
    <col min="1025" max="1025" width="8.25" customWidth="1"/>
    <col min="1026" max="1026" width="40.375" customWidth="1"/>
    <col min="1027" max="1027" width="12.875" customWidth="1"/>
    <col min="1028" max="1028" width="11.75" customWidth="1"/>
    <col min="1029" max="1029" width="12.75" customWidth="1"/>
    <col min="1030" max="1030" width="13.5" customWidth="1"/>
    <col min="1031" max="1031" width="10.125" customWidth="1"/>
    <col min="1032" max="1032" width="0" hidden="1" customWidth="1"/>
    <col min="1036" max="1036" width="19.5" customWidth="1"/>
    <col min="1281" max="1281" width="8.25" customWidth="1"/>
    <col min="1282" max="1282" width="40.375" customWidth="1"/>
    <col min="1283" max="1283" width="12.875" customWidth="1"/>
    <col min="1284" max="1284" width="11.75" customWidth="1"/>
    <col min="1285" max="1285" width="12.75" customWidth="1"/>
    <col min="1286" max="1286" width="13.5" customWidth="1"/>
    <col min="1287" max="1287" width="10.125" customWidth="1"/>
    <col min="1288" max="1288" width="0" hidden="1" customWidth="1"/>
    <col min="1292" max="1292" width="19.5" customWidth="1"/>
    <col min="1537" max="1537" width="8.25" customWidth="1"/>
    <col min="1538" max="1538" width="40.375" customWidth="1"/>
    <col min="1539" max="1539" width="12.875" customWidth="1"/>
    <col min="1540" max="1540" width="11.75" customWidth="1"/>
    <col min="1541" max="1541" width="12.75" customWidth="1"/>
    <col min="1542" max="1542" width="13.5" customWidth="1"/>
    <col min="1543" max="1543" width="10.125" customWidth="1"/>
    <col min="1544" max="1544" width="0" hidden="1" customWidth="1"/>
    <col min="1548" max="1548" width="19.5" customWidth="1"/>
    <col min="1793" max="1793" width="8.25" customWidth="1"/>
    <col min="1794" max="1794" width="40.375" customWidth="1"/>
    <col min="1795" max="1795" width="12.875" customWidth="1"/>
    <col min="1796" max="1796" width="11.75" customWidth="1"/>
    <col min="1797" max="1797" width="12.75" customWidth="1"/>
    <col min="1798" max="1798" width="13.5" customWidth="1"/>
    <col min="1799" max="1799" width="10.125" customWidth="1"/>
    <col min="1800" max="1800" width="0" hidden="1" customWidth="1"/>
    <col min="1804" max="1804" width="19.5" customWidth="1"/>
    <col min="2049" max="2049" width="8.25" customWidth="1"/>
    <col min="2050" max="2050" width="40.375" customWidth="1"/>
    <col min="2051" max="2051" width="12.875" customWidth="1"/>
    <col min="2052" max="2052" width="11.75" customWidth="1"/>
    <col min="2053" max="2053" width="12.75" customWidth="1"/>
    <col min="2054" max="2054" width="13.5" customWidth="1"/>
    <col min="2055" max="2055" width="10.125" customWidth="1"/>
    <col min="2056" max="2056" width="0" hidden="1" customWidth="1"/>
    <col min="2060" max="2060" width="19.5" customWidth="1"/>
    <col min="2305" max="2305" width="8.25" customWidth="1"/>
    <col min="2306" max="2306" width="40.375" customWidth="1"/>
    <col min="2307" max="2307" width="12.875" customWidth="1"/>
    <col min="2308" max="2308" width="11.75" customWidth="1"/>
    <col min="2309" max="2309" width="12.75" customWidth="1"/>
    <col min="2310" max="2310" width="13.5" customWidth="1"/>
    <col min="2311" max="2311" width="10.125" customWidth="1"/>
    <col min="2312" max="2312" width="0" hidden="1" customWidth="1"/>
    <col min="2316" max="2316" width="19.5" customWidth="1"/>
    <col min="2561" max="2561" width="8.25" customWidth="1"/>
    <col min="2562" max="2562" width="40.375" customWidth="1"/>
    <col min="2563" max="2563" width="12.875" customWidth="1"/>
    <col min="2564" max="2564" width="11.75" customWidth="1"/>
    <col min="2565" max="2565" width="12.75" customWidth="1"/>
    <col min="2566" max="2566" width="13.5" customWidth="1"/>
    <col min="2567" max="2567" width="10.125" customWidth="1"/>
    <col min="2568" max="2568" width="0" hidden="1" customWidth="1"/>
    <col min="2572" max="2572" width="19.5" customWidth="1"/>
    <col min="2817" max="2817" width="8.25" customWidth="1"/>
    <col min="2818" max="2818" width="40.375" customWidth="1"/>
    <col min="2819" max="2819" width="12.875" customWidth="1"/>
    <col min="2820" max="2820" width="11.75" customWidth="1"/>
    <col min="2821" max="2821" width="12.75" customWidth="1"/>
    <col min="2822" max="2822" width="13.5" customWidth="1"/>
    <col min="2823" max="2823" width="10.125" customWidth="1"/>
    <col min="2824" max="2824" width="0" hidden="1" customWidth="1"/>
    <col min="2828" max="2828" width="19.5" customWidth="1"/>
    <col min="3073" max="3073" width="8.25" customWidth="1"/>
    <col min="3074" max="3074" width="40.375" customWidth="1"/>
    <col min="3075" max="3075" width="12.875" customWidth="1"/>
    <col min="3076" max="3076" width="11.75" customWidth="1"/>
    <col min="3077" max="3077" width="12.75" customWidth="1"/>
    <col min="3078" max="3078" width="13.5" customWidth="1"/>
    <col min="3079" max="3079" width="10.125" customWidth="1"/>
    <col min="3080" max="3080" width="0" hidden="1" customWidth="1"/>
    <col min="3084" max="3084" width="19.5" customWidth="1"/>
    <col min="3329" max="3329" width="8.25" customWidth="1"/>
    <col min="3330" max="3330" width="40.375" customWidth="1"/>
    <col min="3331" max="3331" width="12.875" customWidth="1"/>
    <col min="3332" max="3332" width="11.75" customWidth="1"/>
    <col min="3333" max="3333" width="12.75" customWidth="1"/>
    <col min="3334" max="3334" width="13.5" customWidth="1"/>
    <col min="3335" max="3335" width="10.125" customWidth="1"/>
    <col min="3336" max="3336" width="0" hidden="1" customWidth="1"/>
    <col min="3340" max="3340" width="19.5" customWidth="1"/>
    <col min="3585" max="3585" width="8.25" customWidth="1"/>
    <col min="3586" max="3586" width="40.375" customWidth="1"/>
    <col min="3587" max="3587" width="12.875" customWidth="1"/>
    <col min="3588" max="3588" width="11.75" customWidth="1"/>
    <col min="3589" max="3589" width="12.75" customWidth="1"/>
    <col min="3590" max="3590" width="13.5" customWidth="1"/>
    <col min="3591" max="3591" width="10.125" customWidth="1"/>
    <col min="3592" max="3592" width="0" hidden="1" customWidth="1"/>
    <col min="3596" max="3596" width="19.5" customWidth="1"/>
    <col min="3841" max="3841" width="8.25" customWidth="1"/>
    <col min="3842" max="3842" width="40.375" customWidth="1"/>
    <col min="3843" max="3843" width="12.875" customWidth="1"/>
    <col min="3844" max="3844" width="11.75" customWidth="1"/>
    <col min="3845" max="3845" width="12.75" customWidth="1"/>
    <col min="3846" max="3846" width="13.5" customWidth="1"/>
    <col min="3847" max="3847" width="10.125" customWidth="1"/>
    <col min="3848" max="3848" width="0" hidden="1" customWidth="1"/>
    <col min="3852" max="3852" width="19.5" customWidth="1"/>
    <col min="4097" max="4097" width="8.25" customWidth="1"/>
    <col min="4098" max="4098" width="40.375" customWidth="1"/>
    <col min="4099" max="4099" width="12.875" customWidth="1"/>
    <col min="4100" max="4100" width="11.75" customWidth="1"/>
    <col min="4101" max="4101" width="12.75" customWidth="1"/>
    <col min="4102" max="4102" width="13.5" customWidth="1"/>
    <col min="4103" max="4103" width="10.125" customWidth="1"/>
    <col min="4104" max="4104" width="0" hidden="1" customWidth="1"/>
    <col min="4108" max="4108" width="19.5" customWidth="1"/>
    <col min="4353" max="4353" width="8.25" customWidth="1"/>
    <col min="4354" max="4354" width="40.375" customWidth="1"/>
    <col min="4355" max="4355" width="12.875" customWidth="1"/>
    <col min="4356" max="4356" width="11.75" customWidth="1"/>
    <col min="4357" max="4357" width="12.75" customWidth="1"/>
    <col min="4358" max="4358" width="13.5" customWidth="1"/>
    <col min="4359" max="4359" width="10.125" customWidth="1"/>
    <col min="4360" max="4360" width="0" hidden="1" customWidth="1"/>
    <col min="4364" max="4364" width="19.5" customWidth="1"/>
    <col min="4609" max="4609" width="8.25" customWidth="1"/>
    <col min="4610" max="4610" width="40.375" customWidth="1"/>
    <col min="4611" max="4611" width="12.875" customWidth="1"/>
    <col min="4612" max="4612" width="11.75" customWidth="1"/>
    <col min="4613" max="4613" width="12.75" customWidth="1"/>
    <col min="4614" max="4614" width="13.5" customWidth="1"/>
    <col min="4615" max="4615" width="10.125" customWidth="1"/>
    <col min="4616" max="4616" width="0" hidden="1" customWidth="1"/>
    <col min="4620" max="4620" width="19.5" customWidth="1"/>
    <col min="4865" max="4865" width="8.25" customWidth="1"/>
    <col min="4866" max="4866" width="40.375" customWidth="1"/>
    <col min="4867" max="4867" width="12.875" customWidth="1"/>
    <col min="4868" max="4868" width="11.75" customWidth="1"/>
    <col min="4869" max="4869" width="12.75" customWidth="1"/>
    <col min="4870" max="4870" width="13.5" customWidth="1"/>
    <col min="4871" max="4871" width="10.125" customWidth="1"/>
    <col min="4872" max="4872" width="0" hidden="1" customWidth="1"/>
    <col min="4876" max="4876" width="19.5" customWidth="1"/>
    <col min="5121" max="5121" width="8.25" customWidth="1"/>
    <col min="5122" max="5122" width="40.375" customWidth="1"/>
    <col min="5123" max="5123" width="12.875" customWidth="1"/>
    <col min="5124" max="5124" width="11.75" customWidth="1"/>
    <col min="5125" max="5125" width="12.75" customWidth="1"/>
    <col min="5126" max="5126" width="13.5" customWidth="1"/>
    <col min="5127" max="5127" width="10.125" customWidth="1"/>
    <col min="5128" max="5128" width="0" hidden="1" customWidth="1"/>
    <col min="5132" max="5132" width="19.5" customWidth="1"/>
    <col min="5377" max="5377" width="8.25" customWidth="1"/>
    <col min="5378" max="5378" width="40.375" customWidth="1"/>
    <col min="5379" max="5379" width="12.875" customWidth="1"/>
    <col min="5380" max="5380" width="11.75" customWidth="1"/>
    <col min="5381" max="5381" width="12.75" customWidth="1"/>
    <col min="5382" max="5382" width="13.5" customWidth="1"/>
    <col min="5383" max="5383" width="10.125" customWidth="1"/>
    <col min="5384" max="5384" width="0" hidden="1" customWidth="1"/>
    <col min="5388" max="5388" width="19.5" customWidth="1"/>
    <col min="5633" max="5633" width="8.25" customWidth="1"/>
    <col min="5634" max="5634" width="40.375" customWidth="1"/>
    <col min="5635" max="5635" width="12.875" customWidth="1"/>
    <col min="5636" max="5636" width="11.75" customWidth="1"/>
    <col min="5637" max="5637" width="12.75" customWidth="1"/>
    <col min="5638" max="5638" width="13.5" customWidth="1"/>
    <col min="5639" max="5639" width="10.125" customWidth="1"/>
    <col min="5640" max="5640" width="0" hidden="1" customWidth="1"/>
    <col min="5644" max="5644" width="19.5" customWidth="1"/>
    <col min="5889" max="5889" width="8.25" customWidth="1"/>
    <col min="5890" max="5890" width="40.375" customWidth="1"/>
    <col min="5891" max="5891" width="12.875" customWidth="1"/>
    <col min="5892" max="5892" width="11.75" customWidth="1"/>
    <col min="5893" max="5893" width="12.75" customWidth="1"/>
    <col min="5894" max="5894" width="13.5" customWidth="1"/>
    <col min="5895" max="5895" width="10.125" customWidth="1"/>
    <col min="5896" max="5896" width="0" hidden="1" customWidth="1"/>
    <col min="5900" max="5900" width="19.5" customWidth="1"/>
    <col min="6145" max="6145" width="8.25" customWidth="1"/>
    <col min="6146" max="6146" width="40.375" customWidth="1"/>
    <col min="6147" max="6147" width="12.875" customWidth="1"/>
    <col min="6148" max="6148" width="11.75" customWidth="1"/>
    <col min="6149" max="6149" width="12.75" customWidth="1"/>
    <col min="6150" max="6150" width="13.5" customWidth="1"/>
    <col min="6151" max="6151" width="10.125" customWidth="1"/>
    <col min="6152" max="6152" width="0" hidden="1" customWidth="1"/>
    <col min="6156" max="6156" width="19.5" customWidth="1"/>
    <col min="6401" max="6401" width="8.25" customWidth="1"/>
    <col min="6402" max="6402" width="40.375" customWidth="1"/>
    <col min="6403" max="6403" width="12.875" customWidth="1"/>
    <col min="6404" max="6404" width="11.75" customWidth="1"/>
    <col min="6405" max="6405" width="12.75" customWidth="1"/>
    <col min="6406" max="6406" width="13.5" customWidth="1"/>
    <col min="6407" max="6407" width="10.125" customWidth="1"/>
    <col min="6408" max="6408" width="0" hidden="1" customWidth="1"/>
    <col min="6412" max="6412" width="19.5" customWidth="1"/>
    <col min="6657" max="6657" width="8.25" customWidth="1"/>
    <col min="6658" max="6658" width="40.375" customWidth="1"/>
    <col min="6659" max="6659" width="12.875" customWidth="1"/>
    <col min="6660" max="6660" width="11.75" customWidth="1"/>
    <col min="6661" max="6661" width="12.75" customWidth="1"/>
    <col min="6662" max="6662" width="13.5" customWidth="1"/>
    <col min="6663" max="6663" width="10.125" customWidth="1"/>
    <col min="6664" max="6664" width="0" hidden="1" customWidth="1"/>
    <col min="6668" max="6668" width="19.5" customWidth="1"/>
    <col min="6913" max="6913" width="8.25" customWidth="1"/>
    <col min="6914" max="6914" width="40.375" customWidth="1"/>
    <col min="6915" max="6915" width="12.875" customWidth="1"/>
    <col min="6916" max="6916" width="11.75" customWidth="1"/>
    <col min="6917" max="6917" width="12.75" customWidth="1"/>
    <col min="6918" max="6918" width="13.5" customWidth="1"/>
    <col min="6919" max="6919" width="10.125" customWidth="1"/>
    <col min="6920" max="6920" width="0" hidden="1" customWidth="1"/>
    <col min="6924" max="6924" width="19.5" customWidth="1"/>
    <col min="7169" max="7169" width="8.25" customWidth="1"/>
    <col min="7170" max="7170" width="40.375" customWidth="1"/>
    <col min="7171" max="7171" width="12.875" customWidth="1"/>
    <col min="7172" max="7172" width="11.75" customWidth="1"/>
    <col min="7173" max="7173" width="12.75" customWidth="1"/>
    <col min="7174" max="7174" width="13.5" customWidth="1"/>
    <col min="7175" max="7175" width="10.125" customWidth="1"/>
    <col min="7176" max="7176" width="0" hidden="1" customWidth="1"/>
    <col min="7180" max="7180" width="19.5" customWidth="1"/>
    <col min="7425" max="7425" width="8.25" customWidth="1"/>
    <col min="7426" max="7426" width="40.375" customWidth="1"/>
    <col min="7427" max="7427" width="12.875" customWidth="1"/>
    <col min="7428" max="7428" width="11.75" customWidth="1"/>
    <col min="7429" max="7429" width="12.75" customWidth="1"/>
    <col min="7430" max="7430" width="13.5" customWidth="1"/>
    <col min="7431" max="7431" width="10.125" customWidth="1"/>
    <col min="7432" max="7432" width="0" hidden="1" customWidth="1"/>
    <col min="7436" max="7436" width="19.5" customWidth="1"/>
    <col min="7681" max="7681" width="8.25" customWidth="1"/>
    <col min="7682" max="7682" width="40.375" customWidth="1"/>
    <col min="7683" max="7683" width="12.875" customWidth="1"/>
    <col min="7684" max="7684" width="11.75" customWidth="1"/>
    <col min="7685" max="7685" width="12.75" customWidth="1"/>
    <col min="7686" max="7686" width="13.5" customWidth="1"/>
    <col min="7687" max="7687" width="10.125" customWidth="1"/>
    <col min="7688" max="7688" width="0" hidden="1" customWidth="1"/>
    <col min="7692" max="7692" width="19.5" customWidth="1"/>
    <col min="7937" max="7937" width="8.25" customWidth="1"/>
    <col min="7938" max="7938" width="40.375" customWidth="1"/>
    <col min="7939" max="7939" width="12.875" customWidth="1"/>
    <col min="7940" max="7940" width="11.75" customWidth="1"/>
    <col min="7941" max="7941" width="12.75" customWidth="1"/>
    <col min="7942" max="7942" width="13.5" customWidth="1"/>
    <col min="7943" max="7943" width="10.125" customWidth="1"/>
    <col min="7944" max="7944" width="0" hidden="1" customWidth="1"/>
    <col min="7948" max="7948" width="19.5" customWidth="1"/>
    <col min="8193" max="8193" width="8.25" customWidth="1"/>
    <col min="8194" max="8194" width="40.375" customWidth="1"/>
    <col min="8195" max="8195" width="12.875" customWidth="1"/>
    <col min="8196" max="8196" width="11.75" customWidth="1"/>
    <col min="8197" max="8197" width="12.75" customWidth="1"/>
    <col min="8198" max="8198" width="13.5" customWidth="1"/>
    <col min="8199" max="8199" width="10.125" customWidth="1"/>
    <col min="8200" max="8200" width="0" hidden="1" customWidth="1"/>
    <col min="8204" max="8204" width="19.5" customWidth="1"/>
    <col min="8449" max="8449" width="8.25" customWidth="1"/>
    <col min="8450" max="8450" width="40.375" customWidth="1"/>
    <col min="8451" max="8451" width="12.875" customWidth="1"/>
    <col min="8452" max="8452" width="11.75" customWidth="1"/>
    <col min="8453" max="8453" width="12.75" customWidth="1"/>
    <col min="8454" max="8454" width="13.5" customWidth="1"/>
    <col min="8455" max="8455" width="10.125" customWidth="1"/>
    <col min="8456" max="8456" width="0" hidden="1" customWidth="1"/>
    <col min="8460" max="8460" width="19.5" customWidth="1"/>
    <col min="8705" max="8705" width="8.25" customWidth="1"/>
    <col min="8706" max="8706" width="40.375" customWidth="1"/>
    <col min="8707" max="8707" width="12.875" customWidth="1"/>
    <col min="8708" max="8708" width="11.75" customWidth="1"/>
    <col min="8709" max="8709" width="12.75" customWidth="1"/>
    <col min="8710" max="8710" width="13.5" customWidth="1"/>
    <col min="8711" max="8711" width="10.125" customWidth="1"/>
    <col min="8712" max="8712" width="0" hidden="1" customWidth="1"/>
    <col min="8716" max="8716" width="19.5" customWidth="1"/>
    <col min="8961" max="8961" width="8.25" customWidth="1"/>
    <col min="8962" max="8962" width="40.375" customWidth="1"/>
    <col min="8963" max="8963" width="12.875" customWidth="1"/>
    <col min="8964" max="8964" width="11.75" customWidth="1"/>
    <col min="8965" max="8965" width="12.75" customWidth="1"/>
    <col min="8966" max="8966" width="13.5" customWidth="1"/>
    <col min="8967" max="8967" width="10.125" customWidth="1"/>
    <col min="8968" max="8968" width="0" hidden="1" customWidth="1"/>
    <col min="8972" max="8972" width="19.5" customWidth="1"/>
    <col min="9217" max="9217" width="8.25" customWidth="1"/>
    <col min="9218" max="9218" width="40.375" customWidth="1"/>
    <col min="9219" max="9219" width="12.875" customWidth="1"/>
    <col min="9220" max="9220" width="11.75" customWidth="1"/>
    <col min="9221" max="9221" width="12.75" customWidth="1"/>
    <col min="9222" max="9222" width="13.5" customWidth="1"/>
    <col min="9223" max="9223" width="10.125" customWidth="1"/>
    <col min="9224" max="9224" width="0" hidden="1" customWidth="1"/>
    <col min="9228" max="9228" width="19.5" customWidth="1"/>
    <col min="9473" max="9473" width="8.25" customWidth="1"/>
    <col min="9474" max="9474" width="40.375" customWidth="1"/>
    <col min="9475" max="9475" width="12.875" customWidth="1"/>
    <col min="9476" max="9476" width="11.75" customWidth="1"/>
    <col min="9477" max="9477" width="12.75" customWidth="1"/>
    <col min="9478" max="9478" width="13.5" customWidth="1"/>
    <col min="9479" max="9479" width="10.125" customWidth="1"/>
    <col min="9480" max="9480" width="0" hidden="1" customWidth="1"/>
    <col min="9484" max="9484" width="19.5" customWidth="1"/>
    <col min="9729" max="9729" width="8.25" customWidth="1"/>
    <col min="9730" max="9730" width="40.375" customWidth="1"/>
    <col min="9731" max="9731" width="12.875" customWidth="1"/>
    <col min="9732" max="9732" width="11.75" customWidth="1"/>
    <col min="9733" max="9733" width="12.75" customWidth="1"/>
    <col min="9734" max="9734" width="13.5" customWidth="1"/>
    <col min="9735" max="9735" width="10.125" customWidth="1"/>
    <col min="9736" max="9736" width="0" hidden="1" customWidth="1"/>
    <col min="9740" max="9740" width="19.5" customWidth="1"/>
    <col min="9985" max="9985" width="8.25" customWidth="1"/>
    <col min="9986" max="9986" width="40.375" customWidth="1"/>
    <col min="9987" max="9987" width="12.875" customWidth="1"/>
    <col min="9988" max="9988" width="11.75" customWidth="1"/>
    <col min="9989" max="9989" width="12.75" customWidth="1"/>
    <col min="9990" max="9990" width="13.5" customWidth="1"/>
    <col min="9991" max="9991" width="10.125" customWidth="1"/>
    <col min="9992" max="9992" width="0" hidden="1" customWidth="1"/>
    <col min="9996" max="9996" width="19.5" customWidth="1"/>
    <col min="10241" max="10241" width="8.25" customWidth="1"/>
    <col min="10242" max="10242" width="40.375" customWidth="1"/>
    <col min="10243" max="10243" width="12.875" customWidth="1"/>
    <col min="10244" max="10244" width="11.75" customWidth="1"/>
    <col min="10245" max="10245" width="12.75" customWidth="1"/>
    <col min="10246" max="10246" width="13.5" customWidth="1"/>
    <col min="10247" max="10247" width="10.125" customWidth="1"/>
    <col min="10248" max="10248" width="0" hidden="1" customWidth="1"/>
    <col min="10252" max="10252" width="19.5" customWidth="1"/>
    <col min="10497" max="10497" width="8.25" customWidth="1"/>
    <col min="10498" max="10498" width="40.375" customWidth="1"/>
    <col min="10499" max="10499" width="12.875" customWidth="1"/>
    <col min="10500" max="10500" width="11.75" customWidth="1"/>
    <col min="10501" max="10501" width="12.75" customWidth="1"/>
    <col min="10502" max="10502" width="13.5" customWidth="1"/>
    <col min="10503" max="10503" width="10.125" customWidth="1"/>
    <col min="10504" max="10504" width="0" hidden="1" customWidth="1"/>
    <col min="10508" max="10508" width="19.5" customWidth="1"/>
    <col min="10753" max="10753" width="8.25" customWidth="1"/>
    <col min="10754" max="10754" width="40.375" customWidth="1"/>
    <col min="10755" max="10755" width="12.875" customWidth="1"/>
    <col min="10756" max="10756" width="11.75" customWidth="1"/>
    <col min="10757" max="10757" width="12.75" customWidth="1"/>
    <col min="10758" max="10758" width="13.5" customWidth="1"/>
    <col min="10759" max="10759" width="10.125" customWidth="1"/>
    <col min="10760" max="10760" width="0" hidden="1" customWidth="1"/>
    <col min="10764" max="10764" width="19.5" customWidth="1"/>
    <col min="11009" max="11009" width="8.25" customWidth="1"/>
    <col min="11010" max="11010" width="40.375" customWidth="1"/>
    <col min="11011" max="11011" width="12.875" customWidth="1"/>
    <col min="11012" max="11012" width="11.75" customWidth="1"/>
    <col min="11013" max="11013" width="12.75" customWidth="1"/>
    <col min="11014" max="11014" width="13.5" customWidth="1"/>
    <col min="11015" max="11015" width="10.125" customWidth="1"/>
    <col min="11016" max="11016" width="0" hidden="1" customWidth="1"/>
    <col min="11020" max="11020" width="19.5" customWidth="1"/>
    <col min="11265" max="11265" width="8.25" customWidth="1"/>
    <col min="11266" max="11266" width="40.375" customWidth="1"/>
    <col min="11267" max="11267" width="12.875" customWidth="1"/>
    <col min="11268" max="11268" width="11.75" customWidth="1"/>
    <col min="11269" max="11269" width="12.75" customWidth="1"/>
    <col min="11270" max="11270" width="13.5" customWidth="1"/>
    <col min="11271" max="11271" width="10.125" customWidth="1"/>
    <col min="11272" max="11272" width="0" hidden="1" customWidth="1"/>
    <col min="11276" max="11276" width="19.5" customWidth="1"/>
    <col min="11521" max="11521" width="8.25" customWidth="1"/>
    <col min="11522" max="11522" width="40.375" customWidth="1"/>
    <col min="11523" max="11523" width="12.875" customWidth="1"/>
    <col min="11524" max="11524" width="11.75" customWidth="1"/>
    <col min="11525" max="11525" width="12.75" customWidth="1"/>
    <col min="11526" max="11526" width="13.5" customWidth="1"/>
    <col min="11527" max="11527" width="10.125" customWidth="1"/>
    <col min="11528" max="11528" width="0" hidden="1" customWidth="1"/>
    <col min="11532" max="11532" width="19.5" customWidth="1"/>
    <col min="11777" max="11777" width="8.25" customWidth="1"/>
    <col min="11778" max="11778" width="40.375" customWidth="1"/>
    <col min="11779" max="11779" width="12.875" customWidth="1"/>
    <col min="11780" max="11780" width="11.75" customWidth="1"/>
    <col min="11781" max="11781" width="12.75" customWidth="1"/>
    <col min="11782" max="11782" width="13.5" customWidth="1"/>
    <col min="11783" max="11783" width="10.125" customWidth="1"/>
    <col min="11784" max="11784" width="0" hidden="1" customWidth="1"/>
    <col min="11788" max="11788" width="19.5" customWidth="1"/>
    <col min="12033" max="12033" width="8.25" customWidth="1"/>
    <col min="12034" max="12034" width="40.375" customWidth="1"/>
    <col min="12035" max="12035" width="12.875" customWidth="1"/>
    <col min="12036" max="12036" width="11.75" customWidth="1"/>
    <col min="12037" max="12037" width="12.75" customWidth="1"/>
    <col min="12038" max="12038" width="13.5" customWidth="1"/>
    <col min="12039" max="12039" width="10.125" customWidth="1"/>
    <col min="12040" max="12040" width="0" hidden="1" customWidth="1"/>
    <col min="12044" max="12044" width="19.5" customWidth="1"/>
    <col min="12289" max="12289" width="8.25" customWidth="1"/>
    <col min="12290" max="12290" width="40.375" customWidth="1"/>
    <col min="12291" max="12291" width="12.875" customWidth="1"/>
    <col min="12292" max="12292" width="11.75" customWidth="1"/>
    <col min="12293" max="12293" width="12.75" customWidth="1"/>
    <col min="12294" max="12294" width="13.5" customWidth="1"/>
    <col min="12295" max="12295" width="10.125" customWidth="1"/>
    <col min="12296" max="12296" width="0" hidden="1" customWidth="1"/>
    <col min="12300" max="12300" width="19.5" customWidth="1"/>
    <col min="12545" max="12545" width="8.25" customWidth="1"/>
    <col min="12546" max="12546" width="40.375" customWidth="1"/>
    <col min="12547" max="12547" width="12.875" customWidth="1"/>
    <col min="12548" max="12548" width="11.75" customWidth="1"/>
    <col min="12549" max="12549" width="12.75" customWidth="1"/>
    <col min="12550" max="12550" width="13.5" customWidth="1"/>
    <col min="12551" max="12551" width="10.125" customWidth="1"/>
    <col min="12552" max="12552" width="0" hidden="1" customWidth="1"/>
    <col min="12556" max="12556" width="19.5" customWidth="1"/>
    <col min="12801" max="12801" width="8.25" customWidth="1"/>
    <col min="12802" max="12802" width="40.375" customWidth="1"/>
    <col min="12803" max="12803" width="12.875" customWidth="1"/>
    <col min="12804" max="12804" width="11.75" customWidth="1"/>
    <col min="12805" max="12805" width="12.75" customWidth="1"/>
    <col min="12806" max="12806" width="13.5" customWidth="1"/>
    <col min="12807" max="12807" width="10.125" customWidth="1"/>
    <col min="12808" max="12808" width="0" hidden="1" customWidth="1"/>
    <col min="12812" max="12812" width="19.5" customWidth="1"/>
    <col min="13057" max="13057" width="8.25" customWidth="1"/>
    <col min="13058" max="13058" width="40.375" customWidth="1"/>
    <col min="13059" max="13059" width="12.875" customWidth="1"/>
    <col min="13060" max="13060" width="11.75" customWidth="1"/>
    <col min="13061" max="13061" width="12.75" customWidth="1"/>
    <col min="13062" max="13062" width="13.5" customWidth="1"/>
    <col min="13063" max="13063" width="10.125" customWidth="1"/>
    <col min="13064" max="13064" width="0" hidden="1" customWidth="1"/>
    <col min="13068" max="13068" width="19.5" customWidth="1"/>
    <col min="13313" max="13313" width="8.25" customWidth="1"/>
    <col min="13314" max="13314" width="40.375" customWidth="1"/>
    <col min="13315" max="13315" width="12.875" customWidth="1"/>
    <col min="13316" max="13316" width="11.75" customWidth="1"/>
    <col min="13317" max="13317" width="12.75" customWidth="1"/>
    <col min="13318" max="13318" width="13.5" customWidth="1"/>
    <col min="13319" max="13319" width="10.125" customWidth="1"/>
    <col min="13320" max="13320" width="0" hidden="1" customWidth="1"/>
    <col min="13324" max="13324" width="19.5" customWidth="1"/>
    <col min="13569" max="13569" width="8.25" customWidth="1"/>
    <col min="13570" max="13570" width="40.375" customWidth="1"/>
    <col min="13571" max="13571" width="12.875" customWidth="1"/>
    <col min="13572" max="13572" width="11.75" customWidth="1"/>
    <col min="13573" max="13573" width="12.75" customWidth="1"/>
    <col min="13574" max="13574" width="13.5" customWidth="1"/>
    <col min="13575" max="13575" width="10.125" customWidth="1"/>
    <col min="13576" max="13576" width="0" hidden="1" customWidth="1"/>
    <col min="13580" max="13580" width="19.5" customWidth="1"/>
    <col min="13825" max="13825" width="8.25" customWidth="1"/>
    <col min="13826" max="13826" width="40.375" customWidth="1"/>
    <col min="13827" max="13827" width="12.875" customWidth="1"/>
    <col min="13828" max="13828" width="11.75" customWidth="1"/>
    <col min="13829" max="13829" width="12.75" customWidth="1"/>
    <col min="13830" max="13830" width="13.5" customWidth="1"/>
    <col min="13831" max="13831" width="10.125" customWidth="1"/>
    <col min="13832" max="13832" width="0" hidden="1" customWidth="1"/>
    <col min="13836" max="13836" width="19.5" customWidth="1"/>
    <col min="14081" max="14081" width="8.25" customWidth="1"/>
    <col min="14082" max="14082" width="40.375" customWidth="1"/>
    <col min="14083" max="14083" width="12.875" customWidth="1"/>
    <col min="14084" max="14084" width="11.75" customWidth="1"/>
    <col min="14085" max="14085" width="12.75" customWidth="1"/>
    <col min="14086" max="14086" width="13.5" customWidth="1"/>
    <col min="14087" max="14087" width="10.125" customWidth="1"/>
    <col min="14088" max="14088" width="0" hidden="1" customWidth="1"/>
    <col min="14092" max="14092" width="19.5" customWidth="1"/>
    <col min="14337" max="14337" width="8.25" customWidth="1"/>
    <col min="14338" max="14338" width="40.375" customWidth="1"/>
    <col min="14339" max="14339" width="12.875" customWidth="1"/>
    <col min="14340" max="14340" width="11.75" customWidth="1"/>
    <col min="14341" max="14341" width="12.75" customWidth="1"/>
    <col min="14342" max="14342" width="13.5" customWidth="1"/>
    <col min="14343" max="14343" width="10.125" customWidth="1"/>
    <col min="14344" max="14344" width="0" hidden="1" customWidth="1"/>
    <col min="14348" max="14348" width="19.5" customWidth="1"/>
    <col min="14593" max="14593" width="8.25" customWidth="1"/>
    <col min="14594" max="14594" width="40.375" customWidth="1"/>
    <col min="14595" max="14595" width="12.875" customWidth="1"/>
    <col min="14596" max="14596" width="11.75" customWidth="1"/>
    <col min="14597" max="14597" width="12.75" customWidth="1"/>
    <col min="14598" max="14598" width="13.5" customWidth="1"/>
    <col min="14599" max="14599" width="10.125" customWidth="1"/>
    <col min="14600" max="14600" width="0" hidden="1" customWidth="1"/>
    <col min="14604" max="14604" width="19.5" customWidth="1"/>
    <col min="14849" max="14849" width="8.25" customWidth="1"/>
    <col min="14850" max="14850" width="40.375" customWidth="1"/>
    <col min="14851" max="14851" width="12.875" customWidth="1"/>
    <col min="14852" max="14852" width="11.75" customWidth="1"/>
    <col min="14853" max="14853" width="12.75" customWidth="1"/>
    <col min="14854" max="14854" width="13.5" customWidth="1"/>
    <col min="14855" max="14855" width="10.125" customWidth="1"/>
    <col min="14856" max="14856" width="0" hidden="1" customWidth="1"/>
    <col min="14860" max="14860" width="19.5" customWidth="1"/>
    <col min="15105" max="15105" width="8.25" customWidth="1"/>
    <col min="15106" max="15106" width="40.375" customWidth="1"/>
    <col min="15107" max="15107" width="12.875" customWidth="1"/>
    <col min="15108" max="15108" width="11.75" customWidth="1"/>
    <col min="15109" max="15109" width="12.75" customWidth="1"/>
    <col min="15110" max="15110" width="13.5" customWidth="1"/>
    <col min="15111" max="15111" width="10.125" customWidth="1"/>
    <col min="15112" max="15112" width="0" hidden="1" customWidth="1"/>
    <col min="15116" max="15116" width="19.5" customWidth="1"/>
    <col min="15361" max="15361" width="8.25" customWidth="1"/>
    <col min="15362" max="15362" width="40.375" customWidth="1"/>
    <col min="15363" max="15363" width="12.875" customWidth="1"/>
    <col min="15364" max="15364" width="11.75" customWidth="1"/>
    <col min="15365" max="15365" width="12.75" customWidth="1"/>
    <col min="15366" max="15366" width="13.5" customWidth="1"/>
    <col min="15367" max="15367" width="10.125" customWidth="1"/>
    <col min="15368" max="15368" width="0" hidden="1" customWidth="1"/>
    <col min="15372" max="15372" width="19.5" customWidth="1"/>
    <col min="15617" max="15617" width="8.25" customWidth="1"/>
    <col min="15618" max="15618" width="40.375" customWidth="1"/>
    <col min="15619" max="15619" width="12.875" customWidth="1"/>
    <col min="15620" max="15620" width="11.75" customWidth="1"/>
    <col min="15621" max="15621" width="12.75" customWidth="1"/>
    <col min="15622" max="15622" width="13.5" customWidth="1"/>
    <col min="15623" max="15623" width="10.125" customWidth="1"/>
    <col min="15624" max="15624" width="0" hidden="1" customWidth="1"/>
    <col min="15628" max="15628" width="19.5" customWidth="1"/>
    <col min="15873" max="15873" width="8.25" customWidth="1"/>
    <col min="15874" max="15874" width="40.375" customWidth="1"/>
    <col min="15875" max="15875" width="12.875" customWidth="1"/>
    <col min="15876" max="15876" width="11.75" customWidth="1"/>
    <col min="15877" max="15877" width="12.75" customWidth="1"/>
    <col min="15878" max="15878" width="13.5" customWidth="1"/>
    <col min="15879" max="15879" width="10.125" customWidth="1"/>
    <col min="15880" max="15880" width="0" hidden="1" customWidth="1"/>
    <col min="15884" max="15884" width="19.5" customWidth="1"/>
    <col min="16129" max="16129" width="8.25" customWidth="1"/>
    <col min="16130" max="16130" width="40.375" customWidth="1"/>
    <col min="16131" max="16131" width="12.875" customWidth="1"/>
    <col min="16132" max="16132" width="11.75" customWidth="1"/>
    <col min="16133" max="16133" width="12.75" customWidth="1"/>
    <col min="16134" max="16134" width="13.5" customWidth="1"/>
    <col min="16135" max="16135" width="10.125" customWidth="1"/>
    <col min="16136" max="16136" width="0" hidden="1" customWidth="1"/>
    <col min="16140" max="16140" width="19.5" customWidth="1"/>
  </cols>
  <sheetData>
    <row r="1" spans="1:14" ht="18.75" x14ac:dyDescent="0.3">
      <c r="C1" s="1"/>
      <c r="D1" s="149"/>
      <c r="E1" s="150"/>
      <c r="F1" s="150" t="s">
        <v>4170</v>
      </c>
    </row>
    <row r="2" spans="1:14" ht="18.75" x14ac:dyDescent="0.3">
      <c r="C2" s="1"/>
      <c r="D2" s="149"/>
      <c r="E2" s="150"/>
      <c r="F2" s="309" t="s">
        <v>4168</v>
      </c>
    </row>
    <row r="3" spans="1:14" ht="18.75" x14ac:dyDescent="0.3">
      <c r="C3" s="1"/>
      <c r="D3" s="1"/>
      <c r="E3" s="149"/>
      <c r="F3" s="150" t="s">
        <v>4169</v>
      </c>
    </row>
    <row r="4" spans="1:14" ht="18.75" x14ac:dyDescent="0.3">
      <c r="C4" s="1"/>
      <c r="D4" s="149"/>
      <c r="E4" s="149"/>
      <c r="F4" s="150" t="s">
        <v>4523</v>
      </c>
    </row>
    <row r="5" spans="1:14" ht="28.5" customHeight="1" x14ac:dyDescent="0.3">
      <c r="C5" s="2"/>
      <c r="D5" s="1"/>
      <c r="E5" s="149"/>
      <c r="F5" s="150"/>
    </row>
    <row r="6" spans="1:14" ht="18.75" customHeight="1" x14ac:dyDescent="0.25">
      <c r="A6" s="1"/>
      <c r="B6" s="1"/>
      <c r="C6" s="1"/>
      <c r="D6" s="461"/>
      <c r="E6" s="462"/>
      <c r="F6" s="462"/>
    </row>
    <row r="7" spans="1:14" ht="26.25" customHeight="1" x14ac:dyDescent="0.3">
      <c r="A7" s="1"/>
      <c r="B7" s="1"/>
      <c r="C7" s="1"/>
      <c r="D7" s="1"/>
      <c r="E7" s="149"/>
      <c r="F7" s="150"/>
    </row>
    <row r="8" spans="1:14" ht="18.75" x14ac:dyDescent="0.3">
      <c r="A8" s="463" t="s">
        <v>3790</v>
      </c>
      <c r="B8" s="463"/>
      <c r="C8" s="463"/>
      <c r="D8" s="463"/>
      <c r="E8" s="463"/>
      <c r="F8" s="463"/>
    </row>
    <row r="9" spans="1:14" ht="43.5" customHeight="1" x14ac:dyDescent="0.3">
      <c r="A9" s="463" t="s">
        <v>3791</v>
      </c>
      <c r="B9" s="463"/>
      <c r="C9" s="463"/>
      <c r="D9" s="463"/>
      <c r="E9" s="463"/>
      <c r="F9" s="463"/>
    </row>
    <row r="10" spans="1:14" ht="21" customHeight="1" thickBot="1" x14ac:dyDescent="0.3">
      <c r="A10" s="208"/>
      <c r="B10" s="208"/>
      <c r="C10" s="208"/>
      <c r="D10" s="209"/>
      <c r="E10" s="209"/>
      <c r="F10" s="209"/>
    </row>
    <row r="11" spans="1:14" ht="66" customHeight="1" thickBot="1" x14ac:dyDescent="0.3">
      <c r="A11" s="210" t="s">
        <v>15</v>
      </c>
      <c r="B11" s="211" t="s">
        <v>3792</v>
      </c>
      <c r="C11" s="211" t="s">
        <v>3793</v>
      </c>
      <c r="D11" s="212" t="s">
        <v>3794</v>
      </c>
      <c r="E11" s="212" t="s">
        <v>3795</v>
      </c>
      <c r="F11" s="213" t="s">
        <v>1369</v>
      </c>
    </row>
    <row r="12" spans="1:14" ht="24" customHeight="1" x14ac:dyDescent="0.25">
      <c r="A12" s="214">
        <v>1</v>
      </c>
      <c r="B12" s="215" t="s">
        <v>3796</v>
      </c>
      <c r="C12" s="216">
        <v>689.18100000000004</v>
      </c>
      <c r="D12" s="216">
        <v>532.82937909704697</v>
      </c>
      <c r="E12" s="216">
        <v>561.32587885557814</v>
      </c>
      <c r="F12" s="217">
        <v>1783.336</v>
      </c>
      <c r="G12" s="218"/>
      <c r="I12" s="218"/>
      <c r="J12" s="218"/>
      <c r="L12" s="219"/>
    </row>
    <row r="13" spans="1:14" ht="36.75" customHeight="1" x14ac:dyDescent="0.25">
      <c r="A13" s="220" t="s">
        <v>14</v>
      </c>
      <c r="B13" s="21" t="s">
        <v>3797</v>
      </c>
      <c r="C13" s="14">
        <v>469.15940000000001</v>
      </c>
      <c r="D13" s="14">
        <v>331.55</v>
      </c>
      <c r="E13" s="14">
        <v>274.94459999999998</v>
      </c>
      <c r="F13" s="221">
        <f>C13+D13+E13</f>
        <v>1075.654</v>
      </c>
      <c r="J13" s="218"/>
      <c r="K13" s="218"/>
      <c r="L13" s="218"/>
    </row>
    <row r="14" spans="1:14" ht="33" customHeight="1" x14ac:dyDescent="0.25">
      <c r="A14" s="220" t="s">
        <v>3798</v>
      </c>
      <c r="B14" s="21" t="s">
        <v>3799</v>
      </c>
      <c r="C14" s="14">
        <v>311.07040000000001</v>
      </c>
      <c r="D14" s="14">
        <v>331.55</v>
      </c>
      <c r="E14" s="14">
        <v>274.94459999999998</v>
      </c>
      <c r="F14" s="221">
        <v>992.32</v>
      </c>
      <c r="G14" s="218"/>
      <c r="I14" s="218"/>
      <c r="J14" s="218"/>
      <c r="K14" s="218"/>
      <c r="L14" s="218"/>
      <c r="M14" s="218"/>
      <c r="N14" s="218"/>
    </row>
    <row r="15" spans="1:14" x14ac:dyDescent="0.25">
      <c r="A15" s="220" t="s">
        <v>3800</v>
      </c>
      <c r="B15" s="30" t="s">
        <v>3801</v>
      </c>
      <c r="C15" s="14"/>
      <c r="D15" s="14"/>
      <c r="E15" s="14"/>
      <c r="F15" s="221"/>
      <c r="J15" s="218"/>
    </row>
    <row r="16" spans="1:14" ht="36.75" customHeight="1" x14ac:dyDescent="0.25">
      <c r="A16" s="220" t="s">
        <v>3802</v>
      </c>
      <c r="B16" s="21" t="s">
        <v>3803</v>
      </c>
      <c r="C16" s="14">
        <v>158.089</v>
      </c>
      <c r="D16" s="14">
        <v>0</v>
      </c>
      <c r="E16" s="14">
        <v>0</v>
      </c>
      <c r="F16" s="221">
        <v>158.089</v>
      </c>
      <c r="J16" s="218"/>
      <c r="L16" s="218"/>
    </row>
    <row r="17" spans="1:10" ht="31.5" x14ac:dyDescent="0.25">
      <c r="A17" s="220" t="s">
        <v>3804</v>
      </c>
      <c r="B17" s="30" t="s">
        <v>3805</v>
      </c>
      <c r="C17" s="14"/>
      <c r="D17" s="14"/>
      <c r="E17" s="14"/>
      <c r="F17" s="221"/>
      <c r="J17" s="218"/>
    </row>
    <row r="18" spans="1:10" ht="31.5" x14ac:dyDescent="0.25">
      <c r="A18" s="220" t="s">
        <v>3806</v>
      </c>
      <c r="B18" s="21" t="s">
        <v>3807</v>
      </c>
      <c r="C18" s="14">
        <v>158.089</v>
      </c>
      <c r="D18" s="14">
        <v>0</v>
      </c>
      <c r="E18" s="14">
        <v>0</v>
      </c>
      <c r="F18" s="221">
        <v>158.089</v>
      </c>
      <c r="J18" s="218"/>
    </row>
    <row r="19" spans="1:10" x14ac:dyDescent="0.25">
      <c r="A19" s="220" t="s">
        <v>3808</v>
      </c>
      <c r="B19" s="30" t="s">
        <v>3809</v>
      </c>
      <c r="C19" s="14"/>
      <c r="D19" s="14"/>
      <c r="E19" s="14"/>
      <c r="F19" s="221"/>
      <c r="J19" s="218"/>
    </row>
    <row r="20" spans="1:10" x14ac:dyDescent="0.25">
      <c r="A20" s="220" t="s">
        <v>61</v>
      </c>
      <c r="B20" s="21" t="s">
        <v>3810</v>
      </c>
      <c r="C20" s="14">
        <v>114.892</v>
      </c>
      <c r="D20" s="14">
        <v>120</v>
      </c>
      <c r="E20" s="14">
        <v>200.75540000000001</v>
      </c>
      <c r="F20" s="221">
        <v>360.892</v>
      </c>
      <c r="J20" s="218"/>
    </row>
    <row r="21" spans="1:10" x14ac:dyDescent="0.25">
      <c r="A21" s="220" t="s">
        <v>3811</v>
      </c>
      <c r="B21" s="21" t="s">
        <v>3812</v>
      </c>
      <c r="C21" s="14">
        <v>114.892</v>
      </c>
      <c r="D21" s="14">
        <v>120</v>
      </c>
      <c r="E21" s="14">
        <v>200.75540000000001</v>
      </c>
      <c r="F21" s="221">
        <v>360.892</v>
      </c>
      <c r="G21" s="222"/>
      <c r="I21" s="223"/>
      <c r="J21" s="218"/>
    </row>
    <row r="22" spans="1:10" x14ac:dyDescent="0.25">
      <c r="A22" s="220" t="s">
        <v>3813</v>
      </c>
      <c r="B22" s="30" t="s">
        <v>3814</v>
      </c>
      <c r="C22" s="14"/>
      <c r="D22" s="14"/>
      <c r="E22" s="14"/>
      <c r="F22" s="221"/>
      <c r="J22" s="218"/>
    </row>
    <row r="23" spans="1:10" ht="31.5" x14ac:dyDescent="0.25">
      <c r="A23" s="220" t="s">
        <v>3815</v>
      </c>
      <c r="B23" s="30" t="s">
        <v>3816</v>
      </c>
      <c r="C23" s="14"/>
      <c r="D23" s="14"/>
      <c r="E23" s="14"/>
      <c r="F23" s="221"/>
      <c r="J23" s="218"/>
    </row>
    <row r="24" spans="1:10" x14ac:dyDescent="0.25">
      <c r="A24" s="220" t="s">
        <v>3817</v>
      </c>
      <c r="B24" s="30" t="s">
        <v>3818</v>
      </c>
      <c r="C24" s="14">
        <v>105.129</v>
      </c>
      <c r="D24" s="14">
        <f>D12-D13-D20</f>
        <v>81.279379097046956</v>
      </c>
      <c r="E24" s="14">
        <f>E12-E13-E20</f>
        <v>85.625878855578151</v>
      </c>
      <c r="F24" s="221">
        <v>272.03417999999999</v>
      </c>
      <c r="J24" s="218"/>
    </row>
    <row r="25" spans="1:10" x14ac:dyDescent="0.25">
      <c r="A25" s="220" t="s">
        <v>3819</v>
      </c>
      <c r="B25" s="30" t="s">
        <v>3820</v>
      </c>
      <c r="C25" s="224"/>
      <c r="D25" s="224"/>
      <c r="E25" s="224"/>
      <c r="F25" s="225"/>
    </row>
    <row r="26" spans="1:10" x14ac:dyDescent="0.25">
      <c r="A26" s="220" t="s">
        <v>3821</v>
      </c>
      <c r="B26" s="30" t="s">
        <v>3822</v>
      </c>
      <c r="C26" s="224"/>
      <c r="D26" s="224"/>
      <c r="E26" s="224"/>
      <c r="F26" s="225"/>
    </row>
    <row r="27" spans="1:10" x14ac:dyDescent="0.25">
      <c r="A27" s="220" t="s">
        <v>3823</v>
      </c>
      <c r="B27" s="30" t="s">
        <v>3824</v>
      </c>
      <c r="C27" s="224"/>
      <c r="D27" s="224"/>
      <c r="E27" s="224"/>
      <c r="F27" s="225"/>
    </row>
    <row r="28" spans="1:10" x14ac:dyDescent="0.25">
      <c r="A28" s="220" t="s">
        <v>137</v>
      </c>
      <c r="B28" s="30" t="s">
        <v>3825</v>
      </c>
      <c r="C28" s="224"/>
      <c r="D28" s="224"/>
      <c r="E28" s="224"/>
      <c r="F28" s="225"/>
      <c r="J28" s="218"/>
    </row>
    <row r="29" spans="1:10" x14ac:dyDescent="0.25">
      <c r="A29" s="220" t="s">
        <v>1879</v>
      </c>
      <c r="B29" s="30" t="s">
        <v>3826</v>
      </c>
      <c r="C29" s="224"/>
      <c r="D29" s="224"/>
      <c r="E29" s="224"/>
      <c r="F29" s="225"/>
    </row>
    <row r="30" spans="1:10" x14ac:dyDescent="0.25">
      <c r="A30" s="220" t="s">
        <v>3827</v>
      </c>
      <c r="B30" s="30" t="s">
        <v>3828</v>
      </c>
      <c r="C30" s="224"/>
      <c r="D30" s="224"/>
      <c r="E30" s="224"/>
      <c r="F30" s="225"/>
    </row>
    <row r="31" spans="1:10" x14ac:dyDescent="0.25">
      <c r="A31" s="226" t="s">
        <v>3829</v>
      </c>
      <c r="B31" s="30" t="s">
        <v>3830</v>
      </c>
      <c r="C31" s="224"/>
      <c r="D31" s="224"/>
      <c r="E31" s="224"/>
      <c r="F31" s="225"/>
    </row>
    <row r="32" spans="1:10" x14ac:dyDescent="0.25">
      <c r="A32" s="226" t="s">
        <v>3831</v>
      </c>
      <c r="B32" s="30" t="s">
        <v>3832</v>
      </c>
      <c r="C32" s="224"/>
      <c r="D32" s="224"/>
      <c r="E32" s="224"/>
      <c r="F32" s="225"/>
    </row>
    <row r="33" spans="1:6" x14ac:dyDescent="0.25">
      <c r="A33" s="220" t="s">
        <v>3833</v>
      </c>
      <c r="B33" s="30" t="s">
        <v>3834</v>
      </c>
      <c r="C33" s="224"/>
      <c r="D33" s="224"/>
      <c r="E33" s="224"/>
      <c r="F33" s="225"/>
    </row>
    <row r="34" spans="1:6" x14ac:dyDescent="0.25">
      <c r="A34" s="220" t="s">
        <v>3835</v>
      </c>
      <c r="B34" s="30" t="s">
        <v>3836</v>
      </c>
      <c r="C34" s="224"/>
      <c r="D34" s="224"/>
      <c r="E34" s="224"/>
      <c r="F34" s="225"/>
    </row>
    <row r="35" spans="1:6" ht="16.5" thickBot="1" x14ac:dyDescent="0.3">
      <c r="A35" s="227" t="s">
        <v>3837</v>
      </c>
      <c r="B35" s="202" t="s">
        <v>3838</v>
      </c>
      <c r="C35" s="228"/>
      <c r="D35" s="228"/>
      <c r="E35" s="228"/>
      <c r="F35" s="229"/>
    </row>
    <row r="36" spans="1:6" ht="31.5" x14ac:dyDescent="0.25">
      <c r="A36" s="230"/>
      <c r="B36" s="231" t="s">
        <v>3839</v>
      </c>
      <c r="C36" s="216">
        <v>689.18036543557287</v>
      </c>
      <c r="D36" s="216">
        <v>532.82937909704697</v>
      </c>
      <c r="E36" s="216">
        <v>561.32587885557814</v>
      </c>
      <c r="F36" s="217">
        <v>1783.336</v>
      </c>
    </row>
    <row r="37" spans="1:6" x14ac:dyDescent="0.25">
      <c r="A37" s="232"/>
      <c r="B37" s="30" t="s">
        <v>3840</v>
      </c>
      <c r="C37" s="52"/>
      <c r="D37" s="52"/>
      <c r="E37" s="52"/>
      <c r="F37" s="141"/>
    </row>
    <row r="38" spans="1:6" x14ac:dyDescent="0.25">
      <c r="A38" s="232"/>
      <c r="B38" s="233" t="s">
        <v>3841</v>
      </c>
      <c r="C38" s="52"/>
      <c r="D38" s="52"/>
      <c r="E38" s="52"/>
      <c r="F38" s="141"/>
    </row>
    <row r="39" spans="1:6" ht="16.5" thickBot="1" x14ac:dyDescent="0.3">
      <c r="A39" s="234"/>
      <c r="B39" s="235" t="s">
        <v>3842</v>
      </c>
      <c r="C39" s="92"/>
      <c r="D39" s="236"/>
      <c r="E39" s="236"/>
      <c r="F39" s="237"/>
    </row>
    <row r="40" spans="1:6" x14ac:dyDescent="0.25">
      <c r="A40" s="238"/>
      <c r="B40" s="239"/>
      <c r="C40" s="8"/>
      <c r="D40" s="94"/>
      <c r="E40" s="94"/>
      <c r="F40" s="94"/>
    </row>
    <row r="42" spans="1:6" ht="18.75" x14ac:dyDescent="0.3">
      <c r="B42" s="149"/>
      <c r="C42" s="149"/>
      <c r="D42" s="240" t="s">
        <v>842</v>
      </c>
      <c r="E42" s="240"/>
      <c r="F42" s="240"/>
    </row>
    <row r="43" spans="1:6" ht="18.75" x14ac:dyDescent="0.3">
      <c r="B43" s="149"/>
      <c r="C43" s="149"/>
      <c r="D43" s="240"/>
      <c r="E43" s="240"/>
      <c r="F43" s="240"/>
    </row>
    <row r="44" spans="1:6" ht="18.75" x14ac:dyDescent="0.3">
      <c r="B44" s="149"/>
      <c r="C44" s="149"/>
      <c r="D44" s="240"/>
      <c r="E44" s="240"/>
      <c r="F44" s="240"/>
    </row>
  </sheetData>
  <mergeCells count="3">
    <mergeCell ref="D6:F6"/>
    <mergeCell ref="A8:F8"/>
    <mergeCell ref="A9:F9"/>
  </mergeCells>
  <printOptions horizontalCentered="1"/>
  <pageMargins left="0.78740157480314965" right="0.19685039370078741" top="0.19685039370078741" bottom="0.19685039370078741" header="0" footer="0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553"/>
  <sheetViews>
    <sheetView showGridLines="0" showZeros="0" view="pageBreakPreview" zoomScale="80" zoomScaleNormal="75" zoomScaleSheetLayoutView="80" workbookViewId="0">
      <selection activeCell="L14" sqref="L14"/>
    </sheetView>
  </sheetViews>
  <sheetFormatPr defaultColWidth="8" defaultRowHeight="15.75" x14ac:dyDescent="0.25"/>
  <cols>
    <col min="1" max="1" width="9.25" style="304" customWidth="1"/>
    <col min="2" max="2" width="48.625" style="305" customWidth="1"/>
    <col min="3" max="3" width="12.875" style="305" customWidth="1"/>
    <col min="4" max="4" width="13.25" style="305" customWidth="1"/>
    <col min="5" max="5" width="12.625" style="305" customWidth="1"/>
    <col min="6" max="6" width="13.875" style="305" customWidth="1"/>
    <col min="7" max="7" width="17.625" style="305" customWidth="1"/>
    <col min="8" max="8" width="12.875" style="305" customWidth="1"/>
    <col min="9" max="9" width="11.625" style="305" customWidth="1"/>
    <col min="10" max="10" width="12.875" style="305" customWidth="1"/>
    <col min="11" max="11" width="13.5" style="305" customWidth="1"/>
    <col min="12" max="15" width="11.625" style="305" customWidth="1"/>
    <col min="16" max="256" width="8" style="313"/>
    <col min="257" max="257" width="9.25" style="313" customWidth="1"/>
    <col min="258" max="258" width="48.625" style="313" customWidth="1"/>
    <col min="259" max="262" width="11.625" style="313" customWidth="1"/>
    <col min="263" max="263" width="17.625" style="313" customWidth="1"/>
    <col min="264" max="271" width="11.625" style="313" customWidth="1"/>
    <col min="272" max="512" width="8" style="313"/>
    <col min="513" max="513" width="9.25" style="313" customWidth="1"/>
    <col min="514" max="514" width="48.625" style="313" customWidth="1"/>
    <col min="515" max="518" width="11.625" style="313" customWidth="1"/>
    <col min="519" max="519" width="17.625" style="313" customWidth="1"/>
    <col min="520" max="527" width="11.625" style="313" customWidth="1"/>
    <col min="528" max="768" width="8" style="313"/>
    <col min="769" max="769" width="9.25" style="313" customWidth="1"/>
    <col min="770" max="770" width="48.625" style="313" customWidth="1"/>
    <col min="771" max="774" width="11.625" style="313" customWidth="1"/>
    <col min="775" max="775" width="17.625" style="313" customWidth="1"/>
    <col min="776" max="783" width="11.625" style="313" customWidth="1"/>
    <col min="784" max="1024" width="8" style="313"/>
    <col min="1025" max="1025" width="9.25" style="313" customWidth="1"/>
    <col min="1026" max="1026" width="48.625" style="313" customWidth="1"/>
    <col min="1027" max="1030" width="11.625" style="313" customWidth="1"/>
    <col min="1031" max="1031" width="17.625" style="313" customWidth="1"/>
    <col min="1032" max="1039" width="11.625" style="313" customWidth="1"/>
    <col min="1040" max="1280" width="8" style="313"/>
    <col min="1281" max="1281" width="9.25" style="313" customWidth="1"/>
    <col min="1282" max="1282" width="48.625" style="313" customWidth="1"/>
    <col min="1283" max="1286" width="11.625" style="313" customWidth="1"/>
    <col min="1287" max="1287" width="17.625" style="313" customWidth="1"/>
    <col min="1288" max="1295" width="11.625" style="313" customWidth="1"/>
    <col min="1296" max="1536" width="8" style="313"/>
    <col min="1537" max="1537" width="9.25" style="313" customWidth="1"/>
    <col min="1538" max="1538" width="48.625" style="313" customWidth="1"/>
    <col min="1539" max="1542" width="11.625" style="313" customWidth="1"/>
    <col min="1543" max="1543" width="17.625" style="313" customWidth="1"/>
    <col min="1544" max="1551" width="11.625" style="313" customWidth="1"/>
    <col min="1552" max="1792" width="8" style="313"/>
    <col min="1793" max="1793" width="9.25" style="313" customWidth="1"/>
    <col min="1794" max="1794" width="48.625" style="313" customWidth="1"/>
    <col min="1795" max="1798" width="11.625" style="313" customWidth="1"/>
    <col min="1799" max="1799" width="17.625" style="313" customWidth="1"/>
    <col min="1800" max="1807" width="11.625" style="313" customWidth="1"/>
    <col min="1808" max="2048" width="8" style="313"/>
    <col min="2049" max="2049" width="9.25" style="313" customWidth="1"/>
    <col min="2050" max="2050" width="48.625" style="313" customWidth="1"/>
    <col min="2051" max="2054" width="11.625" style="313" customWidth="1"/>
    <col min="2055" max="2055" width="17.625" style="313" customWidth="1"/>
    <col min="2056" max="2063" width="11.625" style="313" customWidth="1"/>
    <col min="2064" max="2304" width="8" style="313"/>
    <col min="2305" max="2305" width="9.25" style="313" customWidth="1"/>
    <col min="2306" max="2306" width="48.625" style="313" customWidth="1"/>
    <col min="2307" max="2310" width="11.625" style="313" customWidth="1"/>
    <col min="2311" max="2311" width="17.625" style="313" customWidth="1"/>
    <col min="2312" max="2319" width="11.625" style="313" customWidth="1"/>
    <col min="2320" max="2560" width="8" style="313"/>
    <col min="2561" max="2561" width="9.25" style="313" customWidth="1"/>
    <col min="2562" max="2562" width="48.625" style="313" customWidth="1"/>
    <col min="2563" max="2566" width="11.625" style="313" customWidth="1"/>
    <col min="2567" max="2567" width="17.625" style="313" customWidth="1"/>
    <col min="2568" max="2575" width="11.625" style="313" customWidth="1"/>
    <col min="2576" max="2816" width="8" style="313"/>
    <col min="2817" max="2817" width="9.25" style="313" customWidth="1"/>
    <col min="2818" max="2818" width="48.625" style="313" customWidth="1"/>
    <col min="2819" max="2822" width="11.625" style="313" customWidth="1"/>
    <col min="2823" max="2823" width="17.625" style="313" customWidth="1"/>
    <col min="2824" max="2831" width="11.625" style="313" customWidth="1"/>
    <col min="2832" max="3072" width="8" style="313"/>
    <col min="3073" max="3073" width="9.25" style="313" customWidth="1"/>
    <col min="3074" max="3074" width="48.625" style="313" customWidth="1"/>
    <col min="3075" max="3078" width="11.625" style="313" customWidth="1"/>
    <col min="3079" max="3079" width="17.625" style="313" customWidth="1"/>
    <col min="3080" max="3087" width="11.625" style="313" customWidth="1"/>
    <col min="3088" max="3328" width="8" style="313"/>
    <col min="3329" max="3329" width="9.25" style="313" customWidth="1"/>
    <col min="3330" max="3330" width="48.625" style="313" customWidth="1"/>
    <col min="3331" max="3334" width="11.625" style="313" customWidth="1"/>
    <col min="3335" max="3335" width="17.625" style="313" customWidth="1"/>
    <col min="3336" max="3343" width="11.625" style="313" customWidth="1"/>
    <col min="3344" max="3584" width="8" style="313"/>
    <col min="3585" max="3585" width="9.25" style="313" customWidth="1"/>
    <col min="3586" max="3586" width="48.625" style="313" customWidth="1"/>
    <col min="3587" max="3590" width="11.625" style="313" customWidth="1"/>
    <col min="3591" max="3591" width="17.625" style="313" customWidth="1"/>
    <col min="3592" max="3599" width="11.625" style="313" customWidth="1"/>
    <col min="3600" max="3840" width="8" style="313"/>
    <col min="3841" max="3841" width="9.25" style="313" customWidth="1"/>
    <col min="3842" max="3842" width="48.625" style="313" customWidth="1"/>
    <col min="3843" max="3846" width="11.625" style="313" customWidth="1"/>
    <col min="3847" max="3847" width="17.625" style="313" customWidth="1"/>
    <col min="3848" max="3855" width="11.625" style="313" customWidth="1"/>
    <col min="3856" max="4096" width="8" style="313"/>
    <col min="4097" max="4097" width="9.25" style="313" customWidth="1"/>
    <col min="4098" max="4098" width="48.625" style="313" customWidth="1"/>
    <col min="4099" max="4102" width="11.625" style="313" customWidth="1"/>
    <col min="4103" max="4103" width="17.625" style="313" customWidth="1"/>
    <col min="4104" max="4111" width="11.625" style="313" customWidth="1"/>
    <col min="4112" max="4352" width="8" style="313"/>
    <col min="4353" max="4353" width="9.25" style="313" customWidth="1"/>
    <col min="4354" max="4354" width="48.625" style="313" customWidth="1"/>
    <col min="4355" max="4358" width="11.625" style="313" customWidth="1"/>
    <col min="4359" max="4359" width="17.625" style="313" customWidth="1"/>
    <col min="4360" max="4367" width="11.625" style="313" customWidth="1"/>
    <col min="4368" max="4608" width="8" style="313"/>
    <col min="4609" max="4609" width="9.25" style="313" customWidth="1"/>
    <col min="4610" max="4610" width="48.625" style="313" customWidth="1"/>
    <col min="4611" max="4614" width="11.625" style="313" customWidth="1"/>
    <col min="4615" max="4615" width="17.625" style="313" customWidth="1"/>
    <col min="4616" max="4623" width="11.625" style="313" customWidth="1"/>
    <col min="4624" max="4864" width="8" style="313"/>
    <col min="4865" max="4865" width="9.25" style="313" customWidth="1"/>
    <col min="4866" max="4866" width="48.625" style="313" customWidth="1"/>
    <col min="4867" max="4870" width="11.625" style="313" customWidth="1"/>
    <col min="4871" max="4871" width="17.625" style="313" customWidth="1"/>
    <col min="4872" max="4879" width="11.625" style="313" customWidth="1"/>
    <col min="4880" max="5120" width="8" style="313"/>
    <col min="5121" max="5121" width="9.25" style="313" customWidth="1"/>
    <col min="5122" max="5122" width="48.625" style="313" customWidth="1"/>
    <col min="5123" max="5126" width="11.625" style="313" customWidth="1"/>
    <col min="5127" max="5127" width="17.625" style="313" customWidth="1"/>
    <col min="5128" max="5135" width="11.625" style="313" customWidth="1"/>
    <col min="5136" max="5376" width="8" style="313"/>
    <col min="5377" max="5377" width="9.25" style="313" customWidth="1"/>
    <col min="5378" max="5378" width="48.625" style="313" customWidth="1"/>
    <col min="5379" max="5382" width="11.625" style="313" customWidth="1"/>
    <col min="5383" max="5383" width="17.625" style="313" customWidth="1"/>
    <col min="5384" max="5391" width="11.625" style="313" customWidth="1"/>
    <col min="5392" max="5632" width="8" style="313"/>
    <col min="5633" max="5633" width="9.25" style="313" customWidth="1"/>
    <col min="5634" max="5634" width="48.625" style="313" customWidth="1"/>
    <col min="5635" max="5638" width="11.625" style="313" customWidth="1"/>
    <col min="5639" max="5639" width="17.625" style="313" customWidth="1"/>
    <col min="5640" max="5647" width="11.625" style="313" customWidth="1"/>
    <col min="5648" max="5888" width="8" style="313"/>
    <col min="5889" max="5889" width="9.25" style="313" customWidth="1"/>
    <col min="5890" max="5890" width="48.625" style="313" customWidth="1"/>
    <col min="5891" max="5894" width="11.625" style="313" customWidth="1"/>
    <col min="5895" max="5895" width="17.625" style="313" customWidth="1"/>
    <col min="5896" max="5903" width="11.625" style="313" customWidth="1"/>
    <col min="5904" max="6144" width="8" style="313"/>
    <col min="6145" max="6145" width="9.25" style="313" customWidth="1"/>
    <col min="6146" max="6146" width="48.625" style="313" customWidth="1"/>
    <col min="6147" max="6150" width="11.625" style="313" customWidth="1"/>
    <col min="6151" max="6151" width="17.625" style="313" customWidth="1"/>
    <col min="6152" max="6159" width="11.625" style="313" customWidth="1"/>
    <col min="6160" max="6400" width="8" style="313"/>
    <col min="6401" max="6401" width="9.25" style="313" customWidth="1"/>
    <col min="6402" max="6402" width="48.625" style="313" customWidth="1"/>
    <col min="6403" max="6406" width="11.625" style="313" customWidth="1"/>
    <col min="6407" max="6407" width="17.625" style="313" customWidth="1"/>
    <col min="6408" max="6415" width="11.625" style="313" customWidth="1"/>
    <col min="6416" max="6656" width="8" style="313"/>
    <col min="6657" max="6657" width="9.25" style="313" customWidth="1"/>
    <col min="6658" max="6658" width="48.625" style="313" customWidth="1"/>
    <col min="6659" max="6662" width="11.625" style="313" customWidth="1"/>
    <col min="6663" max="6663" width="17.625" style="313" customWidth="1"/>
    <col min="6664" max="6671" width="11.625" style="313" customWidth="1"/>
    <col min="6672" max="6912" width="8" style="313"/>
    <col min="6913" max="6913" width="9.25" style="313" customWidth="1"/>
    <col min="6914" max="6914" width="48.625" style="313" customWidth="1"/>
    <col min="6915" max="6918" width="11.625" style="313" customWidth="1"/>
    <col min="6919" max="6919" width="17.625" style="313" customWidth="1"/>
    <col min="6920" max="6927" width="11.625" style="313" customWidth="1"/>
    <col min="6928" max="7168" width="8" style="313"/>
    <col min="7169" max="7169" width="9.25" style="313" customWidth="1"/>
    <col min="7170" max="7170" width="48.625" style="313" customWidth="1"/>
    <col min="7171" max="7174" width="11.625" style="313" customWidth="1"/>
    <col min="7175" max="7175" width="17.625" style="313" customWidth="1"/>
    <col min="7176" max="7183" width="11.625" style="313" customWidth="1"/>
    <col min="7184" max="7424" width="8" style="313"/>
    <col min="7425" max="7425" width="9.25" style="313" customWidth="1"/>
    <col min="7426" max="7426" width="48.625" style="313" customWidth="1"/>
    <col min="7427" max="7430" width="11.625" style="313" customWidth="1"/>
    <col min="7431" max="7431" width="17.625" style="313" customWidth="1"/>
    <col min="7432" max="7439" width="11.625" style="313" customWidth="1"/>
    <col min="7440" max="7680" width="8" style="313"/>
    <col min="7681" max="7681" width="9.25" style="313" customWidth="1"/>
    <col min="7682" max="7682" width="48.625" style="313" customWidth="1"/>
    <col min="7683" max="7686" width="11.625" style="313" customWidth="1"/>
    <col min="7687" max="7687" width="17.625" style="313" customWidth="1"/>
    <col min="7688" max="7695" width="11.625" style="313" customWidth="1"/>
    <col min="7696" max="7936" width="8" style="313"/>
    <col min="7937" max="7937" width="9.25" style="313" customWidth="1"/>
    <col min="7938" max="7938" width="48.625" style="313" customWidth="1"/>
    <col min="7939" max="7942" width="11.625" style="313" customWidth="1"/>
    <col min="7943" max="7943" width="17.625" style="313" customWidth="1"/>
    <col min="7944" max="7951" width="11.625" style="313" customWidth="1"/>
    <col min="7952" max="8192" width="8" style="313"/>
    <col min="8193" max="8193" width="9.25" style="313" customWidth="1"/>
    <col min="8194" max="8194" width="48.625" style="313" customWidth="1"/>
    <col min="8195" max="8198" width="11.625" style="313" customWidth="1"/>
    <col min="8199" max="8199" width="17.625" style="313" customWidth="1"/>
    <col min="8200" max="8207" width="11.625" style="313" customWidth="1"/>
    <col min="8208" max="8448" width="8" style="313"/>
    <col min="8449" max="8449" width="9.25" style="313" customWidth="1"/>
    <col min="8450" max="8450" width="48.625" style="313" customWidth="1"/>
    <col min="8451" max="8454" width="11.625" style="313" customWidth="1"/>
    <col min="8455" max="8455" width="17.625" style="313" customWidth="1"/>
    <col min="8456" max="8463" width="11.625" style="313" customWidth="1"/>
    <col min="8464" max="8704" width="8" style="313"/>
    <col min="8705" max="8705" width="9.25" style="313" customWidth="1"/>
    <col min="8706" max="8706" width="48.625" style="313" customWidth="1"/>
    <col min="8707" max="8710" width="11.625" style="313" customWidth="1"/>
    <col min="8711" max="8711" width="17.625" style="313" customWidth="1"/>
    <col min="8712" max="8719" width="11.625" style="313" customWidth="1"/>
    <col min="8720" max="8960" width="8" style="313"/>
    <col min="8961" max="8961" width="9.25" style="313" customWidth="1"/>
    <col min="8962" max="8962" width="48.625" style="313" customWidth="1"/>
    <col min="8963" max="8966" width="11.625" style="313" customWidth="1"/>
    <col min="8967" max="8967" width="17.625" style="313" customWidth="1"/>
    <col min="8968" max="8975" width="11.625" style="313" customWidth="1"/>
    <col min="8976" max="9216" width="8" style="313"/>
    <col min="9217" max="9217" width="9.25" style="313" customWidth="1"/>
    <col min="9218" max="9218" width="48.625" style="313" customWidth="1"/>
    <col min="9219" max="9222" width="11.625" style="313" customWidth="1"/>
    <col min="9223" max="9223" width="17.625" style="313" customWidth="1"/>
    <col min="9224" max="9231" width="11.625" style="313" customWidth="1"/>
    <col min="9232" max="9472" width="8" style="313"/>
    <col min="9473" max="9473" width="9.25" style="313" customWidth="1"/>
    <col min="9474" max="9474" width="48.625" style="313" customWidth="1"/>
    <col min="9475" max="9478" width="11.625" style="313" customWidth="1"/>
    <col min="9479" max="9479" width="17.625" style="313" customWidth="1"/>
    <col min="9480" max="9487" width="11.625" style="313" customWidth="1"/>
    <col min="9488" max="9728" width="8" style="313"/>
    <col min="9729" max="9729" width="9.25" style="313" customWidth="1"/>
    <col min="9730" max="9730" width="48.625" style="313" customWidth="1"/>
    <col min="9731" max="9734" width="11.625" style="313" customWidth="1"/>
    <col min="9735" max="9735" width="17.625" style="313" customWidth="1"/>
    <col min="9736" max="9743" width="11.625" style="313" customWidth="1"/>
    <col min="9744" max="9984" width="8" style="313"/>
    <col min="9985" max="9985" width="9.25" style="313" customWidth="1"/>
    <col min="9986" max="9986" width="48.625" style="313" customWidth="1"/>
    <col min="9987" max="9990" width="11.625" style="313" customWidth="1"/>
    <col min="9991" max="9991" width="17.625" style="313" customWidth="1"/>
    <col min="9992" max="9999" width="11.625" style="313" customWidth="1"/>
    <col min="10000" max="10240" width="8" style="313"/>
    <col min="10241" max="10241" width="9.25" style="313" customWidth="1"/>
    <col min="10242" max="10242" width="48.625" style="313" customWidth="1"/>
    <col min="10243" max="10246" width="11.625" style="313" customWidth="1"/>
    <col min="10247" max="10247" width="17.625" style="313" customWidth="1"/>
    <col min="10248" max="10255" width="11.625" style="313" customWidth="1"/>
    <col min="10256" max="10496" width="8" style="313"/>
    <col min="10497" max="10497" width="9.25" style="313" customWidth="1"/>
    <col min="10498" max="10498" width="48.625" style="313" customWidth="1"/>
    <col min="10499" max="10502" width="11.625" style="313" customWidth="1"/>
    <col min="10503" max="10503" width="17.625" style="313" customWidth="1"/>
    <col min="10504" max="10511" width="11.625" style="313" customWidth="1"/>
    <col min="10512" max="10752" width="8" style="313"/>
    <col min="10753" max="10753" width="9.25" style="313" customWidth="1"/>
    <col min="10754" max="10754" width="48.625" style="313" customWidth="1"/>
    <col min="10755" max="10758" width="11.625" style="313" customWidth="1"/>
    <col min="10759" max="10759" width="17.625" style="313" customWidth="1"/>
    <col min="10760" max="10767" width="11.625" style="313" customWidth="1"/>
    <col min="10768" max="11008" width="8" style="313"/>
    <col min="11009" max="11009" width="9.25" style="313" customWidth="1"/>
    <col min="11010" max="11010" width="48.625" style="313" customWidth="1"/>
    <col min="11011" max="11014" width="11.625" style="313" customWidth="1"/>
    <col min="11015" max="11015" width="17.625" style="313" customWidth="1"/>
    <col min="11016" max="11023" width="11.625" style="313" customWidth="1"/>
    <col min="11024" max="11264" width="8" style="313"/>
    <col min="11265" max="11265" width="9.25" style="313" customWidth="1"/>
    <col min="11266" max="11266" width="48.625" style="313" customWidth="1"/>
    <col min="11267" max="11270" width="11.625" style="313" customWidth="1"/>
    <col min="11271" max="11271" width="17.625" style="313" customWidth="1"/>
    <col min="11272" max="11279" width="11.625" style="313" customWidth="1"/>
    <col min="11280" max="11520" width="8" style="313"/>
    <col min="11521" max="11521" width="9.25" style="313" customWidth="1"/>
    <col min="11522" max="11522" width="48.625" style="313" customWidth="1"/>
    <col min="11523" max="11526" width="11.625" style="313" customWidth="1"/>
    <col min="11527" max="11527" width="17.625" style="313" customWidth="1"/>
    <col min="11528" max="11535" width="11.625" style="313" customWidth="1"/>
    <col min="11536" max="11776" width="8" style="313"/>
    <col min="11777" max="11777" width="9.25" style="313" customWidth="1"/>
    <col min="11778" max="11778" width="48.625" style="313" customWidth="1"/>
    <col min="11779" max="11782" width="11.625" style="313" customWidth="1"/>
    <col min="11783" max="11783" width="17.625" style="313" customWidth="1"/>
    <col min="11784" max="11791" width="11.625" style="313" customWidth="1"/>
    <col min="11792" max="12032" width="8" style="313"/>
    <col min="12033" max="12033" width="9.25" style="313" customWidth="1"/>
    <col min="12034" max="12034" width="48.625" style="313" customWidth="1"/>
    <col min="12035" max="12038" width="11.625" style="313" customWidth="1"/>
    <col min="12039" max="12039" width="17.625" style="313" customWidth="1"/>
    <col min="12040" max="12047" width="11.625" style="313" customWidth="1"/>
    <col min="12048" max="12288" width="8" style="313"/>
    <col min="12289" max="12289" width="9.25" style="313" customWidth="1"/>
    <col min="12290" max="12290" width="48.625" style="313" customWidth="1"/>
    <col min="12291" max="12294" width="11.625" style="313" customWidth="1"/>
    <col min="12295" max="12295" width="17.625" style="313" customWidth="1"/>
    <col min="12296" max="12303" width="11.625" style="313" customWidth="1"/>
    <col min="12304" max="12544" width="8" style="313"/>
    <col min="12545" max="12545" width="9.25" style="313" customWidth="1"/>
    <col min="12546" max="12546" width="48.625" style="313" customWidth="1"/>
    <col min="12547" max="12550" width="11.625" style="313" customWidth="1"/>
    <col min="12551" max="12551" width="17.625" style="313" customWidth="1"/>
    <col min="12552" max="12559" width="11.625" style="313" customWidth="1"/>
    <col min="12560" max="12800" width="8" style="313"/>
    <col min="12801" max="12801" width="9.25" style="313" customWidth="1"/>
    <col min="12802" max="12802" width="48.625" style="313" customWidth="1"/>
    <col min="12803" max="12806" width="11.625" style="313" customWidth="1"/>
    <col min="12807" max="12807" width="17.625" style="313" customWidth="1"/>
    <col min="12808" max="12815" width="11.625" style="313" customWidth="1"/>
    <col min="12816" max="13056" width="8" style="313"/>
    <col min="13057" max="13057" width="9.25" style="313" customWidth="1"/>
    <col min="13058" max="13058" width="48.625" style="313" customWidth="1"/>
    <col min="13059" max="13062" width="11.625" style="313" customWidth="1"/>
    <col min="13063" max="13063" width="17.625" style="313" customWidth="1"/>
    <col min="13064" max="13071" width="11.625" style="313" customWidth="1"/>
    <col min="13072" max="13312" width="8" style="313"/>
    <col min="13313" max="13313" width="9.25" style="313" customWidth="1"/>
    <col min="13314" max="13314" width="48.625" style="313" customWidth="1"/>
    <col min="13315" max="13318" width="11.625" style="313" customWidth="1"/>
    <col min="13319" max="13319" width="17.625" style="313" customWidth="1"/>
    <col min="13320" max="13327" width="11.625" style="313" customWidth="1"/>
    <col min="13328" max="13568" width="8" style="313"/>
    <col min="13569" max="13569" width="9.25" style="313" customWidth="1"/>
    <col min="13570" max="13570" width="48.625" style="313" customWidth="1"/>
    <col min="13571" max="13574" width="11.625" style="313" customWidth="1"/>
    <col min="13575" max="13575" width="17.625" style="313" customWidth="1"/>
    <col min="13576" max="13583" width="11.625" style="313" customWidth="1"/>
    <col min="13584" max="13824" width="8" style="313"/>
    <col min="13825" max="13825" width="9.25" style="313" customWidth="1"/>
    <col min="13826" max="13826" width="48.625" style="313" customWidth="1"/>
    <col min="13827" max="13830" width="11.625" style="313" customWidth="1"/>
    <col min="13831" max="13831" width="17.625" style="313" customWidth="1"/>
    <col min="13832" max="13839" width="11.625" style="313" customWidth="1"/>
    <col min="13840" max="14080" width="8" style="313"/>
    <col min="14081" max="14081" width="9.25" style="313" customWidth="1"/>
    <col min="14082" max="14082" width="48.625" style="313" customWidth="1"/>
    <col min="14083" max="14086" width="11.625" style="313" customWidth="1"/>
    <col min="14087" max="14087" width="17.625" style="313" customWidth="1"/>
    <col min="14088" max="14095" width="11.625" style="313" customWidth="1"/>
    <col min="14096" max="14336" width="8" style="313"/>
    <col min="14337" max="14337" width="9.25" style="313" customWidth="1"/>
    <col min="14338" max="14338" width="48.625" style="313" customWidth="1"/>
    <col min="14339" max="14342" width="11.625" style="313" customWidth="1"/>
    <col min="14343" max="14343" width="17.625" style="313" customWidth="1"/>
    <col min="14344" max="14351" width="11.625" style="313" customWidth="1"/>
    <col min="14352" max="14592" width="8" style="313"/>
    <col min="14593" max="14593" width="9.25" style="313" customWidth="1"/>
    <col min="14594" max="14594" width="48.625" style="313" customWidth="1"/>
    <col min="14595" max="14598" width="11.625" style="313" customWidth="1"/>
    <col min="14599" max="14599" width="17.625" style="313" customWidth="1"/>
    <col min="14600" max="14607" width="11.625" style="313" customWidth="1"/>
    <col min="14608" max="14848" width="8" style="313"/>
    <col min="14849" max="14849" width="9.25" style="313" customWidth="1"/>
    <col min="14850" max="14850" width="48.625" style="313" customWidth="1"/>
    <col min="14851" max="14854" width="11.625" style="313" customWidth="1"/>
    <col min="14855" max="14855" width="17.625" style="313" customWidth="1"/>
    <col min="14856" max="14863" width="11.625" style="313" customWidth="1"/>
    <col min="14864" max="15104" width="8" style="313"/>
    <col min="15105" max="15105" width="9.25" style="313" customWidth="1"/>
    <col min="15106" max="15106" width="48.625" style="313" customWidth="1"/>
    <col min="15107" max="15110" width="11.625" style="313" customWidth="1"/>
    <col min="15111" max="15111" width="17.625" style="313" customWidth="1"/>
    <col min="15112" max="15119" width="11.625" style="313" customWidth="1"/>
    <col min="15120" max="15360" width="8" style="313"/>
    <col min="15361" max="15361" width="9.25" style="313" customWidth="1"/>
    <col min="15362" max="15362" width="48.625" style="313" customWidth="1"/>
    <col min="15363" max="15366" width="11.625" style="313" customWidth="1"/>
    <col min="15367" max="15367" width="17.625" style="313" customWidth="1"/>
    <col min="15368" max="15375" width="11.625" style="313" customWidth="1"/>
    <col min="15376" max="15616" width="8" style="313"/>
    <col min="15617" max="15617" width="9.25" style="313" customWidth="1"/>
    <col min="15618" max="15618" width="48.625" style="313" customWidth="1"/>
    <col min="15619" max="15622" width="11.625" style="313" customWidth="1"/>
    <col min="15623" max="15623" width="17.625" style="313" customWidth="1"/>
    <col min="15624" max="15631" width="11.625" style="313" customWidth="1"/>
    <col min="15632" max="15872" width="8" style="313"/>
    <col min="15873" max="15873" width="9.25" style="313" customWidth="1"/>
    <col min="15874" max="15874" width="48.625" style="313" customWidth="1"/>
    <col min="15875" max="15878" width="11.625" style="313" customWidth="1"/>
    <col min="15879" max="15879" width="17.625" style="313" customWidth="1"/>
    <col min="15880" max="15887" width="11.625" style="313" customWidth="1"/>
    <col min="15888" max="16128" width="8" style="313"/>
    <col min="16129" max="16129" width="9.25" style="313" customWidth="1"/>
    <col min="16130" max="16130" width="48.625" style="313" customWidth="1"/>
    <col min="16131" max="16134" width="11.625" style="313" customWidth="1"/>
    <col min="16135" max="16135" width="17.625" style="313" customWidth="1"/>
    <col min="16136" max="16143" width="11.625" style="313" customWidth="1"/>
    <col min="16144" max="16384" width="8" style="313"/>
  </cols>
  <sheetData>
    <row r="1" spans="1:27" ht="18.75" x14ac:dyDescent="0.3">
      <c r="K1" s="148"/>
      <c r="L1" s="310"/>
      <c r="M1" s="311"/>
      <c r="N1" s="311"/>
      <c r="O1" s="306" t="s">
        <v>4171</v>
      </c>
    </row>
    <row r="2" spans="1:27" ht="18.75" x14ac:dyDescent="0.3">
      <c r="K2" s="148"/>
      <c r="L2" s="310"/>
      <c r="M2" s="312"/>
      <c r="N2" s="312"/>
      <c r="O2" s="447" t="s">
        <v>4168</v>
      </c>
    </row>
    <row r="3" spans="1:27" ht="18.75" x14ac:dyDescent="0.3">
      <c r="K3" s="314"/>
      <c r="L3" s="311"/>
      <c r="M3" s="311"/>
      <c r="N3" s="311"/>
      <c r="O3" s="306" t="s">
        <v>4169</v>
      </c>
    </row>
    <row r="4" spans="1:27" ht="18.75" x14ac:dyDescent="0.3">
      <c r="K4" s="311"/>
      <c r="L4" s="311"/>
      <c r="M4" s="311"/>
      <c r="N4" s="311"/>
      <c r="O4" s="306" t="s">
        <v>4523</v>
      </c>
    </row>
    <row r="5" spans="1:27" x14ac:dyDescent="0.25">
      <c r="K5" s="311"/>
      <c r="L5" s="311"/>
      <c r="M5" s="311"/>
      <c r="N5" s="311"/>
      <c r="O5" s="311"/>
    </row>
    <row r="6" spans="1:27" x14ac:dyDescent="0.25">
      <c r="K6" s="311"/>
      <c r="L6" s="311"/>
      <c r="M6" s="311"/>
      <c r="N6" s="311"/>
      <c r="O6" s="311"/>
    </row>
    <row r="7" spans="1:27" s="315" customFormat="1" ht="22.5" customHeight="1" x14ac:dyDescent="0.25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1:27" s="315" customFormat="1" ht="17.25" customHeight="1" x14ac:dyDescent="0.3">
      <c r="A8" s="464" t="s">
        <v>4176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</row>
    <row r="9" spans="1:27" s="315" customFormat="1" ht="18.75" customHeight="1" x14ac:dyDescent="0.25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</row>
    <row r="10" spans="1:27" s="315" customFormat="1" ht="23.25" customHeight="1" thickBot="1" x14ac:dyDescent="0.3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</row>
    <row r="11" spans="1:27" s="315" customFormat="1" ht="24" customHeight="1" x14ac:dyDescent="0.25">
      <c r="A11" s="465" t="s">
        <v>3843</v>
      </c>
      <c r="B11" s="467" t="s">
        <v>3844</v>
      </c>
      <c r="C11" s="467" t="s">
        <v>1759</v>
      </c>
      <c r="D11" s="467"/>
      <c r="E11" s="467"/>
      <c r="F11" s="467"/>
      <c r="G11" s="467" t="s">
        <v>3845</v>
      </c>
      <c r="H11" s="469" t="s">
        <v>1760</v>
      </c>
      <c r="I11" s="469"/>
      <c r="J11" s="469"/>
      <c r="K11" s="469"/>
      <c r="L11" s="469"/>
      <c r="M11" s="469"/>
      <c r="N11" s="469"/>
      <c r="O11" s="470"/>
    </row>
    <row r="12" spans="1:27" s="315" customFormat="1" ht="57.75" customHeight="1" x14ac:dyDescent="0.25">
      <c r="A12" s="466"/>
      <c r="B12" s="468"/>
      <c r="C12" s="468" t="s">
        <v>3846</v>
      </c>
      <c r="D12" s="468"/>
      <c r="E12" s="468"/>
      <c r="F12" s="468"/>
      <c r="G12" s="468"/>
      <c r="H12" s="29" t="s">
        <v>3847</v>
      </c>
      <c r="I12" s="29" t="s">
        <v>3848</v>
      </c>
      <c r="J12" s="29" t="s">
        <v>3849</v>
      </c>
      <c r="K12" s="317" t="s">
        <v>1369</v>
      </c>
      <c r="L12" s="29" t="s">
        <v>3847</v>
      </c>
      <c r="M12" s="29" t="s">
        <v>3848</v>
      </c>
      <c r="N12" s="29" t="s">
        <v>3849</v>
      </c>
      <c r="O12" s="318" t="s">
        <v>1369</v>
      </c>
    </row>
    <row r="13" spans="1:27" s="315" customFormat="1" ht="20.25" customHeight="1" x14ac:dyDescent="0.25">
      <c r="A13" s="466"/>
      <c r="B13" s="468"/>
      <c r="C13" s="317">
        <v>2012</v>
      </c>
      <c r="D13" s="317">
        <v>2013</v>
      </c>
      <c r="E13" s="317">
        <v>2014</v>
      </c>
      <c r="F13" s="317" t="s">
        <v>1369</v>
      </c>
      <c r="G13" s="317" t="s">
        <v>3850</v>
      </c>
      <c r="H13" s="468" t="s">
        <v>3851</v>
      </c>
      <c r="I13" s="468"/>
      <c r="J13" s="468"/>
      <c r="K13" s="468"/>
      <c r="L13" s="471" t="s">
        <v>3850</v>
      </c>
      <c r="M13" s="471"/>
      <c r="N13" s="471"/>
      <c r="O13" s="472"/>
    </row>
    <row r="14" spans="1:27" x14ac:dyDescent="0.25">
      <c r="A14" s="220">
        <v>1</v>
      </c>
      <c r="B14" s="317">
        <v>2</v>
      </c>
      <c r="C14" s="317">
        <f>B14+1</f>
        <v>3</v>
      </c>
      <c r="D14" s="317">
        <f t="shared" ref="D14:O14" si="0">C14+1</f>
        <v>4</v>
      </c>
      <c r="E14" s="317">
        <f t="shared" si="0"/>
        <v>5</v>
      </c>
      <c r="F14" s="317">
        <f t="shared" si="0"/>
        <v>6</v>
      </c>
      <c r="G14" s="317">
        <f t="shared" si="0"/>
        <v>7</v>
      </c>
      <c r="H14" s="317">
        <f t="shared" si="0"/>
        <v>8</v>
      </c>
      <c r="I14" s="317">
        <f t="shared" si="0"/>
        <v>9</v>
      </c>
      <c r="J14" s="317">
        <f t="shared" si="0"/>
        <v>10</v>
      </c>
      <c r="K14" s="317">
        <f t="shared" si="0"/>
        <v>11</v>
      </c>
      <c r="L14" s="317">
        <f t="shared" si="0"/>
        <v>12</v>
      </c>
      <c r="M14" s="317">
        <f t="shared" si="0"/>
        <v>13</v>
      </c>
      <c r="N14" s="317">
        <f t="shared" si="0"/>
        <v>14</v>
      </c>
      <c r="O14" s="318">
        <f t="shared" si="0"/>
        <v>15</v>
      </c>
    </row>
    <row r="15" spans="1:27" ht="31.5" x14ac:dyDescent="0.25">
      <c r="A15" s="319" t="s">
        <v>593</v>
      </c>
      <c r="B15" s="136" t="s">
        <v>3852</v>
      </c>
      <c r="C15" s="136" t="s">
        <v>3853</v>
      </c>
      <c r="D15" s="136" t="s">
        <v>3854</v>
      </c>
      <c r="E15" s="136" t="s">
        <v>3914</v>
      </c>
      <c r="F15" s="136" t="s">
        <v>3915</v>
      </c>
      <c r="G15" s="40">
        <f>O15/1.18</f>
        <v>1511.3014522486137</v>
      </c>
      <c r="H15" s="40" t="s">
        <v>3855</v>
      </c>
      <c r="I15" s="40" t="s">
        <v>1843</v>
      </c>
      <c r="J15" s="136" t="s">
        <v>3788</v>
      </c>
      <c r="K15" s="270" t="s">
        <v>3789</v>
      </c>
      <c r="L15" s="40">
        <f>SUM(L16:L602)</f>
        <v>689.18036543557287</v>
      </c>
      <c r="M15" s="40">
        <f>SUM(M17:M1708)</f>
        <v>532.82937909704697</v>
      </c>
      <c r="N15" s="40">
        <f>SUM(N17:N2553)</f>
        <v>561.32604612088755</v>
      </c>
      <c r="O15" s="143">
        <f>SUM(O17:O2553)</f>
        <v>1783.3357136533641</v>
      </c>
      <c r="P15" s="320"/>
      <c r="Q15" s="320"/>
    </row>
    <row r="16" spans="1:27" x14ac:dyDescent="0.25">
      <c r="A16" s="157">
        <v>1</v>
      </c>
      <c r="B16" s="164" t="s">
        <v>1844</v>
      </c>
      <c r="C16" s="32"/>
      <c r="D16" s="32"/>
      <c r="E16" s="32"/>
      <c r="F16" s="32"/>
      <c r="G16" s="40">
        <f t="shared" ref="G16:G79" si="1">O16/1.18</f>
        <v>0</v>
      </c>
      <c r="H16" s="154"/>
      <c r="I16" s="25"/>
      <c r="J16" s="25"/>
      <c r="K16" s="25"/>
      <c r="L16" s="160"/>
      <c r="M16" s="25"/>
      <c r="N16" s="25"/>
      <c r="O16" s="321"/>
    </row>
    <row r="17" spans="1:15" x14ac:dyDescent="0.25">
      <c r="A17" s="157" t="s">
        <v>14</v>
      </c>
      <c r="B17" s="136" t="s">
        <v>1845</v>
      </c>
      <c r="C17" s="32"/>
      <c r="D17" s="32"/>
      <c r="E17" s="32"/>
      <c r="F17" s="32"/>
      <c r="G17" s="40">
        <f t="shared" si="1"/>
        <v>0</v>
      </c>
      <c r="H17" s="154"/>
      <c r="I17" s="25"/>
      <c r="J17" s="25"/>
      <c r="K17" s="25"/>
      <c r="L17" s="160"/>
      <c r="M17" s="25"/>
      <c r="N17" s="25"/>
      <c r="O17" s="321"/>
    </row>
    <row r="18" spans="1:15" x14ac:dyDescent="0.25">
      <c r="A18" s="165" t="s">
        <v>1373</v>
      </c>
      <c r="B18" s="307" t="s">
        <v>28</v>
      </c>
      <c r="C18" s="32"/>
      <c r="D18" s="32"/>
      <c r="E18" s="32"/>
      <c r="F18" s="32"/>
      <c r="G18" s="322">
        <f t="shared" si="1"/>
        <v>0</v>
      </c>
      <c r="H18" s="167"/>
      <c r="I18" s="32"/>
      <c r="J18" s="32"/>
      <c r="K18" s="32"/>
      <c r="L18" s="13"/>
      <c r="M18" s="32"/>
      <c r="N18" s="32"/>
      <c r="O18" s="323"/>
    </row>
    <row r="19" spans="1:15" x14ac:dyDescent="0.25">
      <c r="A19" s="165" t="s">
        <v>1846</v>
      </c>
      <c r="B19" s="159" t="s">
        <v>1847</v>
      </c>
      <c r="C19" s="32"/>
      <c r="D19" s="32"/>
      <c r="E19" s="32"/>
      <c r="F19" s="32"/>
      <c r="G19" s="322">
        <f t="shared" si="1"/>
        <v>0.11937627118644067</v>
      </c>
      <c r="H19" s="167" t="s">
        <v>1848</v>
      </c>
      <c r="I19" s="25"/>
      <c r="J19" s="25"/>
      <c r="K19" s="324" t="str">
        <f>H19</f>
        <v>10 яч.</v>
      </c>
      <c r="L19" s="13">
        <v>0.14086399999999999</v>
      </c>
      <c r="M19" s="25"/>
      <c r="N19" s="25"/>
      <c r="O19" s="325">
        <f>L19+M19+N19</f>
        <v>0.14086399999999999</v>
      </c>
    </row>
    <row r="20" spans="1:15" x14ac:dyDescent="0.25">
      <c r="A20" s="165" t="s">
        <v>1849</v>
      </c>
      <c r="B20" s="307" t="s">
        <v>1850</v>
      </c>
      <c r="C20" s="32"/>
      <c r="D20" s="32"/>
      <c r="E20" s="32"/>
      <c r="F20" s="32"/>
      <c r="G20" s="322">
        <f t="shared" si="1"/>
        <v>0</v>
      </c>
      <c r="H20" s="167"/>
      <c r="I20" s="32"/>
      <c r="J20" s="32"/>
      <c r="K20" s="324">
        <f t="shared" ref="K20:K83" si="2">H20</f>
        <v>0</v>
      </c>
      <c r="L20" s="13"/>
      <c r="M20" s="32"/>
      <c r="N20" s="32"/>
      <c r="O20" s="325">
        <f t="shared" ref="O20:O83" si="3">L20+M20+N20</f>
        <v>0</v>
      </c>
    </row>
    <row r="21" spans="1:15" x14ac:dyDescent="0.25">
      <c r="A21" s="165" t="s">
        <v>1851</v>
      </c>
      <c r="B21" s="159" t="s">
        <v>1852</v>
      </c>
      <c r="C21" s="32"/>
      <c r="D21" s="32"/>
      <c r="E21" s="32"/>
      <c r="F21" s="32"/>
      <c r="G21" s="322">
        <f t="shared" si="1"/>
        <v>0.34830508474576272</v>
      </c>
      <c r="H21" s="167" t="s">
        <v>146</v>
      </c>
      <c r="I21" s="32"/>
      <c r="J21" s="32"/>
      <c r="K21" s="324" t="str">
        <f t="shared" si="2"/>
        <v>1 шт.</v>
      </c>
      <c r="L21" s="13">
        <v>0.41099999999999998</v>
      </c>
      <c r="M21" s="32"/>
      <c r="N21" s="32"/>
      <c r="O21" s="325">
        <f t="shared" si="3"/>
        <v>0.41099999999999998</v>
      </c>
    </row>
    <row r="22" spans="1:15" x14ac:dyDescent="0.25">
      <c r="A22" s="165" t="s">
        <v>1854</v>
      </c>
      <c r="B22" s="307" t="s">
        <v>1855</v>
      </c>
      <c r="C22" s="32"/>
      <c r="D22" s="32"/>
      <c r="E22" s="32"/>
      <c r="F22" s="32"/>
      <c r="G22" s="322">
        <f t="shared" si="1"/>
        <v>0</v>
      </c>
      <c r="H22" s="167"/>
      <c r="I22" s="25"/>
      <c r="J22" s="25"/>
      <c r="K22" s="324">
        <f t="shared" si="2"/>
        <v>0</v>
      </c>
      <c r="L22" s="13"/>
      <c r="M22" s="25"/>
      <c r="N22" s="25"/>
      <c r="O22" s="325">
        <f t="shared" si="3"/>
        <v>0</v>
      </c>
    </row>
    <row r="23" spans="1:15" x14ac:dyDescent="0.25">
      <c r="A23" s="165" t="s">
        <v>1856</v>
      </c>
      <c r="B23" s="159" t="s">
        <v>1857</v>
      </c>
      <c r="C23" s="32"/>
      <c r="D23" s="32"/>
      <c r="E23" s="32"/>
      <c r="F23" s="32"/>
      <c r="G23" s="322">
        <f t="shared" si="1"/>
        <v>5.0977118644067803</v>
      </c>
      <c r="H23" s="167" t="s">
        <v>146</v>
      </c>
      <c r="I23" s="32"/>
      <c r="J23" s="32"/>
      <c r="K23" s="324" t="str">
        <f t="shared" si="2"/>
        <v>1 шт.</v>
      </c>
      <c r="L23" s="13">
        <v>6.0152999999999999</v>
      </c>
      <c r="M23" s="32"/>
      <c r="N23" s="32"/>
      <c r="O23" s="325">
        <f t="shared" si="3"/>
        <v>6.0152999999999999</v>
      </c>
    </row>
    <row r="24" spans="1:15" x14ac:dyDescent="0.25">
      <c r="A24" s="165" t="s">
        <v>1858</v>
      </c>
      <c r="B24" s="307" t="s">
        <v>1859</v>
      </c>
      <c r="C24" s="32"/>
      <c r="D24" s="32"/>
      <c r="E24" s="32"/>
      <c r="F24" s="32"/>
      <c r="G24" s="322">
        <f t="shared" si="1"/>
        <v>0</v>
      </c>
      <c r="H24" s="167"/>
      <c r="I24" s="25"/>
      <c r="J24" s="25"/>
      <c r="K24" s="324">
        <f t="shared" si="2"/>
        <v>0</v>
      </c>
      <c r="L24" s="13"/>
      <c r="M24" s="25"/>
      <c r="N24" s="25"/>
      <c r="O24" s="325">
        <f t="shared" si="3"/>
        <v>0</v>
      </c>
    </row>
    <row r="25" spans="1:15" x14ac:dyDescent="0.25">
      <c r="A25" s="165" t="s">
        <v>1860</v>
      </c>
      <c r="B25" s="159" t="s">
        <v>1861</v>
      </c>
      <c r="C25" s="32"/>
      <c r="D25" s="32"/>
      <c r="E25" s="32"/>
      <c r="F25" s="32"/>
      <c r="G25" s="322">
        <f t="shared" si="1"/>
        <v>0.20084745762711864</v>
      </c>
      <c r="H25" s="167" t="s">
        <v>146</v>
      </c>
      <c r="I25" s="32"/>
      <c r="J25" s="32"/>
      <c r="K25" s="324" t="str">
        <f t="shared" si="2"/>
        <v>1 шт.</v>
      </c>
      <c r="L25" s="13">
        <v>0.23699999999999999</v>
      </c>
      <c r="M25" s="32"/>
      <c r="N25" s="32"/>
      <c r="O25" s="325">
        <f t="shared" si="3"/>
        <v>0.23699999999999999</v>
      </c>
    </row>
    <row r="26" spans="1:15" x14ac:dyDescent="0.25">
      <c r="A26" s="165" t="s">
        <v>1862</v>
      </c>
      <c r="B26" s="307" t="s">
        <v>1863</v>
      </c>
      <c r="C26" s="32"/>
      <c r="D26" s="32"/>
      <c r="E26" s="32"/>
      <c r="F26" s="32"/>
      <c r="G26" s="322">
        <f t="shared" si="1"/>
        <v>0</v>
      </c>
      <c r="H26" s="167"/>
      <c r="I26" s="25"/>
      <c r="J26" s="25"/>
      <c r="K26" s="324">
        <f t="shared" si="2"/>
        <v>0</v>
      </c>
      <c r="L26" s="13"/>
      <c r="M26" s="25"/>
      <c r="N26" s="25"/>
      <c r="O26" s="325">
        <f t="shared" si="3"/>
        <v>0</v>
      </c>
    </row>
    <row r="27" spans="1:15" ht="31.5" x14ac:dyDescent="0.25">
      <c r="A27" s="165" t="s">
        <v>1864</v>
      </c>
      <c r="B27" s="159" t="s">
        <v>1865</v>
      </c>
      <c r="C27" s="32"/>
      <c r="D27" s="32"/>
      <c r="E27" s="32"/>
      <c r="F27" s="32"/>
      <c r="G27" s="322">
        <f t="shared" si="1"/>
        <v>0.63305084745762719</v>
      </c>
      <c r="H27" s="167"/>
      <c r="I27" s="32"/>
      <c r="J27" s="32"/>
      <c r="K27" s="324">
        <f t="shared" si="2"/>
        <v>0</v>
      </c>
      <c r="L27" s="13">
        <v>0.747</v>
      </c>
      <c r="M27" s="32"/>
      <c r="N27" s="32"/>
      <c r="O27" s="325">
        <f t="shared" si="3"/>
        <v>0.747</v>
      </c>
    </row>
    <row r="28" spans="1:15" x14ac:dyDescent="0.25">
      <c r="A28" s="165" t="s">
        <v>1866</v>
      </c>
      <c r="B28" s="307" t="s">
        <v>1867</v>
      </c>
      <c r="C28" s="32"/>
      <c r="D28" s="32"/>
      <c r="E28" s="32"/>
      <c r="F28" s="32"/>
      <c r="G28" s="322">
        <f t="shared" si="1"/>
        <v>0</v>
      </c>
      <c r="H28" s="167"/>
      <c r="I28" s="25"/>
      <c r="J28" s="25"/>
      <c r="K28" s="324">
        <f t="shared" si="2"/>
        <v>0</v>
      </c>
      <c r="L28" s="13"/>
      <c r="M28" s="25"/>
      <c r="N28" s="25"/>
      <c r="O28" s="325">
        <f t="shared" si="3"/>
        <v>0</v>
      </c>
    </row>
    <row r="29" spans="1:15" x14ac:dyDescent="0.25">
      <c r="A29" s="165" t="s">
        <v>1868</v>
      </c>
      <c r="B29" s="159" t="s">
        <v>1869</v>
      </c>
      <c r="C29" s="32"/>
      <c r="D29" s="32"/>
      <c r="E29" s="32"/>
      <c r="F29" s="32"/>
      <c r="G29" s="322">
        <f t="shared" si="1"/>
        <v>0.5346240677966102</v>
      </c>
      <c r="H29" s="167"/>
      <c r="I29" s="32"/>
      <c r="J29" s="32"/>
      <c r="K29" s="324">
        <f t="shared" si="2"/>
        <v>0</v>
      </c>
      <c r="L29" s="13">
        <v>0.63085639999999998</v>
      </c>
      <c r="M29" s="32"/>
      <c r="N29" s="32"/>
      <c r="O29" s="325">
        <f t="shared" si="3"/>
        <v>0.63085639999999998</v>
      </c>
    </row>
    <row r="30" spans="1:15" x14ac:dyDescent="0.25">
      <c r="A30" s="165" t="s">
        <v>1870</v>
      </c>
      <c r="B30" s="307" t="s">
        <v>1871</v>
      </c>
      <c r="C30" s="32"/>
      <c r="D30" s="32"/>
      <c r="E30" s="32"/>
      <c r="F30" s="32"/>
      <c r="G30" s="322">
        <f t="shared" si="1"/>
        <v>0</v>
      </c>
      <c r="H30" s="167"/>
      <c r="I30" s="25"/>
      <c r="J30" s="25"/>
      <c r="K30" s="324">
        <f t="shared" si="2"/>
        <v>0</v>
      </c>
      <c r="L30" s="13"/>
      <c r="M30" s="25"/>
      <c r="N30" s="25"/>
      <c r="O30" s="325">
        <f t="shared" si="3"/>
        <v>0</v>
      </c>
    </row>
    <row r="31" spans="1:15" ht="47.25" x14ac:dyDescent="0.25">
      <c r="A31" s="165" t="s">
        <v>1872</v>
      </c>
      <c r="B31" s="159" t="s">
        <v>1873</v>
      </c>
      <c r="C31" s="32"/>
      <c r="D31" s="32"/>
      <c r="E31" s="32"/>
      <c r="F31" s="32"/>
      <c r="G31" s="322">
        <f t="shared" si="1"/>
        <v>2.9912652542372884</v>
      </c>
      <c r="H31" s="167"/>
      <c r="I31" s="32"/>
      <c r="J31" s="32"/>
      <c r="K31" s="324">
        <f t="shared" si="2"/>
        <v>0</v>
      </c>
      <c r="L31" s="13">
        <v>3.529693</v>
      </c>
      <c r="M31" s="32"/>
      <c r="N31" s="32"/>
      <c r="O31" s="325">
        <f t="shared" si="3"/>
        <v>3.529693</v>
      </c>
    </row>
    <row r="32" spans="1:15" x14ac:dyDescent="0.25">
      <c r="A32" s="165" t="s">
        <v>1875</v>
      </c>
      <c r="B32" s="307" t="s">
        <v>1876</v>
      </c>
      <c r="C32" s="32"/>
      <c r="D32" s="32"/>
      <c r="E32" s="32"/>
      <c r="F32" s="32"/>
      <c r="G32" s="322">
        <f t="shared" si="1"/>
        <v>0</v>
      </c>
      <c r="H32" s="167"/>
      <c r="I32" s="25"/>
      <c r="J32" s="25"/>
      <c r="K32" s="324">
        <f t="shared" si="2"/>
        <v>0</v>
      </c>
      <c r="L32" s="13"/>
      <c r="M32" s="25"/>
      <c r="N32" s="25"/>
      <c r="O32" s="325">
        <f t="shared" si="3"/>
        <v>0</v>
      </c>
    </row>
    <row r="33" spans="1:15" x14ac:dyDescent="0.25">
      <c r="A33" s="165" t="s">
        <v>1877</v>
      </c>
      <c r="B33" s="159" t="s">
        <v>1878</v>
      </c>
      <c r="C33" s="32"/>
      <c r="D33" s="32"/>
      <c r="E33" s="32"/>
      <c r="F33" s="32"/>
      <c r="G33" s="322">
        <f t="shared" si="1"/>
        <v>8.1346610169491518E-2</v>
      </c>
      <c r="H33" s="167" t="s">
        <v>146</v>
      </c>
      <c r="I33" s="32"/>
      <c r="J33" s="32"/>
      <c r="K33" s="324" t="str">
        <f t="shared" si="2"/>
        <v>1 шт.</v>
      </c>
      <c r="L33" s="13">
        <v>9.5988999999999991E-2</v>
      </c>
      <c r="M33" s="32"/>
      <c r="N33" s="32"/>
      <c r="O33" s="325">
        <f t="shared" si="3"/>
        <v>9.5988999999999991E-2</v>
      </c>
    </row>
    <row r="34" spans="1:15" x14ac:dyDescent="0.25">
      <c r="A34" s="165" t="s">
        <v>137</v>
      </c>
      <c r="B34" s="307" t="s">
        <v>138</v>
      </c>
      <c r="C34" s="32"/>
      <c r="D34" s="32"/>
      <c r="E34" s="32"/>
      <c r="F34" s="32"/>
      <c r="G34" s="322">
        <f t="shared" si="1"/>
        <v>0</v>
      </c>
      <c r="H34" s="167"/>
      <c r="I34" s="25"/>
      <c r="J34" s="25"/>
      <c r="K34" s="324">
        <f t="shared" si="2"/>
        <v>0</v>
      </c>
      <c r="L34" s="160"/>
      <c r="M34" s="25"/>
      <c r="N34" s="25"/>
      <c r="O34" s="325">
        <f t="shared" si="3"/>
        <v>0</v>
      </c>
    </row>
    <row r="35" spans="1:15" x14ac:dyDescent="0.25">
      <c r="A35" s="165" t="s">
        <v>1879</v>
      </c>
      <c r="B35" s="136" t="s">
        <v>1845</v>
      </c>
      <c r="C35" s="29"/>
      <c r="D35" s="29"/>
      <c r="E35" s="29"/>
      <c r="F35" s="29"/>
      <c r="G35" s="322">
        <f t="shared" si="1"/>
        <v>0</v>
      </c>
      <c r="H35" s="167"/>
      <c r="I35" s="136"/>
      <c r="J35" s="136"/>
      <c r="K35" s="324">
        <f t="shared" si="2"/>
        <v>0</v>
      </c>
      <c r="L35" s="160"/>
      <c r="M35" s="136"/>
      <c r="N35" s="136"/>
      <c r="O35" s="325">
        <f t="shared" si="3"/>
        <v>0</v>
      </c>
    </row>
    <row r="36" spans="1:15" ht="24" customHeight="1" x14ac:dyDescent="0.25">
      <c r="A36" s="165" t="s">
        <v>1532</v>
      </c>
      <c r="B36" s="307" t="s">
        <v>1850</v>
      </c>
      <c r="C36" s="29"/>
      <c r="D36" s="29"/>
      <c r="E36" s="29"/>
      <c r="F36" s="29"/>
      <c r="G36" s="322">
        <f t="shared" si="1"/>
        <v>0</v>
      </c>
      <c r="H36" s="167"/>
      <c r="I36" s="136"/>
      <c r="J36" s="136"/>
      <c r="K36" s="324">
        <f t="shared" si="2"/>
        <v>0</v>
      </c>
      <c r="L36" s="160"/>
      <c r="M36" s="136"/>
      <c r="N36" s="136"/>
      <c r="O36" s="325">
        <f t="shared" si="3"/>
        <v>0</v>
      </c>
    </row>
    <row r="37" spans="1:15" x14ac:dyDescent="0.25">
      <c r="A37" s="165" t="s">
        <v>1533</v>
      </c>
      <c r="B37" s="159" t="s">
        <v>1880</v>
      </c>
      <c r="C37" s="29"/>
      <c r="D37" s="29"/>
      <c r="E37" s="29"/>
      <c r="F37" s="29"/>
      <c r="G37" s="322">
        <f t="shared" si="1"/>
        <v>0.49152542372881353</v>
      </c>
      <c r="H37" s="167" t="s">
        <v>146</v>
      </c>
      <c r="I37" s="29"/>
      <c r="J37" s="29"/>
      <c r="K37" s="324" t="str">
        <f t="shared" si="2"/>
        <v>1 шт.</v>
      </c>
      <c r="L37" s="13">
        <v>0.57999999999999996</v>
      </c>
      <c r="M37" s="29"/>
      <c r="N37" s="29"/>
      <c r="O37" s="325">
        <f t="shared" si="3"/>
        <v>0.57999999999999996</v>
      </c>
    </row>
    <row r="38" spans="1:15" x14ac:dyDescent="0.25">
      <c r="A38" s="165" t="s">
        <v>1534</v>
      </c>
      <c r="B38" s="307" t="s">
        <v>1859</v>
      </c>
      <c r="C38" s="29"/>
      <c r="D38" s="29"/>
      <c r="E38" s="29"/>
      <c r="F38" s="29"/>
      <c r="G38" s="322">
        <f t="shared" si="1"/>
        <v>0</v>
      </c>
      <c r="H38" s="167"/>
      <c r="I38" s="136"/>
      <c r="J38" s="136"/>
      <c r="K38" s="324">
        <f t="shared" si="2"/>
        <v>0</v>
      </c>
      <c r="L38" s="13"/>
      <c r="M38" s="136"/>
      <c r="N38" s="136"/>
      <c r="O38" s="325">
        <f t="shared" si="3"/>
        <v>0</v>
      </c>
    </row>
    <row r="39" spans="1:15" x14ac:dyDescent="0.25">
      <c r="A39" s="165" t="s">
        <v>1535</v>
      </c>
      <c r="B39" s="159" t="s">
        <v>1861</v>
      </c>
      <c r="C39" s="29"/>
      <c r="D39" s="29"/>
      <c r="E39" s="29"/>
      <c r="F39" s="29"/>
      <c r="G39" s="322">
        <f t="shared" si="1"/>
        <v>0.17711864406779662</v>
      </c>
      <c r="H39" s="167" t="s">
        <v>146</v>
      </c>
      <c r="I39" s="29"/>
      <c r="J39" s="29"/>
      <c r="K39" s="324" t="str">
        <f t="shared" si="2"/>
        <v>1 шт.</v>
      </c>
      <c r="L39" s="13">
        <v>0.20899999999999999</v>
      </c>
      <c r="M39" s="29"/>
      <c r="N39" s="29"/>
      <c r="O39" s="325">
        <f t="shared" si="3"/>
        <v>0.20899999999999999</v>
      </c>
    </row>
    <row r="40" spans="1:15" x14ac:dyDescent="0.25">
      <c r="A40" s="165" t="s">
        <v>1536</v>
      </c>
      <c r="B40" s="307" t="s">
        <v>1871</v>
      </c>
      <c r="C40" s="29"/>
      <c r="D40" s="29"/>
      <c r="E40" s="29"/>
      <c r="F40" s="29"/>
      <c r="G40" s="322">
        <f t="shared" si="1"/>
        <v>0</v>
      </c>
      <c r="H40" s="167"/>
      <c r="I40" s="136"/>
      <c r="J40" s="136"/>
      <c r="K40" s="324">
        <f t="shared" si="2"/>
        <v>0</v>
      </c>
      <c r="L40" s="13"/>
      <c r="M40" s="136"/>
      <c r="N40" s="136"/>
      <c r="O40" s="325">
        <f t="shared" si="3"/>
        <v>0</v>
      </c>
    </row>
    <row r="41" spans="1:15" ht="47.25" x14ac:dyDescent="0.25">
      <c r="A41" s="165" t="s">
        <v>1537</v>
      </c>
      <c r="B41" s="159" t="s">
        <v>1873</v>
      </c>
      <c r="C41" s="29"/>
      <c r="D41" s="29"/>
      <c r="E41" s="29"/>
      <c r="F41" s="29"/>
      <c r="G41" s="322">
        <f t="shared" si="1"/>
        <v>4.3838983050847462</v>
      </c>
      <c r="H41" s="167"/>
      <c r="I41" s="136"/>
      <c r="J41" s="136"/>
      <c r="K41" s="324">
        <f t="shared" si="2"/>
        <v>0</v>
      </c>
      <c r="L41" s="13">
        <v>5.173</v>
      </c>
      <c r="M41" s="136"/>
      <c r="N41" s="136"/>
      <c r="O41" s="325">
        <f t="shared" si="3"/>
        <v>5.173</v>
      </c>
    </row>
    <row r="42" spans="1:15" x14ac:dyDescent="0.25">
      <c r="A42" s="165" t="s">
        <v>32</v>
      </c>
      <c r="B42" s="307" t="s">
        <v>1881</v>
      </c>
      <c r="C42" s="29"/>
      <c r="D42" s="29"/>
      <c r="E42" s="29"/>
      <c r="F42" s="29"/>
      <c r="G42" s="322">
        <f t="shared" si="1"/>
        <v>0</v>
      </c>
      <c r="H42" s="167"/>
      <c r="I42" s="136"/>
      <c r="J42" s="136"/>
      <c r="K42" s="324">
        <f t="shared" si="2"/>
        <v>0</v>
      </c>
      <c r="L42" s="160"/>
      <c r="M42" s="136"/>
      <c r="N42" s="136"/>
      <c r="O42" s="325">
        <f t="shared" si="3"/>
        <v>0</v>
      </c>
    </row>
    <row r="43" spans="1:15" x14ac:dyDescent="0.25">
      <c r="A43" s="165" t="s">
        <v>1882</v>
      </c>
      <c r="B43" s="136" t="s">
        <v>1845</v>
      </c>
      <c r="C43" s="29"/>
      <c r="D43" s="29"/>
      <c r="E43" s="29"/>
      <c r="F43" s="29"/>
      <c r="G43" s="322">
        <f t="shared" si="1"/>
        <v>0</v>
      </c>
      <c r="H43" s="167"/>
      <c r="I43" s="29"/>
      <c r="J43" s="29"/>
      <c r="K43" s="324">
        <f t="shared" si="2"/>
        <v>0</v>
      </c>
      <c r="L43" s="160"/>
      <c r="M43" s="29"/>
      <c r="N43" s="29"/>
      <c r="O43" s="325">
        <f t="shared" si="3"/>
        <v>0</v>
      </c>
    </row>
    <row r="44" spans="1:15" x14ac:dyDescent="0.25">
      <c r="A44" s="165" t="s">
        <v>1488</v>
      </c>
      <c r="B44" s="307" t="s">
        <v>1859</v>
      </c>
      <c r="C44" s="29"/>
      <c r="D44" s="29"/>
      <c r="E44" s="29"/>
      <c r="F44" s="29"/>
      <c r="G44" s="322">
        <f t="shared" si="1"/>
        <v>0</v>
      </c>
      <c r="H44" s="167"/>
      <c r="I44" s="136"/>
      <c r="J44" s="136"/>
      <c r="K44" s="324">
        <f t="shared" si="2"/>
        <v>0</v>
      </c>
      <c r="L44" s="160"/>
      <c r="M44" s="136"/>
      <c r="N44" s="136"/>
      <c r="O44" s="325">
        <f t="shared" si="3"/>
        <v>0</v>
      </c>
    </row>
    <row r="45" spans="1:15" x14ac:dyDescent="0.25">
      <c r="A45" s="165" t="s">
        <v>1883</v>
      </c>
      <c r="B45" s="159" t="s">
        <v>1861</v>
      </c>
      <c r="C45" s="32"/>
      <c r="D45" s="32"/>
      <c r="E45" s="32"/>
      <c r="F45" s="32"/>
      <c r="G45" s="322">
        <f t="shared" si="1"/>
        <v>0.20084745762711864</v>
      </c>
      <c r="H45" s="167" t="s">
        <v>146</v>
      </c>
      <c r="I45" s="25"/>
      <c r="J45" s="25"/>
      <c r="K45" s="324" t="str">
        <f t="shared" si="2"/>
        <v>1 шт.</v>
      </c>
      <c r="L45" s="13">
        <v>0.23699999999999999</v>
      </c>
      <c r="M45" s="25"/>
      <c r="N45" s="25"/>
      <c r="O45" s="325">
        <f t="shared" si="3"/>
        <v>0.23699999999999999</v>
      </c>
    </row>
    <row r="46" spans="1:15" x14ac:dyDescent="0.25">
      <c r="A46" s="165" t="s">
        <v>1884</v>
      </c>
      <c r="B46" s="307" t="s">
        <v>1867</v>
      </c>
      <c r="C46" s="32"/>
      <c r="D46" s="32"/>
      <c r="E46" s="32"/>
      <c r="F46" s="32"/>
      <c r="G46" s="322">
        <f t="shared" si="1"/>
        <v>0</v>
      </c>
      <c r="H46" s="167"/>
      <c r="I46" s="32"/>
      <c r="J46" s="32"/>
      <c r="K46" s="324">
        <f t="shared" si="2"/>
        <v>0</v>
      </c>
      <c r="L46" s="13"/>
      <c r="M46" s="32"/>
      <c r="N46" s="32"/>
      <c r="O46" s="325">
        <f t="shared" si="3"/>
        <v>0</v>
      </c>
    </row>
    <row r="47" spans="1:15" x14ac:dyDescent="0.25">
      <c r="A47" s="165" t="s">
        <v>1885</v>
      </c>
      <c r="B47" s="159" t="s">
        <v>1881</v>
      </c>
      <c r="C47" s="32"/>
      <c r="D47" s="32"/>
      <c r="E47" s="32"/>
      <c r="F47" s="32"/>
      <c r="G47" s="322">
        <f t="shared" si="1"/>
        <v>0.16093898305084747</v>
      </c>
      <c r="H47" s="167" t="s">
        <v>146</v>
      </c>
      <c r="I47" s="25"/>
      <c r="J47" s="25"/>
      <c r="K47" s="324" t="str">
        <f t="shared" si="2"/>
        <v>1 шт.</v>
      </c>
      <c r="L47" s="13">
        <v>0.18990799999999999</v>
      </c>
      <c r="M47" s="25"/>
      <c r="N47" s="25"/>
      <c r="O47" s="325">
        <f t="shared" si="3"/>
        <v>0.18990799999999999</v>
      </c>
    </row>
    <row r="48" spans="1:15" x14ac:dyDescent="0.25">
      <c r="A48" s="165" t="s">
        <v>1886</v>
      </c>
      <c r="B48" s="307" t="s">
        <v>21</v>
      </c>
      <c r="C48" s="32"/>
      <c r="D48" s="32"/>
      <c r="E48" s="32"/>
      <c r="F48" s="32"/>
      <c r="G48" s="322">
        <f t="shared" si="1"/>
        <v>0</v>
      </c>
      <c r="H48" s="167"/>
      <c r="I48" s="32"/>
      <c r="J48" s="32"/>
      <c r="K48" s="324">
        <f t="shared" si="2"/>
        <v>0</v>
      </c>
      <c r="L48" s="13"/>
      <c r="M48" s="32"/>
      <c r="N48" s="32"/>
      <c r="O48" s="325">
        <f t="shared" si="3"/>
        <v>0</v>
      </c>
    </row>
    <row r="49" spans="1:15" ht="45.75" customHeight="1" x14ac:dyDescent="0.25">
      <c r="A49" s="165" t="s">
        <v>1887</v>
      </c>
      <c r="B49" s="159" t="s">
        <v>1888</v>
      </c>
      <c r="C49" s="32"/>
      <c r="D49" s="32"/>
      <c r="E49" s="32"/>
      <c r="F49" s="32"/>
      <c r="G49" s="322">
        <f t="shared" si="1"/>
        <v>0.23813559322033903</v>
      </c>
      <c r="H49" s="167"/>
      <c r="I49" s="25"/>
      <c r="J49" s="25"/>
      <c r="K49" s="324">
        <f t="shared" si="2"/>
        <v>0</v>
      </c>
      <c r="L49" s="13">
        <v>0.28100000000000003</v>
      </c>
      <c r="M49" s="25"/>
      <c r="N49" s="25"/>
      <c r="O49" s="325">
        <f t="shared" si="3"/>
        <v>0.28100000000000003</v>
      </c>
    </row>
    <row r="50" spans="1:15" x14ac:dyDescent="0.25">
      <c r="A50" s="165" t="s">
        <v>33</v>
      </c>
      <c r="B50" s="307" t="s">
        <v>34</v>
      </c>
      <c r="C50" s="32"/>
      <c r="D50" s="32"/>
      <c r="E50" s="32"/>
      <c r="F50" s="32"/>
      <c r="G50" s="322">
        <f t="shared" si="1"/>
        <v>0</v>
      </c>
      <c r="H50" s="167"/>
      <c r="I50" s="32"/>
      <c r="J50" s="32"/>
      <c r="K50" s="324">
        <f t="shared" si="2"/>
        <v>0</v>
      </c>
      <c r="L50" s="160"/>
      <c r="M50" s="32"/>
      <c r="N50" s="32"/>
      <c r="O50" s="325">
        <f t="shared" si="3"/>
        <v>0</v>
      </c>
    </row>
    <row r="51" spans="1:15" x14ac:dyDescent="0.25">
      <c r="A51" s="165" t="s">
        <v>1889</v>
      </c>
      <c r="B51" s="136" t="s">
        <v>1845</v>
      </c>
      <c r="C51" s="29"/>
      <c r="D51" s="29"/>
      <c r="E51" s="29"/>
      <c r="F51" s="29"/>
      <c r="G51" s="322">
        <f t="shared" si="1"/>
        <v>0</v>
      </c>
      <c r="H51" s="167"/>
      <c r="I51" s="136"/>
      <c r="J51" s="136"/>
      <c r="K51" s="324">
        <f t="shared" si="2"/>
        <v>0</v>
      </c>
      <c r="L51" s="160"/>
      <c r="M51" s="136"/>
      <c r="N51" s="136"/>
      <c r="O51" s="325">
        <f t="shared" si="3"/>
        <v>0</v>
      </c>
    </row>
    <row r="52" spans="1:15" x14ac:dyDescent="0.25">
      <c r="A52" s="165" t="s">
        <v>1544</v>
      </c>
      <c r="B52" s="307" t="s">
        <v>1850</v>
      </c>
      <c r="C52" s="29"/>
      <c r="D52" s="29"/>
      <c r="E52" s="29"/>
      <c r="F52" s="29"/>
      <c r="G52" s="322">
        <f t="shared" si="1"/>
        <v>0</v>
      </c>
      <c r="H52" s="167"/>
      <c r="I52" s="136"/>
      <c r="J52" s="136"/>
      <c r="K52" s="324">
        <f t="shared" si="2"/>
        <v>0</v>
      </c>
      <c r="L52" s="160"/>
      <c r="M52" s="136"/>
      <c r="N52" s="136"/>
      <c r="O52" s="325">
        <f t="shared" si="3"/>
        <v>0</v>
      </c>
    </row>
    <row r="53" spans="1:15" x14ac:dyDescent="0.25">
      <c r="A53" s="165" t="s">
        <v>1545</v>
      </c>
      <c r="B53" s="159" t="s">
        <v>1890</v>
      </c>
      <c r="C53" s="29"/>
      <c r="D53" s="29"/>
      <c r="E53" s="29"/>
      <c r="F53" s="29"/>
      <c r="G53" s="322">
        <f t="shared" si="1"/>
        <v>1.6016949152542372</v>
      </c>
      <c r="H53" s="167" t="s">
        <v>146</v>
      </c>
      <c r="I53" s="29"/>
      <c r="J53" s="29"/>
      <c r="K53" s="324" t="str">
        <f t="shared" si="2"/>
        <v>1 шт.</v>
      </c>
      <c r="L53" s="13">
        <v>1.89</v>
      </c>
      <c r="M53" s="29"/>
      <c r="N53" s="29"/>
      <c r="O53" s="325">
        <f t="shared" si="3"/>
        <v>1.89</v>
      </c>
    </row>
    <row r="54" spans="1:15" x14ac:dyDescent="0.25">
      <c r="A54" s="165" t="s">
        <v>1546</v>
      </c>
      <c r="B54" s="307" t="s">
        <v>1871</v>
      </c>
      <c r="C54" s="29"/>
      <c r="D54" s="29"/>
      <c r="E54" s="29"/>
      <c r="F54" s="29"/>
      <c r="G54" s="322">
        <f t="shared" si="1"/>
        <v>0</v>
      </c>
      <c r="H54" s="167"/>
      <c r="I54" s="29"/>
      <c r="J54" s="29"/>
      <c r="K54" s="324">
        <f t="shared" si="2"/>
        <v>0</v>
      </c>
      <c r="L54" s="13"/>
      <c r="M54" s="29"/>
      <c r="N54" s="29"/>
      <c r="O54" s="325">
        <f t="shared" si="3"/>
        <v>0</v>
      </c>
    </row>
    <row r="55" spans="1:15" ht="47.25" x14ac:dyDescent="0.25">
      <c r="A55" s="165" t="s">
        <v>1547</v>
      </c>
      <c r="B55" s="159" t="s">
        <v>1873</v>
      </c>
      <c r="C55" s="29"/>
      <c r="D55" s="29"/>
      <c r="E55" s="29"/>
      <c r="F55" s="29"/>
      <c r="G55" s="322">
        <f t="shared" si="1"/>
        <v>1.3567796610169491</v>
      </c>
      <c r="H55" s="167"/>
      <c r="I55" s="136"/>
      <c r="J55" s="136"/>
      <c r="K55" s="324">
        <f t="shared" si="2"/>
        <v>0</v>
      </c>
      <c r="L55" s="13">
        <v>1.601</v>
      </c>
      <c r="M55" s="136"/>
      <c r="N55" s="136"/>
      <c r="O55" s="325">
        <f t="shared" si="3"/>
        <v>1.601</v>
      </c>
    </row>
    <row r="56" spans="1:15" x14ac:dyDescent="0.25">
      <c r="A56" s="165" t="s">
        <v>1891</v>
      </c>
      <c r="B56" s="307" t="s">
        <v>1876</v>
      </c>
      <c r="C56" s="29"/>
      <c r="D56" s="29"/>
      <c r="E56" s="29"/>
      <c r="F56" s="29"/>
      <c r="G56" s="322">
        <f t="shared" si="1"/>
        <v>0</v>
      </c>
      <c r="H56" s="167"/>
      <c r="I56" s="29"/>
      <c r="J56" s="29"/>
      <c r="K56" s="324">
        <f t="shared" si="2"/>
        <v>0</v>
      </c>
      <c r="L56" s="13"/>
      <c r="M56" s="29"/>
      <c r="N56" s="29"/>
      <c r="O56" s="325">
        <f t="shared" si="3"/>
        <v>0</v>
      </c>
    </row>
    <row r="57" spans="1:15" x14ac:dyDescent="0.25">
      <c r="A57" s="165" t="s">
        <v>1892</v>
      </c>
      <c r="B57" s="159" t="s">
        <v>1893</v>
      </c>
      <c r="C57" s="29"/>
      <c r="D57" s="29"/>
      <c r="E57" s="29"/>
      <c r="F57" s="29"/>
      <c r="G57" s="322">
        <f t="shared" si="1"/>
        <v>8.0508474576271194E-2</v>
      </c>
      <c r="H57" s="167" t="s">
        <v>146</v>
      </c>
      <c r="I57" s="136"/>
      <c r="J57" s="136"/>
      <c r="K57" s="324" t="str">
        <f t="shared" si="2"/>
        <v>1 шт.</v>
      </c>
      <c r="L57" s="13">
        <v>9.5000000000000001E-2</v>
      </c>
      <c r="M57" s="136"/>
      <c r="N57" s="136"/>
      <c r="O57" s="325">
        <f t="shared" si="3"/>
        <v>9.5000000000000001E-2</v>
      </c>
    </row>
    <row r="58" spans="1:15" x14ac:dyDescent="0.25">
      <c r="A58" s="165" t="s">
        <v>1894</v>
      </c>
      <c r="B58" s="136" t="s">
        <v>1895</v>
      </c>
      <c r="C58" s="29"/>
      <c r="D58" s="29"/>
      <c r="E58" s="29"/>
      <c r="F58" s="29"/>
      <c r="G58" s="322">
        <f t="shared" si="1"/>
        <v>0</v>
      </c>
      <c r="H58" s="167"/>
      <c r="I58" s="29"/>
      <c r="J58" s="29"/>
      <c r="K58" s="324">
        <f t="shared" si="2"/>
        <v>0</v>
      </c>
      <c r="L58" s="13"/>
      <c r="M58" s="29"/>
      <c r="N58" s="29"/>
      <c r="O58" s="325">
        <f t="shared" si="3"/>
        <v>0</v>
      </c>
    </row>
    <row r="59" spans="1:15" x14ac:dyDescent="0.25">
      <c r="A59" s="165" t="s">
        <v>1896</v>
      </c>
      <c r="B59" s="30" t="s">
        <v>22</v>
      </c>
      <c r="C59" s="29"/>
      <c r="D59" s="29"/>
      <c r="E59" s="29"/>
      <c r="F59" s="29"/>
      <c r="G59" s="322">
        <f t="shared" si="1"/>
        <v>0.13474576271186442</v>
      </c>
      <c r="H59" s="167"/>
      <c r="I59" s="136"/>
      <c r="J59" s="136"/>
      <c r="K59" s="324">
        <f t="shared" si="2"/>
        <v>0</v>
      </c>
      <c r="L59" s="13">
        <v>0.159</v>
      </c>
      <c r="M59" s="136"/>
      <c r="N59" s="136"/>
      <c r="O59" s="325">
        <f t="shared" si="3"/>
        <v>0.159</v>
      </c>
    </row>
    <row r="60" spans="1:15" x14ac:dyDescent="0.25">
      <c r="A60" s="165" t="s">
        <v>1897</v>
      </c>
      <c r="B60" s="307" t="s">
        <v>484</v>
      </c>
      <c r="C60" s="29"/>
      <c r="D60" s="29"/>
      <c r="E60" s="29"/>
      <c r="F60" s="29"/>
      <c r="G60" s="322">
        <f t="shared" si="1"/>
        <v>0</v>
      </c>
      <c r="H60" s="167"/>
      <c r="I60" s="136"/>
      <c r="J60" s="136"/>
      <c r="K60" s="324">
        <f t="shared" si="2"/>
        <v>0</v>
      </c>
      <c r="L60" s="13"/>
      <c r="M60" s="136"/>
      <c r="N60" s="136"/>
      <c r="O60" s="325">
        <f t="shared" si="3"/>
        <v>0</v>
      </c>
    </row>
    <row r="61" spans="1:15" ht="31.5" x14ac:dyDescent="0.25">
      <c r="A61" s="165" t="s">
        <v>535</v>
      </c>
      <c r="B61" s="159" t="s">
        <v>1898</v>
      </c>
      <c r="C61" s="29"/>
      <c r="D61" s="29"/>
      <c r="E61" s="29"/>
      <c r="F61" s="29"/>
      <c r="G61" s="322">
        <f t="shared" si="1"/>
        <v>0.99152542372881358</v>
      </c>
      <c r="H61" s="167" t="s">
        <v>1899</v>
      </c>
      <c r="I61" s="29"/>
      <c r="J61" s="29"/>
      <c r="K61" s="324" t="str">
        <f t="shared" si="2"/>
        <v>0,16 МВА,            0,8 км</v>
      </c>
      <c r="L61" s="13">
        <v>1.17</v>
      </c>
      <c r="M61" s="29"/>
      <c r="N61" s="29"/>
      <c r="O61" s="325">
        <f t="shared" si="3"/>
        <v>1.17</v>
      </c>
    </row>
    <row r="62" spans="1:15" x14ac:dyDescent="0.25">
      <c r="A62" s="165" t="s">
        <v>35</v>
      </c>
      <c r="B62" s="307" t="s">
        <v>1900</v>
      </c>
      <c r="C62" s="29"/>
      <c r="D62" s="29"/>
      <c r="E62" s="29"/>
      <c r="F62" s="29"/>
      <c r="G62" s="322">
        <f t="shared" si="1"/>
        <v>0</v>
      </c>
      <c r="H62" s="167"/>
      <c r="I62" s="136"/>
      <c r="J62" s="136"/>
      <c r="K62" s="324">
        <f t="shared" si="2"/>
        <v>0</v>
      </c>
      <c r="L62" s="160"/>
      <c r="M62" s="136"/>
      <c r="N62" s="136"/>
      <c r="O62" s="325">
        <f t="shared" si="3"/>
        <v>0</v>
      </c>
    </row>
    <row r="63" spans="1:15" x14ac:dyDescent="0.25">
      <c r="A63" s="165"/>
      <c r="B63" s="136" t="s">
        <v>1845</v>
      </c>
      <c r="C63" s="29"/>
      <c r="D63" s="29"/>
      <c r="E63" s="29"/>
      <c r="F63" s="29"/>
      <c r="G63" s="322">
        <f t="shared" si="1"/>
        <v>0</v>
      </c>
      <c r="H63" s="167"/>
      <c r="I63" s="136"/>
      <c r="J63" s="136"/>
      <c r="K63" s="324">
        <f t="shared" si="2"/>
        <v>0</v>
      </c>
      <c r="L63" s="160"/>
      <c r="M63" s="136"/>
      <c r="N63" s="136"/>
      <c r="O63" s="325">
        <f t="shared" si="3"/>
        <v>0</v>
      </c>
    </row>
    <row r="64" spans="1:15" x14ac:dyDescent="0.25">
      <c r="A64" s="165" t="s">
        <v>1784</v>
      </c>
      <c r="B64" s="307" t="s">
        <v>1850</v>
      </c>
      <c r="C64" s="29"/>
      <c r="D64" s="29"/>
      <c r="E64" s="29"/>
      <c r="F64" s="29"/>
      <c r="G64" s="322">
        <f t="shared" si="1"/>
        <v>0</v>
      </c>
      <c r="H64" s="167"/>
      <c r="I64" s="29"/>
      <c r="J64" s="29"/>
      <c r="K64" s="324">
        <f t="shared" si="2"/>
        <v>0</v>
      </c>
      <c r="L64" s="160"/>
      <c r="M64" s="29"/>
      <c r="N64" s="29"/>
      <c r="O64" s="325">
        <f t="shared" si="3"/>
        <v>0</v>
      </c>
    </row>
    <row r="65" spans="1:15" x14ac:dyDescent="0.25">
      <c r="A65" s="165" t="s">
        <v>1785</v>
      </c>
      <c r="B65" s="159" t="s">
        <v>1852</v>
      </c>
      <c r="C65" s="29"/>
      <c r="D65" s="29"/>
      <c r="E65" s="29"/>
      <c r="F65" s="29"/>
      <c r="G65" s="322">
        <f t="shared" si="1"/>
        <v>0.36610169491525424</v>
      </c>
      <c r="H65" s="167" t="s">
        <v>146</v>
      </c>
      <c r="I65" s="136"/>
      <c r="J65" s="136"/>
      <c r="K65" s="324" t="str">
        <f t="shared" si="2"/>
        <v>1 шт.</v>
      </c>
      <c r="L65" s="13">
        <v>0.432</v>
      </c>
      <c r="M65" s="136"/>
      <c r="N65" s="136"/>
      <c r="O65" s="325">
        <f t="shared" si="3"/>
        <v>0.432</v>
      </c>
    </row>
    <row r="66" spans="1:15" x14ac:dyDescent="0.25">
      <c r="A66" s="165" t="s">
        <v>1786</v>
      </c>
      <c r="B66" s="307" t="s">
        <v>1867</v>
      </c>
      <c r="C66" s="29"/>
      <c r="D66" s="29"/>
      <c r="E66" s="29"/>
      <c r="F66" s="29"/>
      <c r="G66" s="322">
        <f t="shared" si="1"/>
        <v>0</v>
      </c>
      <c r="H66" s="167"/>
      <c r="I66" s="136"/>
      <c r="J66" s="136"/>
      <c r="K66" s="324">
        <f t="shared" si="2"/>
        <v>0</v>
      </c>
      <c r="L66" s="13"/>
      <c r="M66" s="136"/>
      <c r="N66" s="136"/>
      <c r="O66" s="325">
        <f t="shared" si="3"/>
        <v>0</v>
      </c>
    </row>
    <row r="67" spans="1:15" x14ac:dyDescent="0.25">
      <c r="A67" s="165" t="s">
        <v>1787</v>
      </c>
      <c r="B67" s="159" t="s">
        <v>1901</v>
      </c>
      <c r="C67" s="29"/>
      <c r="D67" s="29"/>
      <c r="E67" s="29"/>
      <c r="F67" s="29"/>
      <c r="G67" s="322">
        <f t="shared" si="1"/>
        <v>0.17469491525423728</v>
      </c>
      <c r="H67" s="167"/>
      <c r="I67" s="29"/>
      <c r="J67" s="29"/>
      <c r="K67" s="324">
        <f t="shared" si="2"/>
        <v>0</v>
      </c>
      <c r="L67" s="13">
        <v>0.20613999999999999</v>
      </c>
      <c r="M67" s="29"/>
      <c r="N67" s="29"/>
      <c r="O67" s="325">
        <f t="shared" si="3"/>
        <v>0.20613999999999999</v>
      </c>
    </row>
    <row r="68" spans="1:15" x14ac:dyDescent="0.25">
      <c r="A68" s="165" t="s">
        <v>37</v>
      </c>
      <c r="B68" s="307" t="s">
        <v>1902</v>
      </c>
      <c r="C68" s="29"/>
      <c r="D68" s="29"/>
      <c r="E68" s="29"/>
      <c r="F68" s="29"/>
      <c r="G68" s="322">
        <f t="shared" si="1"/>
        <v>0</v>
      </c>
      <c r="H68" s="167"/>
      <c r="I68" s="136"/>
      <c r="J68" s="136"/>
      <c r="K68" s="324">
        <f t="shared" si="2"/>
        <v>0</v>
      </c>
      <c r="L68" s="160"/>
      <c r="M68" s="136"/>
      <c r="N68" s="136"/>
      <c r="O68" s="325">
        <f t="shared" si="3"/>
        <v>0</v>
      </c>
    </row>
    <row r="69" spans="1:15" x14ac:dyDescent="0.25">
      <c r="A69" s="165" t="s">
        <v>1903</v>
      </c>
      <c r="B69" s="136" t="s">
        <v>1845</v>
      </c>
      <c r="C69" s="29"/>
      <c r="D69" s="29"/>
      <c r="E69" s="29"/>
      <c r="F69" s="29"/>
      <c r="G69" s="322">
        <f t="shared" si="1"/>
        <v>0</v>
      </c>
      <c r="H69" s="167"/>
      <c r="I69" s="136"/>
      <c r="J69" s="136"/>
      <c r="K69" s="324">
        <f t="shared" si="2"/>
        <v>0</v>
      </c>
      <c r="L69" s="160"/>
      <c r="M69" s="136"/>
      <c r="N69" s="136"/>
      <c r="O69" s="325">
        <f t="shared" si="3"/>
        <v>0</v>
      </c>
    </row>
    <row r="70" spans="1:15" ht="31.5" x14ac:dyDescent="0.25">
      <c r="A70" s="165" t="s">
        <v>1790</v>
      </c>
      <c r="B70" s="159" t="s">
        <v>1904</v>
      </c>
      <c r="C70" s="326" t="str">
        <f>H70</f>
        <v>2,01 км</v>
      </c>
      <c r="D70" s="29"/>
      <c r="E70" s="29"/>
      <c r="F70" s="326" t="str">
        <f>C70</f>
        <v>2,01 км</v>
      </c>
      <c r="G70" s="322">
        <f t="shared" si="1"/>
        <v>0.32203389830508478</v>
      </c>
      <c r="H70" s="167" t="s">
        <v>1906</v>
      </c>
      <c r="I70" s="136"/>
      <c r="J70" s="136"/>
      <c r="K70" s="324" t="str">
        <f t="shared" si="2"/>
        <v>2,01 км</v>
      </c>
      <c r="L70" s="13">
        <v>0.38</v>
      </c>
      <c r="M70" s="136"/>
      <c r="N70" s="136"/>
      <c r="O70" s="325">
        <f t="shared" si="3"/>
        <v>0.38</v>
      </c>
    </row>
    <row r="71" spans="1:15" ht="31.5" x14ac:dyDescent="0.25">
      <c r="A71" s="165" t="s">
        <v>1791</v>
      </c>
      <c r="B71" s="159" t="s">
        <v>1907</v>
      </c>
      <c r="C71" s="326" t="str">
        <f>H71</f>
        <v>2,99 км</v>
      </c>
      <c r="D71" s="29"/>
      <c r="E71" s="29"/>
      <c r="F71" s="326" t="str">
        <f>C71</f>
        <v>2,99 км</v>
      </c>
      <c r="G71" s="322">
        <f t="shared" si="1"/>
        <v>0.38898305084745766</v>
      </c>
      <c r="H71" s="167" t="s">
        <v>1908</v>
      </c>
      <c r="I71" s="29"/>
      <c r="J71" s="29"/>
      <c r="K71" s="324" t="str">
        <f t="shared" si="2"/>
        <v>2,99 км</v>
      </c>
      <c r="L71" s="13">
        <v>0.45900000000000002</v>
      </c>
      <c r="M71" s="29"/>
      <c r="N71" s="29"/>
      <c r="O71" s="325">
        <f t="shared" si="3"/>
        <v>0.45900000000000002</v>
      </c>
    </row>
    <row r="72" spans="1:15" x14ac:dyDescent="0.25">
      <c r="A72" s="165" t="s">
        <v>1909</v>
      </c>
      <c r="B72" s="307" t="s">
        <v>1850</v>
      </c>
      <c r="C72" s="29"/>
      <c r="D72" s="29"/>
      <c r="E72" s="29"/>
      <c r="F72" s="326">
        <f>C72</f>
        <v>0</v>
      </c>
      <c r="G72" s="322">
        <f t="shared" si="1"/>
        <v>0</v>
      </c>
      <c r="H72" s="167"/>
      <c r="I72" s="29"/>
      <c r="J72" s="29"/>
      <c r="K72" s="324">
        <f t="shared" si="2"/>
        <v>0</v>
      </c>
      <c r="L72" s="13"/>
      <c r="M72" s="29"/>
      <c r="N72" s="29"/>
      <c r="O72" s="325">
        <f t="shared" si="3"/>
        <v>0</v>
      </c>
    </row>
    <row r="73" spans="1:15" x14ac:dyDescent="0.25">
      <c r="A73" s="165" t="s">
        <v>1910</v>
      </c>
      <c r="B73" s="159" t="s">
        <v>1911</v>
      </c>
      <c r="C73" s="29"/>
      <c r="D73" s="29"/>
      <c r="E73" s="29"/>
      <c r="F73" s="29"/>
      <c r="G73" s="322">
        <f t="shared" si="1"/>
        <v>3.1398305084745766</v>
      </c>
      <c r="H73" s="167" t="s">
        <v>146</v>
      </c>
      <c r="I73" s="29"/>
      <c r="J73" s="29"/>
      <c r="K73" s="324" t="str">
        <f t="shared" si="2"/>
        <v>1 шт.</v>
      </c>
      <c r="L73" s="13">
        <v>3.7050000000000001</v>
      </c>
      <c r="M73" s="29"/>
      <c r="N73" s="29"/>
      <c r="O73" s="325">
        <f t="shared" si="3"/>
        <v>3.7050000000000001</v>
      </c>
    </row>
    <row r="74" spans="1:15" x14ac:dyDescent="0.25">
      <c r="A74" s="165" t="s">
        <v>1912</v>
      </c>
      <c r="B74" s="159" t="s">
        <v>1852</v>
      </c>
      <c r="C74" s="29"/>
      <c r="D74" s="29"/>
      <c r="E74" s="29"/>
      <c r="F74" s="29"/>
      <c r="G74" s="322">
        <f t="shared" si="1"/>
        <v>0.36610169491525424</v>
      </c>
      <c r="H74" s="167" t="s">
        <v>146</v>
      </c>
      <c r="I74" s="29"/>
      <c r="J74" s="29"/>
      <c r="K74" s="324" t="str">
        <f t="shared" si="2"/>
        <v>1 шт.</v>
      </c>
      <c r="L74" s="13">
        <v>0.432</v>
      </c>
      <c r="M74" s="29"/>
      <c r="N74" s="29"/>
      <c r="O74" s="325">
        <f t="shared" si="3"/>
        <v>0.432</v>
      </c>
    </row>
    <row r="75" spans="1:15" x14ac:dyDescent="0.25">
      <c r="A75" s="165" t="s">
        <v>1913</v>
      </c>
      <c r="B75" s="307" t="s">
        <v>1914</v>
      </c>
      <c r="C75" s="29"/>
      <c r="D75" s="29"/>
      <c r="E75" s="29"/>
      <c r="F75" s="29"/>
      <c r="G75" s="322">
        <f t="shared" si="1"/>
        <v>0</v>
      </c>
      <c r="H75" s="167"/>
      <c r="I75" s="29"/>
      <c r="J75" s="29"/>
      <c r="K75" s="324">
        <f t="shared" si="2"/>
        <v>0</v>
      </c>
      <c r="L75" s="13"/>
      <c r="M75" s="29"/>
      <c r="N75" s="29"/>
      <c r="O75" s="325">
        <f t="shared" si="3"/>
        <v>0</v>
      </c>
    </row>
    <row r="76" spans="1:15" x14ac:dyDescent="0.25">
      <c r="A76" s="165" t="s">
        <v>1915</v>
      </c>
      <c r="B76" s="159" t="s">
        <v>1916</v>
      </c>
      <c r="C76" s="29"/>
      <c r="D76" s="29"/>
      <c r="E76" s="29"/>
      <c r="F76" s="29"/>
      <c r="G76" s="322">
        <f t="shared" si="1"/>
        <v>2.6822033898305087</v>
      </c>
      <c r="H76" s="167" t="s">
        <v>1917</v>
      </c>
      <c r="I76" s="29"/>
      <c r="J76" s="29"/>
      <c r="K76" s="324" t="str">
        <f t="shared" si="2"/>
        <v>11 яч</v>
      </c>
      <c r="L76" s="13">
        <v>3.165</v>
      </c>
      <c r="M76" s="29"/>
      <c r="N76" s="29"/>
      <c r="O76" s="325">
        <f t="shared" si="3"/>
        <v>3.165</v>
      </c>
    </row>
    <row r="77" spans="1:15" x14ac:dyDescent="0.25">
      <c r="A77" s="165" t="s">
        <v>1918</v>
      </c>
      <c r="B77" s="307" t="s">
        <v>1859</v>
      </c>
      <c r="C77" s="29"/>
      <c r="D77" s="29"/>
      <c r="E77" s="29"/>
      <c r="F77" s="29"/>
      <c r="G77" s="322">
        <f t="shared" si="1"/>
        <v>0</v>
      </c>
      <c r="H77" s="167"/>
      <c r="I77" s="29"/>
      <c r="J77" s="29"/>
      <c r="K77" s="324">
        <f t="shared" si="2"/>
        <v>0</v>
      </c>
      <c r="L77" s="13"/>
      <c r="M77" s="29"/>
      <c r="N77" s="29"/>
      <c r="O77" s="325">
        <f t="shared" si="3"/>
        <v>0</v>
      </c>
    </row>
    <row r="78" spans="1:15" x14ac:dyDescent="0.25">
      <c r="A78" s="165" t="s">
        <v>1919</v>
      </c>
      <c r="B78" s="159" t="s">
        <v>1861</v>
      </c>
      <c r="C78" s="29"/>
      <c r="D78" s="29"/>
      <c r="E78" s="29"/>
      <c r="F78" s="29"/>
      <c r="G78" s="322">
        <f t="shared" si="1"/>
        <v>0.20084745762711864</v>
      </c>
      <c r="H78" s="167" t="s">
        <v>146</v>
      </c>
      <c r="I78" s="29"/>
      <c r="J78" s="29"/>
      <c r="K78" s="324" t="str">
        <f t="shared" si="2"/>
        <v>1 шт.</v>
      </c>
      <c r="L78" s="13">
        <v>0.23699999999999999</v>
      </c>
      <c r="M78" s="29"/>
      <c r="N78" s="29"/>
      <c r="O78" s="325">
        <f t="shared" si="3"/>
        <v>0.23699999999999999</v>
      </c>
    </row>
    <row r="79" spans="1:15" x14ac:dyDescent="0.25">
      <c r="A79" s="165" t="s">
        <v>1920</v>
      </c>
      <c r="B79" s="307" t="s">
        <v>1921</v>
      </c>
      <c r="C79" s="29"/>
      <c r="D79" s="29"/>
      <c r="E79" s="29"/>
      <c r="F79" s="29"/>
      <c r="G79" s="322">
        <f t="shared" si="1"/>
        <v>0</v>
      </c>
      <c r="H79" s="167"/>
      <c r="I79" s="29"/>
      <c r="J79" s="29"/>
      <c r="K79" s="324">
        <f t="shared" si="2"/>
        <v>0</v>
      </c>
      <c r="L79" s="13"/>
      <c r="M79" s="29"/>
      <c r="N79" s="29"/>
      <c r="O79" s="325">
        <f t="shared" si="3"/>
        <v>0</v>
      </c>
    </row>
    <row r="80" spans="1:15" x14ac:dyDescent="0.25">
      <c r="A80" s="165" t="s">
        <v>1922</v>
      </c>
      <c r="B80" s="159" t="s">
        <v>1923</v>
      </c>
      <c r="C80" s="29"/>
      <c r="D80" s="29"/>
      <c r="E80" s="29"/>
      <c r="F80" s="29"/>
      <c r="G80" s="322">
        <f t="shared" ref="G80:G143" si="4">O80/1.18</f>
        <v>0.53669491525423729</v>
      </c>
      <c r="H80" s="167" t="s">
        <v>146</v>
      </c>
      <c r="I80" s="29"/>
      <c r="J80" s="29"/>
      <c r="K80" s="324" t="str">
        <f t="shared" si="2"/>
        <v>1 шт.</v>
      </c>
      <c r="L80" s="13">
        <v>0.63329999999999997</v>
      </c>
      <c r="M80" s="29"/>
      <c r="N80" s="29"/>
      <c r="O80" s="325">
        <f t="shared" si="3"/>
        <v>0.63329999999999997</v>
      </c>
    </row>
    <row r="81" spans="1:15" x14ac:dyDescent="0.25">
      <c r="A81" s="165" t="s">
        <v>1924</v>
      </c>
      <c r="B81" s="159" t="s">
        <v>1925</v>
      </c>
      <c r="C81" s="29"/>
      <c r="D81" s="29"/>
      <c r="E81" s="29"/>
      <c r="F81" s="29"/>
      <c r="G81" s="322">
        <f t="shared" si="4"/>
        <v>0.48661016949152547</v>
      </c>
      <c r="H81" s="167" t="s">
        <v>146</v>
      </c>
      <c r="I81" s="29"/>
      <c r="J81" s="29"/>
      <c r="K81" s="324" t="str">
        <f t="shared" si="2"/>
        <v>1 шт.</v>
      </c>
      <c r="L81" s="13">
        <v>0.57420000000000004</v>
      </c>
      <c r="M81" s="29"/>
      <c r="N81" s="29"/>
      <c r="O81" s="325">
        <f t="shared" si="3"/>
        <v>0.57420000000000004</v>
      </c>
    </row>
    <row r="82" spans="1:15" ht="31.5" x14ac:dyDescent="0.25">
      <c r="A82" s="165" t="s">
        <v>1926</v>
      </c>
      <c r="B82" s="159" t="s">
        <v>1927</v>
      </c>
      <c r="C82" s="29"/>
      <c r="D82" s="29"/>
      <c r="E82" s="29"/>
      <c r="F82" s="29"/>
      <c r="G82" s="322">
        <f t="shared" si="4"/>
        <v>0.54364406779661012</v>
      </c>
      <c r="H82" s="167" t="s">
        <v>146</v>
      </c>
      <c r="I82" s="136"/>
      <c r="J82" s="136"/>
      <c r="K82" s="324" t="str">
        <f t="shared" si="2"/>
        <v>1 шт.</v>
      </c>
      <c r="L82" s="13">
        <v>0.64149999999999996</v>
      </c>
      <c r="M82" s="136"/>
      <c r="N82" s="136"/>
      <c r="O82" s="325">
        <f t="shared" si="3"/>
        <v>0.64149999999999996</v>
      </c>
    </row>
    <row r="83" spans="1:15" x14ac:dyDescent="0.25">
      <c r="A83" s="165" t="s">
        <v>1928</v>
      </c>
      <c r="B83" s="307" t="s">
        <v>1867</v>
      </c>
      <c r="C83" s="29"/>
      <c r="D83" s="29"/>
      <c r="E83" s="29"/>
      <c r="F83" s="29"/>
      <c r="G83" s="322">
        <f t="shared" si="4"/>
        <v>0</v>
      </c>
      <c r="H83" s="167"/>
      <c r="I83" s="136"/>
      <c r="J83" s="136"/>
      <c r="K83" s="324">
        <f t="shared" si="2"/>
        <v>0</v>
      </c>
      <c r="L83" s="13"/>
      <c r="M83" s="136"/>
      <c r="N83" s="136"/>
      <c r="O83" s="325">
        <f t="shared" si="3"/>
        <v>0</v>
      </c>
    </row>
    <row r="84" spans="1:15" x14ac:dyDescent="0.25">
      <c r="A84" s="165" t="s">
        <v>1929</v>
      </c>
      <c r="B84" s="159" t="s">
        <v>1930</v>
      </c>
      <c r="C84" s="29"/>
      <c r="D84" s="29"/>
      <c r="E84" s="29"/>
      <c r="F84" s="29"/>
      <c r="G84" s="322">
        <f t="shared" si="4"/>
        <v>0.20550847457627119</v>
      </c>
      <c r="H84" s="167" t="s">
        <v>146</v>
      </c>
      <c r="I84" s="29"/>
      <c r="J84" s="29"/>
      <c r="K84" s="324" t="str">
        <f t="shared" ref="K84:K147" si="5">H84</f>
        <v>1 шт.</v>
      </c>
      <c r="L84" s="13">
        <v>0.24249999999999999</v>
      </c>
      <c r="M84" s="29"/>
      <c r="N84" s="29"/>
      <c r="O84" s="325">
        <f t="shared" ref="O84:O147" si="6">L84+M84+N84</f>
        <v>0.24249999999999999</v>
      </c>
    </row>
    <row r="85" spans="1:15" x14ac:dyDescent="0.25">
      <c r="A85" s="165" t="s">
        <v>1931</v>
      </c>
      <c r="B85" s="307" t="s">
        <v>1871</v>
      </c>
      <c r="C85" s="29"/>
      <c r="D85" s="29"/>
      <c r="E85" s="29"/>
      <c r="F85" s="29"/>
      <c r="G85" s="322">
        <f t="shared" si="4"/>
        <v>0</v>
      </c>
      <c r="H85" s="167"/>
      <c r="I85" s="29"/>
      <c r="J85" s="29"/>
      <c r="K85" s="324">
        <f t="shared" si="5"/>
        <v>0</v>
      </c>
      <c r="L85" s="13"/>
      <c r="M85" s="29"/>
      <c r="N85" s="29"/>
      <c r="O85" s="325">
        <f t="shared" si="6"/>
        <v>0</v>
      </c>
    </row>
    <row r="86" spans="1:15" ht="47.25" x14ac:dyDescent="0.25">
      <c r="A86" s="165" t="s">
        <v>1932</v>
      </c>
      <c r="B86" s="159" t="s">
        <v>1873</v>
      </c>
      <c r="C86" s="29"/>
      <c r="D86" s="29"/>
      <c r="E86" s="29"/>
      <c r="F86" s="29"/>
      <c r="G86" s="322">
        <f t="shared" si="4"/>
        <v>1.1559322033898305</v>
      </c>
      <c r="H86" s="167"/>
      <c r="I86" s="29"/>
      <c r="J86" s="29"/>
      <c r="K86" s="324">
        <f t="shared" si="5"/>
        <v>0</v>
      </c>
      <c r="L86" s="13">
        <v>1.3639999999999999</v>
      </c>
      <c r="M86" s="29"/>
      <c r="N86" s="29"/>
      <c r="O86" s="325">
        <f t="shared" si="6"/>
        <v>1.3639999999999999</v>
      </c>
    </row>
    <row r="87" spans="1:15" x14ac:dyDescent="0.25">
      <c r="A87" s="165" t="s">
        <v>1933</v>
      </c>
      <c r="B87" s="307" t="s">
        <v>484</v>
      </c>
      <c r="C87" s="29"/>
      <c r="D87" s="29"/>
      <c r="E87" s="29"/>
      <c r="F87" s="29"/>
      <c r="G87" s="322">
        <f t="shared" si="4"/>
        <v>0</v>
      </c>
      <c r="H87" s="167"/>
      <c r="I87" s="29"/>
      <c r="J87" s="29"/>
      <c r="K87" s="324">
        <f t="shared" si="5"/>
        <v>0</v>
      </c>
      <c r="L87" s="40"/>
      <c r="M87" s="29"/>
      <c r="N87" s="29"/>
      <c r="O87" s="325">
        <f t="shared" si="6"/>
        <v>0</v>
      </c>
    </row>
    <row r="88" spans="1:15" x14ac:dyDescent="0.25">
      <c r="A88" s="165" t="s">
        <v>1550</v>
      </c>
      <c r="B88" s="30" t="s">
        <v>1934</v>
      </c>
      <c r="C88" s="29"/>
      <c r="D88" s="29"/>
      <c r="E88" s="29"/>
      <c r="F88" s="29"/>
      <c r="G88" s="322">
        <f t="shared" si="4"/>
        <v>0.12652542372881356</v>
      </c>
      <c r="H88" s="167" t="s">
        <v>351</v>
      </c>
      <c r="I88" s="29"/>
      <c r="J88" s="29"/>
      <c r="K88" s="324" t="str">
        <f t="shared" si="5"/>
        <v>0,5 МВА</v>
      </c>
      <c r="L88" s="13">
        <v>0.14929999999999999</v>
      </c>
      <c r="M88" s="29"/>
      <c r="N88" s="29"/>
      <c r="O88" s="325">
        <f t="shared" si="6"/>
        <v>0.14929999999999999</v>
      </c>
    </row>
    <row r="89" spans="1:15" x14ac:dyDescent="0.25">
      <c r="A89" s="165" t="s">
        <v>1551</v>
      </c>
      <c r="B89" s="30" t="s">
        <v>1935</v>
      </c>
      <c r="C89" s="29"/>
      <c r="D89" s="29"/>
      <c r="E89" s="29"/>
      <c r="F89" s="29"/>
      <c r="G89" s="322">
        <f t="shared" si="4"/>
        <v>3.3898305084745763E-2</v>
      </c>
      <c r="H89" s="167" t="s">
        <v>327</v>
      </c>
      <c r="I89" s="29"/>
      <c r="J89" s="29"/>
      <c r="K89" s="324" t="str">
        <f t="shared" si="5"/>
        <v>0,16 МВА</v>
      </c>
      <c r="L89" s="13">
        <v>0.04</v>
      </c>
      <c r="M89" s="29"/>
      <c r="N89" s="29"/>
      <c r="O89" s="325">
        <f t="shared" si="6"/>
        <v>0.04</v>
      </c>
    </row>
    <row r="90" spans="1:15" ht="38.25" customHeight="1" x14ac:dyDescent="0.25">
      <c r="A90" s="165" t="s">
        <v>1552</v>
      </c>
      <c r="B90" s="159" t="s">
        <v>1936</v>
      </c>
      <c r="C90" s="29"/>
      <c r="D90" s="29"/>
      <c r="E90" s="29"/>
      <c r="F90" s="29"/>
      <c r="G90" s="322">
        <f t="shared" si="4"/>
        <v>0.22457627118644069</v>
      </c>
      <c r="H90" s="167" t="s">
        <v>711</v>
      </c>
      <c r="I90" s="136"/>
      <c r="J90" s="136"/>
      <c r="K90" s="324" t="str">
        <f t="shared" si="5"/>
        <v>0,4 км</v>
      </c>
      <c r="L90" s="13">
        <v>0.26500000000000001</v>
      </c>
      <c r="M90" s="136"/>
      <c r="N90" s="136"/>
      <c r="O90" s="325">
        <f t="shared" si="6"/>
        <v>0.26500000000000001</v>
      </c>
    </row>
    <row r="91" spans="1:15" ht="31.5" x14ac:dyDescent="0.25">
      <c r="A91" s="165" t="s">
        <v>1745</v>
      </c>
      <c r="B91" s="159" t="s">
        <v>1937</v>
      </c>
      <c r="C91" s="29"/>
      <c r="D91" s="29"/>
      <c r="E91" s="29"/>
      <c r="F91" s="29"/>
      <c r="G91" s="322">
        <f t="shared" si="4"/>
        <v>0.21847457627118644</v>
      </c>
      <c r="H91" s="167">
        <v>0.16</v>
      </c>
      <c r="I91" s="29"/>
      <c r="J91" s="29"/>
      <c r="K91" s="324">
        <f t="shared" si="5"/>
        <v>0.16</v>
      </c>
      <c r="L91" s="13">
        <v>0.25779999999999997</v>
      </c>
      <c r="M91" s="29"/>
      <c r="N91" s="29"/>
      <c r="O91" s="325">
        <f t="shared" si="6"/>
        <v>0.25779999999999997</v>
      </c>
    </row>
    <row r="92" spans="1:15" ht="24" customHeight="1" x14ac:dyDescent="0.25">
      <c r="A92" s="165" t="s">
        <v>1746</v>
      </c>
      <c r="B92" s="30" t="s">
        <v>1938</v>
      </c>
      <c r="C92" s="29"/>
      <c r="D92" s="29"/>
      <c r="E92" s="29"/>
      <c r="F92" s="29"/>
      <c r="G92" s="322">
        <f t="shared" si="4"/>
        <v>9.6186440677966112E-2</v>
      </c>
      <c r="H92" s="167" t="s">
        <v>352</v>
      </c>
      <c r="I92" s="136"/>
      <c r="J92" s="136"/>
      <c r="K92" s="324" t="str">
        <f t="shared" si="5"/>
        <v>0,25 МВА</v>
      </c>
      <c r="L92" s="13">
        <v>0.1135</v>
      </c>
      <c r="M92" s="136"/>
      <c r="N92" s="136"/>
      <c r="O92" s="325">
        <f t="shared" si="6"/>
        <v>0.1135</v>
      </c>
    </row>
    <row r="93" spans="1:15" ht="20.25" customHeight="1" x14ac:dyDescent="0.25">
      <c r="A93" s="165" t="s">
        <v>1939</v>
      </c>
      <c r="B93" s="30" t="s">
        <v>1940</v>
      </c>
      <c r="C93" s="29"/>
      <c r="D93" s="29"/>
      <c r="E93" s="29"/>
      <c r="F93" s="29"/>
      <c r="G93" s="322">
        <f t="shared" si="4"/>
        <v>0.12330508474576271</v>
      </c>
      <c r="H93" s="167" t="s">
        <v>19</v>
      </c>
      <c r="I93" s="136"/>
      <c r="J93" s="136"/>
      <c r="K93" s="324" t="str">
        <f t="shared" si="5"/>
        <v>0,4 МВА</v>
      </c>
      <c r="L93" s="13">
        <v>0.14549999999999999</v>
      </c>
      <c r="M93" s="136"/>
      <c r="N93" s="136"/>
      <c r="O93" s="325">
        <f t="shared" si="6"/>
        <v>0.14549999999999999</v>
      </c>
    </row>
    <row r="94" spans="1:15" x14ac:dyDescent="0.25">
      <c r="A94" s="165" t="s">
        <v>1941</v>
      </c>
      <c r="B94" s="307" t="s">
        <v>21</v>
      </c>
      <c r="C94" s="29"/>
      <c r="D94" s="29"/>
      <c r="E94" s="29"/>
      <c r="F94" s="29"/>
      <c r="G94" s="322">
        <f t="shared" si="4"/>
        <v>0</v>
      </c>
      <c r="H94" s="167"/>
      <c r="I94" s="29"/>
      <c r="J94" s="29"/>
      <c r="K94" s="324">
        <f t="shared" si="5"/>
        <v>0</v>
      </c>
      <c r="L94" s="40"/>
      <c r="M94" s="29"/>
      <c r="N94" s="29"/>
      <c r="O94" s="325">
        <f t="shared" si="6"/>
        <v>0</v>
      </c>
    </row>
    <row r="95" spans="1:15" ht="31.5" x14ac:dyDescent="0.25">
      <c r="A95" s="165" t="s">
        <v>1942</v>
      </c>
      <c r="B95" s="159" t="s">
        <v>1943</v>
      </c>
      <c r="C95" s="29"/>
      <c r="D95" s="29"/>
      <c r="E95" s="29"/>
      <c r="F95" s="29"/>
      <c r="G95" s="322">
        <f t="shared" si="4"/>
        <v>8.0508474576271194</v>
      </c>
      <c r="H95" s="167"/>
      <c r="I95" s="29"/>
      <c r="J95" s="29"/>
      <c r="K95" s="324">
        <f t="shared" si="5"/>
        <v>0</v>
      </c>
      <c r="L95" s="13">
        <v>9.5</v>
      </c>
      <c r="M95" s="29"/>
      <c r="N95" s="29"/>
      <c r="O95" s="325">
        <f t="shared" si="6"/>
        <v>9.5</v>
      </c>
    </row>
    <row r="96" spans="1:15" x14ac:dyDescent="0.25">
      <c r="A96" s="165" t="s">
        <v>56</v>
      </c>
      <c r="B96" s="307" t="s">
        <v>1944</v>
      </c>
      <c r="C96" s="29"/>
      <c r="D96" s="29"/>
      <c r="E96" s="29"/>
      <c r="F96" s="29"/>
      <c r="G96" s="322">
        <f t="shared" si="4"/>
        <v>0</v>
      </c>
      <c r="H96" s="167"/>
      <c r="I96" s="29"/>
      <c r="J96" s="29"/>
      <c r="K96" s="324">
        <f t="shared" si="5"/>
        <v>0</v>
      </c>
      <c r="L96" s="160"/>
      <c r="M96" s="29"/>
      <c r="N96" s="29"/>
      <c r="O96" s="325">
        <f t="shared" si="6"/>
        <v>0</v>
      </c>
    </row>
    <row r="97" spans="1:15" x14ac:dyDescent="0.25">
      <c r="A97" s="165" t="s">
        <v>1945</v>
      </c>
      <c r="B97" s="136" t="s">
        <v>1845</v>
      </c>
      <c r="C97" s="29"/>
      <c r="D97" s="29"/>
      <c r="E97" s="29"/>
      <c r="F97" s="29"/>
      <c r="G97" s="322">
        <f t="shared" si="4"/>
        <v>0</v>
      </c>
      <c r="H97" s="167"/>
      <c r="I97" s="29"/>
      <c r="J97" s="29"/>
      <c r="K97" s="324">
        <f t="shared" si="5"/>
        <v>0</v>
      </c>
      <c r="L97" s="160"/>
      <c r="M97" s="29"/>
      <c r="N97" s="29"/>
      <c r="O97" s="325">
        <f t="shared" si="6"/>
        <v>0</v>
      </c>
    </row>
    <row r="98" spans="1:15" x14ac:dyDescent="0.25">
      <c r="A98" s="165" t="s">
        <v>1395</v>
      </c>
      <c r="B98" s="307" t="s">
        <v>1850</v>
      </c>
      <c r="C98" s="29"/>
      <c r="D98" s="29"/>
      <c r="E98" s="29"/>
      <c r="F98" s="29"/>
      <c r="G98" s="322">
        <f t="shared" si="4"/>
        <v>0</v>
      </c>
      <c r="H98" s="167"/>
      <c r="I98" s="29"/>
      <c r="J98" s="29"/>
      <c r="K98" s="324">
        <f t="shared" si="5"/>
        <v>0</v>
      </c>
      <c r="L98" s="160"/>
      <c r="M98" s="29"/>
      <c r="N98" s="29"/>
      <c r="O98" s="325">
        <f t="shared" si="6"/>
        <v>0</v>
      </c>
    </row>
    <row r="99" spans="1:15" ht="31.5" x14ac:dyDescent="0.25">
      <c r="A99" s="165" t="s">
        <v>1396</v>
      </c>
      <c r="B99" s="159" t="s">
        <v>1946</v>
      </c>
      <c r="C99" s="29"/>
      <c r="D99" s="29"/>
      <c r="E99" s="29"/>
      <c r="F99" s="29"/>
      <c r="G99" s="322">
        <f t="shared" si="4"/>
        <v>3.1408638703389835</v>
      </c>
      <c r="H99" s="167" t="s">
        <v>146</v>
      </c>
      <c r="I99" s="136"/>
      <c r="J99" s="136"/>
      <c r="K99" s="324" t="str">
        <f t="shared" si="5"/>
        <v>1 шт.</v>
      </c>
      <c r="L99" s="13">
        <v>3.7062193670000001</v>
      </c>
      <c r="M99" s="136"/>
      <c r="N99" s="136"/>
      <c r="O99" s="325">
        <f t="shared" si="6"/>
        <v>3.7062193670000001</v>
      </c>
    </row>
    <row r="100" spans="1:15" x14ac:dyDescent="0.25">
      <c r="A100" s="165" t="s">
        <v>1397</v>
      </c>
      <c r="B100" s="159" t="s">
        <v>1947</v>
      </c>
      <c r="C100" s="29"/>
      <c r="D100" s="29"/>
      <c r="E100" s="29"/>
      <c r="F100" s="29"/>
      <c r="G100" s="322">
        <f t="shared" si="4"/>
        <v>0.37033897966101698</v>
      </c>
      <c r="H100" s="167" t="s">
        <v>146</v>
      </c>
      <c r="I100" s="29"/>
      <c r="J100" s="29"/>
      <c r="K100" s="324" t="str">
        <f t="shared" si="5"/>
        <v>1 шт.</v>
      </c>
      <c r="L100" s="13">
        <v>0.436999996</v>
      </c>
      <c r="M100" s="29"/>
      <c r="N100" s="29"/>
      <c r="O100" s="325">
        <f t="shared" si="6"/>
        <v>0.436999996</v>
      </c>
    </row>
    <row r="101" spans="1:15" x14ac:dyDescent="0.25">
      <c r="A101" s="165" t="s">
        <v>1398</v>
      </c>
      <c r="B101" s="159" t="s">
        <v>1852</v>
      </c>
      <c r="C101" s="29"/>
      <c r="D101" s="29"/>
      <c r="E101" s="29"/>
      <c r="F101" s="29"/>
      <c r="G101" s="322">
        <f t="shared" si="4"/>
        <v>0.3482835748773972</v>
      </c>
      <c r="H101" s="167" t="s">
        <v>146</v>
      </c>
      <c r="I101" s="29"/>
      <c r="J101" s="29"/>
      <c r="K101" s="324" t="str">
        <f t="shared" si="5"/>
        <v>1 шт.</v>
      </c>
      <c r="L101" s="13">
        <v>0.41097461835532867</v>
      </c>
      <c r="M101" s="29"/>
      <c r="N101" s="29"/>
      <c r="O101" s="325">
        <f t="shared" si="6"/>
        <v>0.41097461835532867</v>
      </c>
    </row>
    <row r="102" spans="1:15" x14ac:dyDescent="0.25">
      <c r="A102" s="165" t="s">
        <v>1399</v>
      </c>
      <c r="B102" s="169" t="s">
        <v>1948</v>
      </c>
      <c r="C102" s="29"/>
      <c r="D102" s="29"/>
      <c r="E102" s="29"/>
      <c r="F102" s="29"/>
      <c r="G102" s="322">
        <f t="shared" si="4"/>
        <v>0.69152542372881354</v>
      </c>
      <c r="H102" s="167" t="s">
        <v>146</v>
      </c>
      <c r="I102" s="136"/>
      <c r="J102" s="136"/>
      <c r="K102" s="324" t="str">
        <f t="shared" si="5"/>
        <v>1 шт.</v>
      </c>
      <c r="L102" s="327">
        <v>0.81599999999999995</v>
      </c>
      <c r="M102" s="136"/>
      <c r="N102" s="136"/>
      <c r="O102" s="325">
        <f t="shared" si="6"/>
        <v>0.81599999999999995</v>
      </c>
    </row>
    <row r="103" spans="1:15" x14ac:dyDescent="0.25">
      <c r="A103" s="165" t="s">
        <v>1400</v>
      </c>
      <c r="B103" s="169" t="s">
        <v>1949</v>
      </c>
      <c r="C103" s="29"/>
      <c r="D103" s="29"/>
      <c r="E103" s="29"/>
      <c r="F103" s="29"/>
      <c r="G103" s="322">
        <f t="shared" si="4"/>
        <v>0.94915254237288149</v>
      </c>
      <c r="H103" s="167" t="s">
        <v>146</v>
      </c>
      <c r="I103" s="29"/>
      <c r="J103" s="29"/>
      <c r="K103" s="324" t="str">
        <f t="shared" si="5"/>
        <v>1 шт.</v>
      </c>
      <c r="L103" s="327">
        <v>1.1200000000000001</v>
      </c>
      <c r="M103" s="29"/>
      <c r="N103" s="29"/>
      <c r="O103" s="325">
        <f t="shared" si="6"/>
        <v>1.1200000000000001</v>
      </c>
    </row>
    <row r="104" spans="1:15" x14ac:dyDescent="0.25">
      <c r="A104" s="165" t="s">
        <v>1401</v>
      </c>
      <c r="B104" s="307" t="s">
        <v>1914</v>
      </c>
      <c r="C104" s="29"/>
      <c r="D104" s="29"/>
      <c r="E104" s="29"/>
      <c r="F104" s="29"/>
      <c r="G104" s="322">
        <f t="shared" si="4"/>
        <v>0</v>
      </c>
      <c r="H104" s="167"/>
      <c r="I104" s="29"/>
      <c r="J104" s="29"/>
      <c r="K104" s="324">
        <f t="shared" si="5"/>
        <v>0</v>
      </c>
      <c r="L104" s="13"/>
      <c r="M104" s="29"/>
      <c r="N104" s="29"/>
      <c r="O104" s="325">
        <f t="shared" si="6"/>
        <v>0</v>
      </c>
    </row>
    <row r="105" spans="1:15" x14ac:dyDescent="0.25">
      <c r="A105" s="165" t="s">
        <v>1402</v>
      </c>
      <c r="B105" s="159" t="s">
        <v>1950</v>
      </c>
      <c r="C105" s="29"/>
      <c r="D105" s="29"/>
      <c r="E105" s="29"/>
      <c r="F105" s="29"/>
      <c r="G105" s="322">
        <f t="shared" si="4"/>
        <v>4.4939397796610168</v>
      </c>
      <c r="H105" s="167" t="s">
        <v>1951</v>
      </c>
      <c r="I105" s="29"/>
      <c r="J105" s="29"/>
      <c r="K105" s="324" t="str">
        <f t="shared" si="5"/>
        <v>13 яч.</v>
      </c>
      <c r="L105" s="13">
        <v>5.3028489399999996</v>
      </c>
      <c r="M105" s="29"/>
      <c r="N105" s="29"/>
      <c r="O105" s="325">
        <f t="shared" si="6"/>
        <v>5.3028489399999996</v>
      </c>
    </row>
    <row r="106" spans="1:15" x14ac:dyDescent="0.25">
      <c r="A106" s="165" t="s">
        <v>1503</v>
      </c>
      <c r="B106" s="159" t="s">
        <v>1952</v>
      </c>
      <c r="C106" s="29"/>
      <c r="D106" s="29"/>
      <c r="E106" s="29"/>
      <c r="F106" s="29"/>
      <c r="G106" s="322">
        <f t="shared" si="4"/>
        <v>6.2297190762711869</v>
      </c>
      <c r="H106" s="167" t="s">
        <v>1953</v>
      </c>
      <c r="I106" s="29"/>
      <c r="J106" s="29"/>
      <c r="K106" s="324" t="str">
        <f t="shared" si="5"/>
        <v>19 яч.</v>
      </c>
      <c r="L106" s="13">
        <v>7.3510685100000002</v>
      </c>
      <c r="M106" s="29"/>
      <c r="N106" s="29"/>
      <c r="O106" s="325">
        <f t="shared" si="6"/>
        <v>7.3510685100000002</v>
      </c>
    </row>
    <row r="107" spans="1:15" x14ac:dyDescent="0.25">
      <c r="A107" s="165" t="s">
        <v>1954</v>
      </c>
      <c r="B107" s="307" t="s">
        <v>1955</v>
      </c>
      <c r="C107" s="29"/>
      <c r="D107" s="29"/>
      <c r="E107" s="29"/>
      <c r="F107" s="29"/>
      <c r="G107" s="322">
        <f t="shared" si="4"/>
        <v>0</v>
      </c>
      <c r="H107" s="167"/>
      <c r="I107" s="29"/>
      <c r="J107" s="29"/>
      <c r="K107" s="324">
        <f t="shared" si="5"/>
        <v>0</v>
      </c>
      <c r="L107" s="13"/>
      <c r="M107" s="29"/>
      <c r="N107" s="29"/>
      <c r="O107" s="325">
        <f t="shared" si="6"/>
        <v>0</v>
      </c>
    </row>
    <row r="108" spans="1:15" x14ac:dyDescent="0.25">
      <c r="A108" s="165" t="s">
        <v>1956</v>
      </c>
      <c r="B108" s="168" t="s">
        <v>4177</v>
      </c>
      <c r="C108" s="29"/>
      <c r="D108" s="29"/>
      <c r="E108" s="29"/>
      <c r="F108" s="29"/>
      <c r="G108" s="322">
        <f t="shared" si="4"/>
        <v>0.27435847457627122</v>
      </c>
      <c r="H108" s="167" t="s">
        <v>512</v>
      </c>
      <c r="I108" s="29"/>
      <c r="J108" s="29"/>
      <c r="K108" s="324" t="str">
        <f t="shared" si="5"/>
        <v>1 яч.</v>
      </c>
      <c r="L108" s="13">
        <v>0.323743</v>
      </c>
      <c r="M108" s="29"/>
      <c r="N108" s="29"/>
      <c r="O108" s="325">
        <f t="shared" si="6"/>
        <v>0.323743</v>
      </c>
    </row>
    <row r="109" spans="1:15" x14ac:dyDescent="0.25">
      <c r="A109" s="165" t="s">
        <v>1958</v>
      </c>
      <c r="B109" s="168" t="s">
        <v>4178</v>
      </c>
      <c r="C109" s="29"/>
      <c r="D109" s="29"/>
      <c r="E109" s="29"/>
      <c r="F109" s="29"/>
      <c r="G109" s="322">
        <f t="shared" si="4"/>
        <v>0.276271186440678</v>
      </c>
      <c r="H109" s="167" t="s">
        <v>1960</v>
      </c>
      <c r="I109" s="29"/>
      <c r="J109" s="29"/>
      <c r="K109" s="324" t="str">
        <f t="shared" si="5"/>
        <v>2 яч.</v>
      </c>
      <c r="L109" s="13">
        <v>0.32600000000000001</v>
      </c>
      <c r="M109" s="29"/>
      <c r="N109" s="29"/>
      <c r="O109" s="325">
        <f t="shared" si="6"/>
        <v>0.32600000000000001</v>
      </c>
    </row>
    <row r="110" spans="1:15" x14ac:dyDescent="0.25">
      <c r="A110" s="165" t="s">
        <v>1961</v>
      </c>
      <c r="B110" s="159" t="s">
        <v>1962</v>
      </c>
      <c r="C110" s="29"/>
      <c r="D110" s="29"/>
      <c r="E110" s="29"/>
      <c r="F110" s="29"/>
      <c r="G110" s="322">
        <f t="shared" si="4"/>
        <v>0.27389830508474577</v>
      </c>
      <c r="H110" s="167" t="s">
        <v>1556</v>
      </c>
      <c r="I110" s="29"/>
      <c r="J110" s="29"/>
      <c r="K110" s="324" t="str">
        <f t="shared" si="5"/>
        <v>3 яч.</v>
      </c>
      <c r="L110" s="13">
        <v>0.32319999999999999</v>
      </c>
      <c r="M110" s="29"/>
      <c r="N110" s="29"/>
      <c r="O110" s="325">
        <f t="shared" si="6"/>
        <v>0.32319999999999999</v>
      </c>
    </row>
    <row r="111" spans="1:15" x14ac:dyDescent="0.25">
      <c r="A111" s="165" t="s">
        <v>1963</v>
      </c>
      <c r="B111" s="159" t="s">
        <v>1964</v>
      </c>
      <c r="C111" s="29"/>
      <c r="D111" s="29"/>
      <c r="E111" s="29"/>
      <c r="F111" s="29"/>
      <c r="G111" s="322">
        <f t="shared" si="4"/>
        <v>0.27711864406779663</v>
      </c>
      <c r="H111" s="167" t="s">
        <v>1555</v>
      </c>
      <c r="I111" s="29"/>
      <c r="J111" s="29"/>
      <c r="K111" s="324" t="str">
        <f t="shared" si="5"/>
        <v>4 яч.</v>
      </c>
      <c r="L111" s="13">
        <v>0.32700000000000001</v>
      </c>
      <c r="M111" s="29"/>
      <c r="N111" s="29"/>
      <c r="O111" s="325">
        <f t="shared" si="6"/>
        <v>0.32700000000000001</v>
      </c>
    </row>
    <row r="112" spans="1:15" x14ac:dyDescent="0.25">
      <c r="A112" s="165" t="s">
        <v>1965</v>
      </c>
      <c r="B112" s="159" t="s">
        <v>1966</v>
      </c>
      <c r="C112" s="29"/>
      <c r="D112" s="29"/>
      <c r="E112" s="29"/>
      <c r="F112" s="29"/>
      <c r="G112" s="322">
        <f t="shared" si="4"/>
        <v>0.2786194915254237</v>
      </c>
      <c r="H112" s="167" t="s">
        <v>1967</v>
      </c>
      <c r="I112" s="29"/>
      <c r="J112" s="29"/>
      <c r="K112" s="324" t="str">
        <f t="shared" si="5"/>
        <v>5 яч.</v>
      </c>
      <c r="L112" s="13">
        <v>0.32877099999999998</v>
      </c>
      <c r="M112" s="29"/>
      <c r="N112" s="29"/>
      <c r="O112" s="325">
        <f t="shared" si="6"/>
        <v>0.32877099999999998</v>
      </c>
    </row>
    <row r="113" spans="1:15" x14ac:dyDescent="0.25">
      <c r="A113" s="165" t="s">
        <v>1968</v>
      </c>
      <c r="B113" s="159" t="s">
        <v>1969</v>
      </c>
      <c r="C113" s="29"/>
      <c r="D113" s="29"/>
      <c r="E113" s="29"/>
      <c r="F113" s="29"/>
      <c r="G113" s="322">
        <f t="shared" si="4"/>
        <v>0.27340060135593219</v>
      </c>
      <c r="H113" s="167" t="s">
        <v>1821</v>
      </c>
      <c r="I113" s="29"/>
      <c r="J113" s="29"/>
      <c r="K113" s="324" t="str">
        <f t="shared" si="5"/>
        <v>6 яч.</v>
      </c>
      <c r="L113" s="13">
        <v>0.32261270959999999</v>
      </c>
      <c r="M113" s="29"/>
      <c r="N113" s="29"/>
      <c r="O113" s="325">
        <f t="shared" si="6"/>
        <v>0.32261270959999999</v>
      </c>
    </row>
    <row r="114" spans="1:15" x14ac:dyDescent="0.25">
      <c r="A114" s="165" t="s">
        <v>1970</v>
      </c>
      <c r="B114" s="159" t="s">
        <v>1971</v>
      </c>
      <c r="C114" s="29"/>
      <c r="D114" s="29"/>
      <c r="E114" s="29"/>
      <c r="F114" s="29"/>
      <c r="G114" s="322">
        <f t="shared" si="4"/>
        <v>0.27726779661016954</v>
      </c>
      <c r="H114" s="167" t="s">
        <v>1822</v>
      </c>
      <c r="I114" s="29"/>
      <c r="J114" s="29"/>
      <c r="K114" s="324" t="str">
        <f t="shared" si="5"/>
        <v>7 яч.</v>
      </c>
      <c r="L114" s="13">
        <v>0.32717600000000002</v>
      </c>
      <c r="M114" s="29"/>
      <c r="N114" s="29"/>
      <c r="O114" s="325">
        <f t="shared" si="6"/>
        <v>0.32717600000000002</v>
      </c>
    </row>
    <row r="115" spans="1:15" ht="31.5" x14ac:dyDescent="0.25">
      <c r="A115" s="165" t="s">
        <v>1972</v>
      </c>
      <c r="B115" s="159" t="s">
        <v>1973</v>
      </c>
      <c r="C115" s="326">
        <f>H115</f>
        <v>0.25</v>
      </c>
      <c r="D115" s="29"/>
      <c r="E115" s="29"/>
      <c r="F115" s="326">
        <f>C115</f>
        <v>0.25</v>
      </c>
      <c r="G115" s="322">
        <f t="shared" si="4"/>
        <v>0.11221440677966102</v>
      </c>
      <c r="H115" s="167">
        <v>0.25</v>
      </c>
      <c r="I115" s="136"/>
      <c r="J115" s="136"/>
      <c r="K115" s="324">
        <f t="shared" si="5"/>
        <v>0.25</v>
      </c>
      <c r="L115" s="13">
        <v>0.132413</v>
      </c>
      <c r="M115" s="136"/>
      <c r="N115" s="136"/>
      <c r="O115" s="325">
        <f t="shared" si="6"/>
        <v>0.132413</v>
      </c>
    </row>
    <row r="116" spans="1:15" ht="31.5" x14ac:dyDescent="0.25">
      <c r="A116" s="165" t="s">
        <v>1974</v>
      </c>
      <c r="B116" s="159" t="s">
        <v>1975</v>
      </c>
      <c r="C116" s="326">
        <f>H116</f>
        <v>0.16</v>
      </c>
      <c r="D116" s="29"/>
      <c r="E116" s="29"/>
      <c r="F116" s="326">
        <f>C116</f>
        <v>0.16</v>
      </c>
      <c r="G116" s="322">
        <f t="shared" si="4"/>
        <v>8.6720338983050857E-2</v>
      </c>
      <c r="H116" s="167">
        <v>0.16</v>
      </c>
      <c r="I116" s="29"/>
      <c r="J116" s="29"/>
      <c r="K116" s="324">
        <f t="shared" si="5"/>
        <v>0.16</v>
      </c>
      <c r="L116" s="13">
        <v>0.10233</v>
      </c>
      <c r="M116" s="29"/>
      <c r="N116" s="29"/>
      <c r="O116" s="325">
        <f t="shared" si="6"/>
        <v>0.10233</v>
      </c>
    </row>
    <row r="117" spans="1:15" ht="31.5" x14ac:dyDescent="0.25">
      <c r="A117" s="165" t="s">
        <v>1976</v>
      </c>
      <c r="B117" s="159" t="s">
        <v>1977</v>
      </c>
      <c r="C117" s="326">
        <f>H117</f>
        <v>0.05</v>
      </c>
      <c r="D117" s="29"/>
      <c r="E117" s="29"/>
      <c r="F117" s="326">
        <f>C117</f>
        <v>0.05</v>
      </c>
      <c r="G117" s="322">
        <f t="shared" si="4"/>
        <v>6.9875423728813557E-2</v>
      </c>
      <c r="H117" s="167">
        <v>0.05</v>
      </c>
      <c r="I117" s="29"/>
      <c r="J117" s="29"/>
      <c r="K117" s="324">
        <f t="shared" si="5"/>
        <v>0.05</v>
      </c>
      <c r="L117" s="13">
        <v>8.2452999999999999E-2</v>
      </c>
      <c r="M117" s="29"/>
      <c r="N117" s="29"/>
      <c r="O117" s="325">
        <f t="shared" si="6"/>
        <v>8.2452999999999999E-2</v>
      </c>
    </row>
    <row r="118" spans="1:15" ht="31.5" x14ac:dyDescent="0.25">
      <c r="A118" s="165" t="s">
        <v>1978</v>
      </c>
      <c r="B118" s="30" t="s">
        <v>1979</v>
      </c>
      <c r="C118" s="326">
        <f>H118</f>
        <v>0</v>
      </c>
      <c r="D118" s="29"/>
      <c r="E118" s="29"/>
      <c r="F118" s="29"/>
      <c r="G118" s="322">
        <f t="shared" si="4"/>
        <v>0.15254237288135594</v>
      </c>
      <c r="H118" s="29"/>
      <c r="I118" s="29"/>
      <c r="J118" s="29"/>
      <c r="K118" s="324">
        <f t="shared" si="5"/>
        <v>0</v>
      </c>
      <c r="L118" s="13">
        <v>0.18</v>
      </c>
      <c r="M118" s="29"/>
      <c r="N118" s="29"/>
      <c r="O118" s="325">
        <f t="shared" si="6"/>
        <v>0.18</v>
      </c>
    </row>
    <row r="119" spans="1:15" ht="31.5" x14ac:dyDescent="0.25">
      <c r="A119" s="165" t="s">
        <v>1980</v>
      </c>
      <c r="B119" s="30" t="s">
        <v>1981</v>
      </c>
      <c r="C119" s="29"/>
      <c r="D119" s="29"/>
      <c r="E119" s="29"/>
      <c r="F119" s="29"/>
      <c r="G119" s="322">
        <f t="shared" si="4"/>
        <v>4.2372881355932208E-2</v>
      </c>
      <c r="H119" s="29" t="s">
        <v>1982</v>
      </c>
      <c r="I119" s="29"/>
      <c r="J119" s="29"/>
      <c r="K119" s="324" t="str">
        <f t="shared" si="5"/>
        <v xml:space="preserve">1 шт. панель ЩО-70 </v>
      </c>
      <c r="L119" s="13">
        <v>0.05</v>
      </c>
      <c r="M119" s="29"/>
      <c r="N119" s="29"/>
      <c r="O119" s="325">
        <f t="shared" si="6"/>
        <v>0.05</v>
      </c>
    </row>
    <row r="120" spans="1:15" x14ac:dyDescent="0.25">
      <c r="A120" s="165" t="s">
        <v>1983</v>
      </c>
      <c r="B120" s="307" t="s">
        <v>1859</v>
      </c>
      <c r="C120" s="29"/>
      <c r="D120" s="29"/>
      <c r="E120" s="29"/>
      <c r="F120" s="29"/>
      <c r="G120" s="322">
        <f t="shared" si="4"/>
        <v>0</v>
      </c>
      <c r="H120" s="167"/>
      <c r="I120" s="29"/>
      <c r="J120" s="29"/>
      <c r="K120" s="324">
        <f t="shared" si="5"/>
        <v>0</v>
      </c>
      <c r="L120" s="13"/>
      <c r="M120" s="29"/>
      <c r="N120" s="29"/>
      <c r="O120" s="325">
        <f t="shared" si="6"/>
        <v>0</v>
      </c>
    </row>
    <row r="121" spans="1:15" x14ac:dyDescent="0.25">
      <c r="A121" s="165" t="s">
        <v>1984</v>
      </c>
      <c r="B121" s="159" t="s">
        <v>1985</v>
      </c>
      <c r="C121" s="29"/>
      <c r="D121" s="29"/>
      <c r="E121" s="29"/>
      <c r="F121" s="29"/>
      <c r="G121" s="322">
        <f t="shared" si="4"/>
        <v>0.1271186440677966</v>
      </c>
      <c r="H121" s="167" t="s">
        <v>146</v>
      </c>
      <c r="I121" s="29"/>
      <c r="J121" s="29"/>
      <c r="K121" s="324" t="str">
        <f t="shared" si="5"/>
        <v>1 шт.</v>
      </c>
      <c r="L121" s="13">
        <v>0.15</v>
      </c>
      <c r="M121" s="29"/>
      <c r="N121" s="29"/>
      <c r="O121" s="325">
        <f t="shared" si="6"/>
        <v>0.15</v>
      </c>
    </row>
    <row r="122" spans="1:15" ht="31.5" x14ac:dyDescent="0.25">
      <c r="A122" s="165" t="s">
        <v>1986</v>
      </c>
      <c r="B122" s="159" t="s">
        <v>1987</v>
      </c>
      <c r="C122" s="29"/>
      <c r="D122" s="29"/>
      <c r="E122" s="29"/>
      <c r="F122" s="29"/>
      <c r="G122" s="322">
        <f t="shared" si="4"/>
        <v>0.13135590677966102</v>
      </c>
      <c r="H122" s="167" t="s">
        <v>146</v>
      </c>
      <c r="I122" s="29"/>
      <c r="J122" s="29"/>
      <c r="K122" s="324" t="str">
        <f t="shared" si="5"/>
        <v>1 шт.</v>
      </c>
      <c r="L122" s="13">
        <v>0.15499996999999999</v>
      </c>
      <c r="M122" s="29"/>
      <c r="N122" s="29"/>
      <c r="O122" s="325">
        <f t="shared" si="6"/>
        <v>0.15499996999999999</v>
      </c>
    </row>
    <row r="123" spans="1:15" x14ac:dyDescent="0.25">
      <c r="A123" s="165" t="s">
        <v>1988</v>
      </c>
      <c r="B123" s="159" t="s">
        <v>1989</v>
      </c>
      <c r="C123" s="29"/>
      <c r="D123" s="29"/>
      <c r="E123" s="29"/>
      <c r="F123" s="29"/>
      <c r="G123" s="322">
        <f t="shared" si="4"/>
        <v>4.2101689830508472E-2</v>
      </c>
      <c r="H123" s="167" t="s">
        <v>146</v>
      </c>
      <c r="I123" s="136"/>
      <c r="J123" s="136"/>
      <c r="K123" s="324" t="str">
        <f t="shared" si="5"/>
        <v>1 шт.</v>
      </c>
      <c r="L123" s="13">
        <v>4.9679993999999998E-2</v>
      </c>
      <c r="M123" s="136"/>
      <c r="N123" s="136"/>
      <c r="O123" s="325">
        <f t="shared" si="6"/>
        <v>4.9679993999999998E-2</v>
      </c>
    </row>
    <row r="124" spans="1:15" x14ac:dyDescent="0.25">
      <c r="A124" s="165" t="s">
        <v>1990</v>
      </c>
      <c r="B124" s="307" t="s">
        <v>1871</v>
      </c>
      <c r="C124" s="29"/>
      <c r="D124" s="29"/>
      <c r="E124" s="29"/>
      <c r="F124" s="29"/>
      <c r="G124" s="322">
        <f t="shared" si="4"/>
        <v>0</v>
      </c>
      <c r="H124" s="167"/>
      <c r="I124" s="29"/>
      <c r="J124" s="29"/>
      <c r="K124" s="324">
        <f t="shared" si="5"/>
        <v>0</v>
      </c>
      <c r="L124" s="13"/>
      <c r="M124" s="29"/>
      <c r="N124" s="29"/>
      <c r="O124" s="325">
        <f t="shared" si="6"/>
        <v>0</v>
      </c>
    </row>
    <row r="125" spans="1:15" ht="31.5" x14ac:dyDescent="0.25">
      <c r="A125" s="165" t="s">
        <v>1991</v>
      </c>
      <c r="B125" s="159" t="s">
        <v>1992</v>
      </c>
      <c r="C125" s="29"/>
      <c r="D125" s="29"/>
      <c r="E125" s="29"/>
      <c r="F125" s="29"/>
      <c r="G125" s="322">
        <f t="shared" si="4"/>
        <v>4.9271512288135595</v>
      </c>
      <c r="H125" s="167"/>
      <c r="I125" s="29"/>
      <c r="J125" s="29"/>
      <c r="K125" s="324">
        <f t="shared" si="5"/>
        <v>0</v>
      </c>
      <c r="L125" s="13">
        <v>5.81403845</v>
      </c>
      <c r="M125" s="29"/>
      <c r="N125" s="29"/>
      <c r="O125" s="325">
        <f t="shared" si="6"/>
        <v>5.81403845</v>
      </c>
    </row>
    <row r="126" spans="1:15" x14ac:dyDescent="0.25">
      <c r="A126" s="165" t="s">
        <v>1993</v>
      </c>
      <c r="B126" s="307" t="s">
        <v>1867</v>
      </c>
      <c r="C126" s="29"/>
      <c r="D126" s="29"/>
      <c r="E126" s="29"/>
      <c r="F126" s="29"/>
      <c r="G126" s="322">
        <f t="shared" si="4"/>
        <v>0</v>
      </c>
      <c r="H126" s="167"/>
      <c r="I126" s="29"/>
      <c r="J126" s="29"/>
      <c r="K126" s="324">
        <f t="shared" si="5"/>
        <v>0</v>
      </c>
      <c r="L126" s="13"/>
      <c r="M126" s="29"/>
      <c r="N126" s="29"/>
      <c r="O126" s="325">
        <f t="shared" si="6"/>
        <v>0</v>
      </c>
    </row>
    <row r="127" spans="1:15" x14ac:dyDescent="0.25">
      <c r="A127" s="165" t="s">
        <v>1994</v>
      </c>
      <c r="B127" s="159" t="s">
        <v>1995</v>
      </c>
      <c r="C127" s="29"/>
      <c r="D127" s="29"/>
      <c r="E127" s="29"/>
      <c r="F127" s="29"/>
      <c r="G127" s="322">
        <f t="shared" si="4"/>
        <v>0.2169491525423729</v>
      </c>
      <c r="H127" s="167"/>
      <c r="I127" s="29"/>
      <c r="J127" s="29"/>
      <c r="K127" s="324">
        <f t="shared" si="5"/>
        <v>0</v>
      </c>
      <c r="L127" s="13">
        <v>0.25600000000000001</v>
      </c>
      <c r="M127" s="29"/>
      <c r="N127" s="29"/>
      <c r="O127" s="325">
        <f t="shared" si="6"/>
        <v>0.25600000000000001</v>
      </c>
    </row>
    <row r="128" spans="1:15" x14ac:dyDescent="0.25">
      <c r="A128" s="165" t="s">
        <v>1996</v>
      </c>
      <c r="B128" s="307" t="s">
        <v>484</v>
      </c>
      <c r="C128" s="29"/>
      <c r="D128" s="29"/>
      <c r="E128" s="29"/>
      <c r="F128" s="29"/>
      <c r="G128" s="322">
        <f t="shared" si="4"/>
        <v>0</v>
      </c>
      <c r="H128" s="167"/>
      <c r="I128" s="29"/>
      <c r="J128" s="29"/>
      <c r="K128" s="324">
        <f t="shared" si="5"/>
        <v>0</v>
      </c>
      <c r="L128" s="13"/>
      <c r="M128" s="29"/>
      <c r="N128" s="29"/>
      <c r="O128" s="325">
        <f t="shared" si="6"/>
        <v>0</v>
      </c>
    </row>
    <row r="129" spans="1:15" ht="20.25" customHeight="1" x14ac:dyDescent="0.25">
      <c r="A129" s="165" t="s">
        <v>762</v>
      </c>
      <c r="B129" s="159" t="s">
        <v>1997</v>
      </c>
      <c r="C129" s="29"/>
      <c r="D129" s="29"/>
      <c r="E129" s="29"/>
      <c r="F129" s="29"/>
      <c r="G129" s="322">
        <f t="shared" si="4"/>
        <v>0.1813989398305085</v>
      </c>
      <c r="H129" s="167" t="s">
        <v>134</v>
      </c>
      <c r="I129" s="29"/>
      <c r="J129" s="29"/>
      <c r="K129" s="324" t="str">
        <f t="shared" si="5"/>
        <v>0,1 км</v>
      </c>
      <c r="L129" s="13">
        <v>0.21405074900000001</v>
      </c>
      <c r="M129" s="29"/>
      <c r="N129" s="29"/>
      <c r="O129" s="325">
        <f t="shared" si="6"/>
        <v>0.21405074900000001</v>
      </c>
    </row>
    <row r="130" spans="1:15" x14ac:dyDescent="0.25">
      <c r="A130" s="165" t="s">
        <v>763</v>
      </c>
      <c r="B130" s="159" t="s">
        <v>1998</v>
      </c>
      <c r="C130" s="29"/>
      <c r="D130" s="29"/>
      <c r="E130" s="29"/>
      <c r="F130" s="29"/>
      <c r="G130" s="322">
        <f t="shared" si="4"/>
        <v>0.25423728813559321</v>
      </c>
      <c r="H130" s="167">
        <v>0.25</v>
      </c>
      <c r="I130" s="29"/>
      <c r="J130" s="29"/>
      <c r="K130" s="324">
        <f t="shared" si="5"/>
        <v>0.25</v>
      </c>
      <c r="L130" s="13">
        <v>0.3</v>
      </c>
      <c r="M130" s="29"/>
      <c r="N130" s="29"/>
      <c r="O130" s="325">
        <f t="shared" si="6"/>
        <v>0.3</v>
      </c>
    </row>
    <row r="131" spans="1:15" ht="31.5" x14ac:dyDescent="0.25">
      <c r="A131" s="165" t="s">
        <v>764</v>
      </c>
      <c r="B131" s="159" t="s">
        <v>1999</v>
      </c>
      <c r="C131" s="29"/>
      <c r="D131" s="29"/>
      <c r="E131" s="29"/>
      <c r="F131" s="29"/>
      <c r="G131" s="322">
        <f t="shared" si="4"/>
        <v>0.78360186440677959</v>
      </c>
      <c r="H131" s="167" t="s">
        <v>391</v>
      </c>
      <c r="I131" s="29"/>
      <c r="J131" s="29"/>
      <c r="K131" s="324" t="str">
        <f t="shared" si="5"/>
        <v>0,7 км</v>
      </c>
      <c r="L131" s="13">
        <v>0.92465019999999987</v>
      </c>
      <c r="M131" s="29"/>
      <c r="N131" s="29"/>
      <c r="O131" s="325">
        <f t="shared" si="6"/>
        <v>0.92465019999999987</v>
      </c>
    </row>
    <row r="132" spans="1:15" ht="16.5" customHeight="1" x14ac:dyDescent="0.25">
      <c r="A132" s="165" t="s">
        <v>765</v>
      </c>
      <c r="B132" s="159" t="s">
        <v>2000</v>
      </c>
      <c r="C132" s="29"/>
      <c r="D132" s="29"/>
      <c r="E132" s="29"/>
      <c r="F132" s="29"/>
      <c r="G132" s="322">
        <f t="shared" si="4"/>
        <v>0.19885593220338985</v>
      </c>
      <c r="H132" s="167">
        <v>6.3E-2</v>
      </c>
      <c r="I132" s="29"/>
      <c r="J132" s="29"/>
      <c r="K132" s="324">
        <f t="shared" si="5"/>
        <v>6.3E-2</v>
      </c>
      <c r="L132" s="13">
        <v>0.23465</v>
      </c>
      <c r="M132" s="29"/>
      <c r="N132" s="29"/>
      <c r="O132" s="325">
        <f t="shared" si="6"/>
        <v>0.23465</v>
      </c>
    </row>
    <row r="133" spans="1:15" ht="31.5" x14ac:dyDescent="0.25">
      <c r="A133" s="165" t="s">
        <v>766</v>
      </c>
      <c r="B133" s="159" t="s">
        <v>2001</v>
      </c>
      <c r="C133" s="29"/>
      <c r="D133" s="29"/>
      <c r="E133" s="29"/>
      <c r="F133" s="29"/>
      <c r="G133" s="322">
        <f t="shared" si="4"/>
        <v>0.47701186440677967</v>
      </c>
      <c r="H133" s="167" t="s">
        <v>95</v>
      </c>
      <c r="I133" s="29"/>
      <c r="J133" s="29"/>
      <c r="K133" s="324" t="str">
        <f t="shared" si="5"/>
        <v>0,8 км</v>
      </c>
      <c r="L133" s="13">
        <v>0.56287399999999999</v>
      </c>
      <c r="M133" s="29"/>
      <c r="N133" s="29"/>
      <c r="O133" s="325">
        <f t="shared" si="6"/>
        <v>0.56287399999999999</v>
      </c>
    </row>
    <row r="134" spans="1:15" ht="18" customHeight="1" x14ac:dyDescent="0.25">
      <c r="A134" s="165" t="s">
        <v>767</v>
      </c>
      <c r="B134" s="159" t="s">
        <v>2002</v>
      </c>
      <c r="C134" s="29"/>
      <c r="D134" s="29"/>
      <c r="E134" s="29"/>
      <c r="F134" s="29"/>
      <c r="G134" s="322">
        <f t="shared" si="4"/>
        <v>0.59124857813559328</v>
      </c>
      <c r="H134" s="167" t="s">
        <v>2003</v>
      </c>
      <c r="I134" s="29"/>
      <c r="J134" s="29"/>
      <c r="K134" s="324" t="str">
        <f t="shared" si="5"/>
        <v>0,541 км</v>
      </c>
      <c r="L134" s="13">
        <v>0.6976733222</v>
      </c>
      <c r="M134" s="29"/>
      <c r="N134" s="29"/>
      <c r="O134" s="325">
        <f t="shared" si="6"/>
        <v>0.6976733222</v>
      </c>
    </row>
    <row r="135" spans="1:15" x14ac:dyDescent="0.25">
      <c r="A135" s="165" t="s">
        <v>768</v>
      </c>
      <c r="B135" s="159" t="s">
        <v>2004</v>
      </c>
      <c r="C135" s="29"/>
      <c r="D135" s="29"/>
      <c r="E135" s="29"/>
      <c r="F135" s="29"/>
      <c r="G135" s="322">
        <f t="shared" si="4"/>
        <v>0.28060084745762714</v>
      </c>
      <c r="H135" s="167" t="s">
        <v>18</v>
      </c>
      <c r="I135" s="29"/>
      <c r="J135" s="29"/>
      <c r="K135" s="324" t="str">
        <f t="shared" si="5"/>
        <v>0,1 МВА</v>
      </c>
      <c r="L135" s="13">
        <v>0.33110899999999999</v>
      </c>
      <c r="M135" s="29"/>
      <c r="N135" s="29"/>
      <c r="O135" s="325">
        <f t="shared" si="6"/>
        <v>0.33110899999999999</v>
      </c>
    </row>
    <row r="136" spans="1:15" x14ac:dyDescent="0.25">
      <c r="A136" s="165" t="s">
        <v>769</v>
      </c>
      <c r="B136" s="159" t="s">
        <v>2005</v>
      </c>
      <c r="C136" s="29"/>
      <c r="D136" s="29"/>
      <c r="E136" s="29"/>
      <c r="F136" s="29"/>
      <c r="G136" s="322">
        <f t="shared" si="4"/>
        <v>0.33202288135593222</v>
      </c>
      <c r="H136" s="167" t="s">
        <v>2006</v>
      </c>
      <c r="I136" s="136"/>
      <c r="J136" s="136"/>
      <c r="K136" s="324" t="str">
        <f t="shared" si="5"/>
        <v>0,57 км</v>
      </c>
      <c r="L136" s="13">
        <v>0.391787</v>
      </c>
      <c r="M136" s="136"/>
      <c r="N136" s="136"/>
      <c r="O136" s="325">
        <f t="shared" si="6"/>
        <v>0.391787</v>
      </c>
    </row>
    <row r="137" spans="1:15" x14ac:dyDescent="0.25">
      <c r="A137" s="165" t="s">
        <v>770</v>
      </c>
      <c r="B137" s="307" t="s">
        <v>1921</v>
      </c>
      <c r="C137" s="29"/>
      <c r="D137" s="29"/>
      <c r="E137" s="29"/>
      <c r="F137" s="29"/>
      <c r="G137" s="322">
        <f t="shared" si="4"/>
        <v>0</v>
      </c>
      <c r="H137" s="167"/>
      <c r="I137" s="29"/>
      <c r="J137" s="29"/>
      <c r="K137" s="324">
        <f t="shared" si="5"/>
        <v>0</v>
      </c>
      <c r="L137" s="13"/>
      <c r="M137" s="29"/>
      <c r="N137" s="29"/>
      <c r="O137" s="325">
        <f t="shared" si="6"/>
        <v>0</v>
      </c>
    </row>
    <row r="138" spans="1:15" x14ac:dyDescent="0.25">
      <c r="A138" s="165" t="s">
        <v>771</v>
      </c>
      <c r="B138" s="159" t="s">
        <v>2007</v>
      </c>
      <c r="C138" s="29"/>
      <c r="D138" s="29"/>
      <c r="E138" s="29"/>
      <c r="F138" s="29"/>
      <c r="G138" s="322">
        <f t="shared" si="4"/>
        <v>0.52783399152542376</v>
      </c>
      <c r="H138" s="167" t="s">
        <v>146</v>
      </c>
      <c r="I138" s="136"/>
      <c r="J138" s="136"/>
      <c r="K138" s="324" t="str">
        <f t="shared" si="5"/>
        <v>1 шт.</v>
      </c>
      <c r="L138" s="13">
        <v>0.62284411000000006</v>
      </c>
      <c r="M138" s="136"/>
      <c r="N138" s="136"/>
      <c r="O138" s="325">
        <f t="shared" si="6"/>
        <v>0.62284411000000006</v>
      </c>
    </row>
    <row r="139" spans="1:15" x14ac:dyDescent="0.25">
      <c r="A139" s="165" t="s">
        <v>772</v>
      </c>
      <c r="B139" s="159" t="s">
        <v>2008</v>
      </c>
      <c r="C139" s="29"/>
      <c r="D139" s="29"/>
      <c r="E139" s="29"/>
      <c r="F139" s="29"/>
      <c r="G139" s="322">
        <f t="shared" si="4"/>
        <v>0.52815925457627122</v>
      </c>
      <c r="H139" s="167" t="s">
        <v>146</v>
      </c>
      <c r="I139" s="136"/>
      <c r="J139" s="136"/>
      <c r="K139" s="324" t="str">
        <f t="shared" si="5"/>
        <v>1 шт.</v>
      </c>
      <c r="L139" s="13">
        <v>0.62322792039999997</v>
      </c>
      <c r="M139" s="136"/>
      <c r="N139" s="136"/>
      <c r="O139" s="325">
        <f t="shared" si="6"/>
        <v>0.62322792039999997</v>
      </c>
    </row>
    <row r="140" spans="1:15" x14ac:dyDescent="0.25">
      <c r="A140" s="165" t="s">
        <v>773</v>
      </c>
      <c r="B140" s="159" t="s">
        <v>2009</v>
      </c>
      <c r="C140" s="29"/>
      <c r="D140" s="29"/>
      <c r="E140" s="29"/>
      <c r="F140" s="29"/>
      <c r="G140" s="322">
        <f t="shared" si="4"/>
        <v>0.56781895983050845</v>
      </c>
      <c r="H140" s="167" t="s">
        <v>146</v>
      </c>
      <c r="I140" s="29"/>
      <c r="J140" s="29"/>
      <c r="K140" s="324" t="str">
        <f t="shared" si="5"/>
        <v>1 шт.</v>
      </c>
      <c r="L140" s="13">
        <v>0.67002637259999998</v>
      </c>
      <c r="M140" s="29"/>
      <c r="N140" s="29"/>
      <c r="O140" s="325">
        <f t="shared" si="6"/>
        <v>0.67002637259999998</v>
      </c>
    </row>
    <row r="141" spans="1:15" x14ac:dyDescent="0.25">
      <c r="A141" s="165" t="s">
        <v>774</v>
      </c>
      <c r="B141" s="159" t="s">
        <v>2010</v>
      </c>
      <c r="C141" s="29"/>
      <c r="D141" s="29"/>
      <c r="E141" s="29"/>
      <c r="F141" s="29"/>
      <c r="G141" s="322">
        <f t="shared" si="4"/>
        <v>0.5319822033898306</v>
      </c>
      <c r="H141" s="167" t="s">
        <v>146</v>
      </c>
      <c r="I141" s="29"/>
      <c r="J141" s="29"/>
      <c r="K141" s="324" t="str">
        <f t="shared" si="5"/>
        <v>1 шт.</v>
      </c>
      <c r="L141" s="13">
        <v>0.62773900000000005</v>
      </c>
      <c r="M141" s="29"/>
      <c r="N141" s="29"/>
      <c r="O141" s="325">
        <f t="shared" si="6"/>
        <v>0.62773900000000005</v>
      </c>
    </row>
    <row r="142" spans="1:15" x14ac:dyDescent="0.25">
      <c r="A142" s="165" t="s">
        <v>775</v>
      </c>
      <c r="B142" s="159" t="s">
        <v>2011</v>
      </c>
      <c r="C142" s="29"/>
      <c r="D142" s="29"/>
      <c r="E142" s="29"/>
      <c r="F142" s="29"/>
      <c r="G142" s="322">
        <f t="shared" si="4"/>
        <v>0.503571186440678</v>
      </c>
      <c r="H142" s="167" t="s">
        <v>146</v>
      </c>
      <c r="I142" s="29"/>
      <c r="J142" s="29"/>
      <c r="K142" s="324" t="str">
        <f t="shared" si="5"/>
        <v>1 шт.</v>
      </c>
      <c r="L142" s="13">
        <v>0.59421400000000002</v>
      </c>
      <c r="M142" s="29"/>
      <c r="N142" s="29"/>
      <c r="O142" s="325">
        <f t="shared" si="6"/>
        <v>0.59421400000000002</v>
      </c>
    </row>
    <row r="143" spans="1:15" ht="31.5" x14ac:dyDescent="0.25">
      <c r="A143" s="165" t="s">
        <v>776</v>
      </c>
      <c r="B143" s="159" t="s">
        <v>2012</v>
      </c>
      <c r="C143" s="29"/>
      <c r="D143" s="29"/>
      <c r="E143" s="29"/>
      <c r="F143" s="29"/>
      <c r="G143" s="322">
        <f t="shared" si="4"/>
        <v>0.50131101694915259</v>
      </c>
      <c r="H143" s="167" t="s">
        <v>146</v>
      </c>
      <c r="I143" s="29"/>
      <c r="J143" s="29"/>
      <c r="K143" s="324" t="str">
        <f t="shared" si="5"/>
        <v>1 шт.</v>
      </c>
      <c r="L143" s="13">
        <v>0.59154700000000005</v>
      </c>
      <c r="M143" s="29"/>
      <c r="N143" s="29"/>
      <c r="O143" s="325">
        <f t="shared" si="6"/>
        <v>0.59154700000000005</v>
      </c>
    </row>
    <row r="144" spans="1:15" x14ac:dyDescent="0.25">
      <c r="A144" s="165" t="s">
        <v>778</v>
      </c>
      <c r="B144" s="159" t="s">
        <v>2013</v>
      </c>
      <c r="C144" s="29"/>
      <c r="D144" s="29"/>
      <c r="E144" s="29"/>
      <c r="F144" s="29"/>
      <c r="G144" s="322">
        <f t="shared" ref="G144:G207" si="7">O144/1.18</f>
        <v>0.54013380508474573</v>
      </c>
      <c r="H144" s="167" t="s">
        <v>146</v>
      </c>
      <c r="I144" s="29"/>
      <c r="J144" s="29"/>
      <c r="K144" s="324" t="str">
        <f t="shared" si="5"/>
        <v>1 шт.</v>
      </c>
      <c r="L144" s="13">
        <v>0.63735788999999998</v>
      </c>
      <c r="M144" s="29"/>
      <c r="N144" s="29"/>
      <c r="O144" s="325">
        <f t="shared" si="6"/>
        <v>0.63735788999999998</v>
      </c>
    </row>
    <row r="145" spans="1:15" x14ac:dyDescent="0.25">
      <c r="A145" s="165" t="s">
        <v>780</v>
      </c>
      <c r="B145" s="159" t="s">
        <v>2014</v>
      </c>
      <c r="C145" s="29"/>
      <c r="D145" s="29"/>
      <c r="E145" s="29"/>
      <c r="F145" s="29"/>
      <c r="G145" s="322">
        <f t="shared" si="7"/>
        <v>0.48520762711864407</v>
      </c>
      <c r="H145" s="167" t="s">
        <v>146</v>
      </c>
      <c r="I145" s="29"/>
      <c r="J145" s="29"/>
      <c r="K145" s="324" t="str">
        <f t="shared" si="5"/>
        <v>1 шт.</v>
      </c>
      <c r="L145" s="13">
        <v>0.57254499999999997</v>
      </c>
      <c r="M145" s="29"/>
      <c r="N145" s="29"/>
      <c r="O145" s="325">
        <f t="shared" si="6"/>
        <v>0.57254499999999997</v>
      </c>
    </row>
    <row r="146" spans="1:15" x14ac:dyDescent="0.25">
      <c r="A146" s="165" t="s">
        <v>782</v>
      </c>
      <c r="B146" s="159" t="s">
        <v>2015</v>
      </c>
      <c r="C146" s="29"/>
      <c r="D146" s="29"/>
      <c r="E146" s="29"/>
      <c r="F146" s="29"/>
      <c r="G146" s="322">
        <f t="shared" si="7"/>
        <v>0.53227608474576282</v>
      </c>
      <c r="H146" s="167" t="s">
        <v>146</v>
      </c>
      <c r="I146" s="29"/>
      <c r="J146" s="29"/>
      <c r="K146" s="324" t="str">
        <f t="shared" si="5"/>
        <v>1 шт.</v>
      </c>
      <c r="L146" s="13">
        <v>0.62808578000000004</v>
      </c>
      <c r="M146" s="29"/>
      <c r="N146" s="29"/>
      <c r="O146" s="325">
        <f t="shared" si="6"/>
        <v>0.62808578000000004</v>
      </c>
    </row>
    <row r="147" spans="1:15" ht="31.5" x14ac:dyDescent="0.25">
      <c r="A147" s="165" t="s">
        <v>784</v>
      </c>
      <c r="B147" s="159" t="s">
        <v>2016</v>
      </c>
      <c r="C147" s="29"/>
      <c r="D147" s="29"/>
      <c r="E147" s="29"/>
      <c r="F147" s="29"/>
      <c r="G147" s="322">
        <f t="shared" si="7"/>
        <v>0.48924647033898311</v>
      </c>
      <c r="H147" s="167" t="s">
        <v>146</v>
      </c>
      <c r="I147" s="29"/>
      <c r="J147" s="29"/>
      <c r="K147" s="324" t="str">
        <f t="shared" si="5"/>
        <v>1 шт.</v>
      </c>
      <c r="L147" s="13">
        <v>0.57731083500000002</v>
      </c>
      <c r="M147" s="29"/>
      <c r="N147" s="29"/>
      <c r="O147" s="325">
        <f t="shared" si="6"/>
        <v>0.57731083500000002</v>
      </c>
    </row>
    <row r="148" spans="1:15" x14ac:dyDescent="0.25">
      <c r="A148" s="165" t="s">
        <v>786</v>
      </c>
      <c r="B148" s="159" t="s">
        <v>2017</v>
      </c>
      <c r="C148" s="29"/>
      <c r="D148" s="29"/>
      <c r="E148" s="29"/>
      <c r="F148" s="29"/>
      <c r="G148" s="322">
        <f t="shared" si="7"/>
        <v>0.45961440677966103</v>
      </c>
      <c r="H148" s="167" t="s">
        <v>146</v>
      </c>
      <c r="I148" s="136"/>
      <c r="J148" s="136"/>
      <c r="K148" s="324" t="str">
        <f t="shared" ref="K148:K211" si="8">H148</f>
        <v>1 шт.</v>
      </c>
      <c r="L148" s="13">
        <v>0.54234499999999997</v>
      </c>
      <c r="M148" s="136"/>
      <c r="N148" s="136"/>
      <c r="O148" s="325">
        <f t="shared" ref="O148:O211" si="9">L148+M148+N148</f>
        <v>0.54234499999999997</v>
      </c>
    </row>
    <row r="149" spans="1:15" ht="27.75" customHeight="1" x14ac:dyDescent="0.25">
      <c r="A149" s="165" t="s">
        <v>788</v>
      </c>
      <c r="B149" s="159" t="s">
        <v>2018</v>
      </c>
      <c r="C149" s="29"/>
      <c r="D149" s="29"/>
      <c r="E149" s="29"/>
      <c r="F149" s="29"/>
      <c r="G149" s="322">
        <f t="shared" si="7"/>
        <v>0.57428474576271193</v>
      </c>
      <c r="H149" s="167" t="s">
        <v>146</v>
      </c>
      <c r="I149" s="29"/>
      <c r="J149" s="29"/>
      <c r="K149" s="324" t="str">
        <f t="shared" si="8"/>
        <v>1 шт.</v>
      </c>
      <c r="L149" s="13">
        <v>0.67765600000000004</v>
      </c>
      <c r="M149" s="29"/>
      <c r="N149" s="29"/>
      <c r="O149" s="325">
        <f t="shared" si="9"/>
        <v>0.67765600000000004</v>
      </c>
    </row>
    <row r="150" spans="1:15" x14ac:dyDescent="0.25">
      <c r="A150" s="165" t="s">
        <v>790</v>
      </c>
      <c r="B150" s="307" t="s">
        <v>21</v>
      </c>
      <c r="C150" s="29"/>
      <c r="D150" s="29"/>
      <c r="E150" s="29"/>
      <c r="F150" s="29"/>
      <c r="G150" s="322">
        <f t="shared" si="7"/>
        <v>0</v>
      </c>
      <c r="H150" s="167"/>
      <c r="I150" s="29"/>
      <c r="J150" s="29"/>
      <c r="K150" s="324">
        <f t="shared" si="8"/>
        <v>0</v>
      </c>
      <c r="L150" s="13"/>
      <c r="M150" s="29"/>
      <c r="N150" s="29"/>
      <c r="O150" s="325">
        <f t="shared" si="9"/>
        <v>0</v>
      </c>
    </row>
    <row r="151" spans="1:15" x14ac:dyDescent="0.25">
      <c r="A151" s="165" t="s">
        <v>792</v>
      </c>
      <c r="B151" s="159" t="s">
        <v>2019</v>
      </c>
      <c r="C151" s="29"/>
      <c r="D151" s="29"/>
      <c r="E151" s="29"/>
      <c r="F151" s="29"/>
      <c r="G151" s="322">
        <f t="shared" si="7"/>
        <v>3.6953101694915254</v>
      </c>
      <c r="H151" s="167"/>
      <c r="I151" s="136"/>
      <c r="J151" s="136"/>
      <c r="K151" s="324">
        <f t="shared" si="8"/>
        <v>0</v>
      </c>
      <c r="L151" s="13">
        <v>4.3604659999999997</v>
      </c>
      <c r="M151" s="136"/>
      <c r="N151" s="136"/>
      <c r="O151" s="325">
        <f t="shared" si="9"/>
        <v>4.3604659999999997</v>
      </c>
    </row>
    <row r="152" spans="1:15" ht="31.5" x14ac:dyDescent="0.25">
      <c r="A152" s="165" t="s">
        <v>794</v>
      </c>
      <c r="B152" s="159" t="s">
        <v>2020</v>
      </c>
      <c r="C152" s="29"/>
      <c r="D152" s="29"/>
      <c r="E152" s="29"/>
      <c r="F152" s="29"/>
      <c r="G152" s="322">
        <f t="shared" si="7"/>
        <v>0.5</v>
      </c>
      <c r="H152" s="167"/>
      <c r="I152" s="136"/>
      <c r="J152" s="136"/>
      <c r="K152" s="324">
        <f t="shared" si="8"/>
        <v>0</v>
      </c>
      <c r="L152" s="13">
        <v>0.59</v>
      </c>
      <c r="M152" s="136"/>
      <c r="N152" s="136"/>
      <c r="O152" s="325">
        <f t="shared" si="9"/>
        <v>0.59</v>
      </c>
    </row>
    <row r="153" spans="1:15" x14ac:dyDescent="0.25">
      <c r="A153" s="165" t="s">
        <v>58</v>
      </c>
      <c r="B153" s="307" t="s">
        <v>59</v>
      </c>
      <c r="C153" s="29"/>
      <c r="D153" s="29"/>
      <c r="E153" s="29"/>
      <c r="F153" s="29"/>
      <c r="G153" s="322">
        <f t="shared" si="7"/>
        <v>0</v>
      </c>
      <c r="H153" s="167"/>
      <c r="I153" s="136"/>
      <c r="J153" s="136"/>
      <c r="K153" s="324">
        <f t="shared" si="8"/>
        <v>0</v>
      </c>
      <c r="L153" s="160"/>
      <c r="M153" s="136"/>
      <c r="N153" s="136"/>
      <c r="O153" s="325">
        <f t="shared" si="9"/>
        <v>0</v>
      </c>
    </row>
    <row r="154" spans="1:15" x14ac:dyDescent="0.25">
      <c r="A154" s="165" t="s">
        <v>2021</v>
      </c>
      <c r="B154" s="136" t="s">
        <v>1845</v>
      </c>
      <c r="C154" s="29"/>
      <c r="D154" s="29"/>
      <c r="E154" s="29"/>
      <c r="F154" s="29"/>
      <c r="G154" s="322">
        <f t="shared" si="7"/>
        <v>0</v>
      </c>
      <c r="H154" s="167"/>
      <c r="I154" s="136"/>
      <c r="J154" s="136"/>
      <c r="K154" s="324">
        <f t="shared" si="8"/>
        <v>0</v>
      </c>
      <c r="L154" s="160"/>
      <c r="M154" s="136"/>
      <c r="N154" s="136"/>
      <c r="O154" s="325">
        <f t="shared" si="9"/>
        <v>0</v>
      </c>
    </row>
    <row r="155" spans="1:15" x14ac:dyDescent="0.25">
      <c r="A155" s="165" t="s">
        <v>1604</v>
      </c>
      <c r="B155" s="307" t="s">
        <v>1850</v>
      </c>
      <c r="C155" s="29"/>
      <c r="D155" s="29"/>
      <c r="E155" s="29"/>
      <c r="F155" s="29"/>
      <c r="G155" s="322">
        <f t="shared" si="7"/>
        <v>0</v>
      </c>
      <c r="H155" s="167"/>
      <c r="I155" s="29"/>
      <c r="J155" s="29"/>
      <c r="K155" s="324">
        <f t="shared" si="8"/>
        <v>0</v>
      </c>
      <c r="L155" s="160"/>
      <c r="M155" s="29"/>
      <c r="N155" s="29"/>
      <c r="O155" s="325">
        <f t="shared" si="9"/>
        <v>0</v>
      </c>
    </row>
    <row r="156" spans="1:15" x14ac:dyDescent="0.25">
      <c r="A156" s="165" t="s">
        <v>1605</v>
      </c>
      <c r="B156" s="159" t="s">
        <v>2022</v>
      </c>
      <c r="C156" s="29"/>
      <c r="D156" s="29"/>
      <c r="E156" s="29"/>
      <c r="F156" s="29"/>
      <c r="G156" s="322">
        <f t="shared" si="7"/>
        <v>0.3728813559322034</v>
      </c>
      <c r="H156" s="167" t="s">
        <v>146</v>
      </c>
      <c r="I156" s="136"/>
      <c r="J156" s="136"/>
      <c r="K156" s="324" t="str">
        <f t="shared" si="8"/>
        <v>1 шт.</v>
      </c>
      <c r="L156" s="13">
        <v>0.44</v>
      </c>
      <c r="M156" s="136"/>
      <c r="N156" s="136"/>
      <c r="O156" s="325">
        <f t="shared" si="9"/>
        <v>0.44</v>
      </c>
    </row>
    <row r="157" spans="1:15" x14ac:dyDescent="0.25">
      <c r="A157" s="165" t="s">
        <v>2023</v>
      </c>
      <c r="B157" s="159" t="s">
        <v>1852</v>
      </c>
      <c r="C157" s="29"/>
      <c r="D157" s="29"/>
      <c r="E157" s="29"/>
      <c r="F157" s="29"/>
      <c r="G157" s="322">
        <f t="shared" si="7"/>
        <v>0.38261016949152543</v>
      </c>
      <c r="H157" s="167" t="s">
        <v>146</v>
      </c>
      <c r="I157" s="29"/>
      <c r="J157" s="29"/>
      <c r="K157" s="324" t="str">
        <f t="shared" si="8"/>
        <v>1 шт.</v>
      </c>
      <c r="L157" s="13">
        <v>0.45147999999999999</v>
      </c>
      <c r="M157" s="29"/>
      <c r="N157" s="29"/>
      <c r="O157" s="325">
        <f t="shared" si="9"/>
        <v>0.45147999999999999</v>
      </c>
    </row>
    <row r="158" spans="1:15" x14ac:dyDescent="0.25">
      <c r="A158" s="165" t="s">
        <v>2024</v>
      </c>
      <c r="B158" s="136" t="s">
        <v>2025</v>
      </c>
      <c r="C158" s="29"/>
      <c r="D158" s="29"/>
      <c r="E158" s="29"/>
      <c r="F158" s="29"/>
      <c r="G158" s="322">
        <f t="shared" si="7"/>
        <v>0</v>
      </c>
      <c r="H158" s="167"/>
      <c r="I158" s="136"/>
      <c r="J158" s="136"/>
      <c r="K158" s="324">
        <f t="shared" si="8"/>
        <v>0</v>
      </c>
      <c r="L158" s="160"/>
      <c r="M158" s="136"/>
      <c r="N158" s="136"/>
      <c r="O158" s="325">
        <f t="shared" si="9"/>
        <v>0</v>
      </c>
    </row>
    <row r="159" spans="1:15" ht="31.5" x14ac:dyDescent="0.25">
      <c r="A159" s="165" t="s">
        <v>2026</v>
      </c>
      <c r="B159" s="30" t="s">
        <v>2027</v>
      </c>
      <c r="C159" s="29" t="str">
        <f>H159</f>
        <v>0,331км</v>
      </c>
      <c r="D159" s="29"/>
      <c r="E159" s="29"/>
      <c r="F159" s="29" t="str">
        <f>C159</f>
        <v>0,331км</v>
      </c>
      <c r="G159" s="322">
        <f t="shared" si="7"/>
        <v>6.2288135593220335E-2</v>
      </c>
      <c r="H159" s="29" t="s">
        <v>2028</v>
      </c>
      <c r="I159" s="136"/>
      <c r="J159" s="136"/>
      <c r="K159" s="324" t="str">
        <f t="shared" si="8"/>
        <v>0,331км</v>
      </c>
      <c r="L159" s="13">
        <v>7.3499999999999996E-2</v>
      </c>
      <c r="M159" s="136"/>
      <c r="N159" s="136"/>
      <c r="O159" s="325">
        <f t="shared" si="9"/>
        <v>7.3499999999999996E-2</v>
      </c>
    </row>
    <row r="160" spans="1:15" x14ac:dyDescent="0.25">
      <c r="A160" s="165"/>
      <c r="B160" s="136" t="s">
        <v>2030</v>
      </c>
      <c r="C160" s="29">
        <f>H160</f>
        <v>0</v>
      </c>
      <c r="D160" s="29"/>
      <c r="E160" s="29"/>
      <c r="F160" s="29">
        <f>C160</f>
        <v>0</v>
      </c>
      <c r="G160" s="322">
        <f t="shared" si="7"/>
        <v>0</v>
      </c>
      <c r="H160" s="29"/>
      <c r="I160" s="29"/>
      <c r="J160" s="29"/>
      <c r="K160" s="324">
        <f t="shared" si="8"/>
        <v>0</v>
      </c>
      <c r="L160" s="13"/>
      <c r="M160" s="29"/>
      <c r="N160" s="29"/>
      <c r="O160" s="325">
        <f t="shared" si="9"/>
        <v>0</v>
      </c>
    </row>
    <row r="161" spans="1:15" x14ac:dyDescent="0.25">
      <c r="A161" s="165"/>
      <c r="B161" s="172" t="s">
        <v>2031</v>
      </c>
      <c r="C161" s="29" t="str">
        <f>H161</f>
        <v>0,160 МВА</v>
      </c>
      <c r="D161" s="29"/>
      <c r="E161" s="29"/>
      <c r="F161" s="29" t="str">
        <f>C161</f>
        <v>0,160 МВА</v>
      </c>
      <c r="G161" s="322">
        <f t="shared" si="7"/>
        <v>9.152542372881356E-2</v>
      </c>
      <c r="H161" s="29" t="s">
        <v>286</v>
      </c>
      <c r="I161" s="29"/>
      <c r="J161" s="29"/>
      <c r="K161" s="324" t="str">
        <f t="shared" si="8"/>
        <v>0,160 МВА</v>
      </c>
      <c r="L161" s="327">
        <v>0.108</v>
      </c>
      <c r="M161" s="29"/>
      <c r="N161" s="29"/>
      <c r="O161" s="325">
        <f t="shared" si="9"/>
        <v>0.108</v>
      </c>
    </row>
    <row r="162" spans="1:15" x14ac:dyDescent="0.25">
      <c r="A162" s="165" t="s">
        <v>2032</v>
      </c>
      <c r="B162" s="307" t="s">
        <v>1914</v>
      </c>
      <c r="C162" s="29"/>
      <c r="D162" s="29"/>
      <c r="E162" s="29"/>
      <c r="F162" s="29"/>
      <c r="G162" s="322">
        <f t="shared" si="7"/>
        <v>0</v>
      </c>
      <c r="H162" s="167"/>
      <c r="I162" s="29"/>
      <c r="J162" s="29"/>
      <c r="K162" s="324">
        <f t="shared" si="8"/>
        <v>0</v>
      </c>
      <c r="L162" s="160"/>
      <c r="M162" s="29"/>
      <c r="N162" s="29"/>
      <c r="O162" s="325">
        <f t="shared" si="9"/>
        <v>0</v>
      </c>
    </row>
    <row r="163" spans="1:15" ht="47.25" x14ac:dyDescent="0.25">
      <c r="A163" s="165" t="s">
        <v>2033</v>
      </c>
      <c r="B163" s="159" t="s">
        <v>4175</v>
      </c>
      <c r="C163" s="49"/>
      <c r="D163" s="49"/>
      <c r="E163" s="49"/>
      <c r="F163" s="49"/>
      <c r="G163" s="322">
        <f t="shared" si="7"/>
        <v>3.2470275932203392</v>
      </c>
      <c r="H163" s="167" t="s">
        <v>2035</v>
      </c>
      <c r="I163" s="49"/>
      <c r="J163" s="49"/>
      <c r="K163" s="324" t="str">
        <f t="shared" si="8"/>
        <v>14 шт.</v>
      </c>
      <c r="L163" s="13">
        <v>3.83149256</v>
      </c>
      <c r="M163" s="49"/>
      <c r="N163" s="49"/>
      <c r="O163" s="325">
        <f t="shared" si="9"/>
        <v>3.83149256</v>
      </c>
    </row>
    <row r="164" spans="1:15" x14ac:dyDescent="0.25">
      <c r="A164" s="165" t="s">
        <v>2036</v>
      </c>
      <c r="B164" s="307" t="s">
        <v>1859</v>
      </c>
      <c r="C164" s="29"/>
      <c r="D164" s="29"/>
      <c r="E164" s="29"/>
      <c r="F164" s="29"/>
      <c r="G164" s="322">
        <f t="shared" si="7"/>
        <v>0</v>
      </c>
      <c r="H164" s="167"/>
      <c r="I164" s="136"/>
      <c r="J164" s="136"/>
      <c r="K164" s="324">
        <f t="shared" si="8"/>
        <v>0</v>
      </c>
      <c r="L164" s="160"/>
      <c r="M164" s="136"/>
      <c r="N164" s="136"/>
      <c r="O164" s="325">
        <f t="shared" si="9"/>
        <v>0</v>
      </c>
    </row>
    <row r="165" spans="1:15" x14ac:dyDescent="0.25">
      <c r="A165" s="165" t="s">
        <v>2037</v>
      </c>
      <c r="B165" s="159" t="s">
        <v>2038</v>
      </c>
      <c r="C165" s="29"/>
      <c r="D165" s="29"/>
      <c r="E165" s="29"/>
      <c r="F165" s="29"/>
      <c r="G165" s="322">
        <f t="shared" si="7"/>
        <v>0.13644067796610171</v>
      </c>
      <c r="H165" s="167" t="s">
        <v>146</v>
      </c>
      <c r="I165" s="29"/>
      <c r="J165" s="29"/>
      <c r="K165" s="324" t="str">
        <f t="shared" si="8"/>
        <v>1 шт.</v>
      </c>
      <c r="L165" s="13">
        <v>0.161</v>
      </c>
      <c r="M165" s="29"/>
      <c r="N165" s="29"/>
      <c r="O165" s="325">
        <f t="shared" si="9"/>
        <v>0.161</v>
      </c>
    </row>
    <row r="166" spans="1:15" x14ac:dyDescent="0.25">
      <c r="A166" s="165" t="s">
        <v>2039</v>
      </c>
      <c r="B166" s="307" t="s">
        <v>1867</v>
      </c>
      <c r="C166" s="29"/>
      <c r="D166" s="29"/>
      <c r="E166" s="29"/>
      <c r="F166" s="29"/>
      <c r="G166" s="322">
        <f t="shared" si="7"/>
        <v>0</v>
      </c>
      <c r="H166" s="167"/>
      <c r="I166" s="136"/>
      <c r="J166" s="136"/>
      <c r="K166" s="324">
        <f t="shared" si="8"/>
        <v>0</v>
      </c>
      <c r="L166" s="160"/>
      <c r="M166" s="136"/>
      <c r="N166" s="136"/>
      <c r="O166" s="325">
        <f t="shared" si="9"/>
        <v>0</v>
      </c>
    </row>
    <row r="167" spans="1:15" x14ac:dyDescent="0.25">
      <c r="A167" s="165" t="s">
        <v>2040</v>
      </c>
      <c r="B167" s="159" t="s">
        <v>2041</v>
      </c>
      <c r="C167" s="328"/>
      <c r="D167" s="328"/>
      <c r="E167" s="328"/>
      <c r="F167" s="328"/>
      <c r="G167" s="322">
        <f t="shared" si="7"/>
        <v>0.32542372881355935</v>
      </c>
      <c r="H167" s="167"/>
      <c r="I167" s="328"/>
      <c r="J167" s="328"/>
      <c r="K167" s="324">
        <f t="shared" si="8"/>
        <v>0</v>
      </c>
      <c r="L167" s="13">
        <v>0.38400000000000001</v>
      </c>
      <c r="M167" s="328"/>
      <c r="N167" s="328"/>
      <c r="O167" s="325">
        <f t="shared" si="9"/>
        <v>0.38400000000000001</v>
      </c>
    </row>
    <row r="168" spans="1:15" x14ac:dyDescent="0.25">
      <c r="A168" s="165" t="s">
        <v>2042</v>
      </c>
      <c r="B168" s="307" t="s">
        <v>484</v>
      </c>
      <c r="C168" s="29"/>
      <c r="D168" s="29"/>
      <c r="E168" s="29"/>
      <c r="F168" s="29"/>
      <c r="G168" s="322">
        <f t="shared" si="7"/>
        <v>0</v>
      </c>
      <c r="H168" s="167"/>
      <c r="I168" s="29"/>
      <c r="J168" s="29"/>
      <c r="K168" s="324">
        <f t="shared" si="8"/>
        <v>0</v>
      </c>
      <c r="L168" s="160"/>
      <c r="M168" s="29"/>
      <c r="N168" s="29"/>
      <c r="O168" s="325">
        <f t="shared" si="9"/>
        <v>0</v>
      </c>
    </row>
    <row r="169" spans="1:15" ht="47.25" x14ac:dyDescent="0.25">
      <c r="A169" s="165" t="s">
        <v>182</v>
      </c>
      <c r="B169" s="30" t="s">
        <v>2043</v>
      </c>
      <c r="C169" s="29"/>
      <c r="D169" s="29"/>
      <c r="E169" s="29"/>
      <c r="F169" s="29"/>
      <c r="G169" s="322">
        <f t="shared" si="7"/>
        <v>4.3220338983050846E-2</v>
      </c>
      <c r="H169" s="29" t="s">
        <v>286</v>
      </c>
      <c r="I169" s="29"/>
      <c r="J169" s="29"/>
      <c r="K169" s="324" t="str">
        <f t="shared" si="8"/>
        <v>0,160 МВА</v>
      </c>
      <c r="L169" s="13">
        <v>5.0999999999999997E-2</v>
      </c>
      <c r="M169" s="29"/>
      <c r="N169" s="29"/>
      <c r="O169" s="325">
        <f t="shared" si="9"/>
        <v>5.0999999999999997E-2</v>
      </c>
    </row>
    <row r="170" spans="1:15" ht="31.5" x14ac:dyDescent="0.25">
      <c r="A170" s="165" t="s">
        <v>183</v>
      </c>
      <c r="B170" s="30" t="s">
        <v>2044</v>
      </c>
      <c r="C170" s="29"/>
      <c r="D170" s="29"/>
      <c r="E170" s="29"/>
      <c r="F170" s="29"/>
      <c r="G170" s="322">
        <f t="shared" si="7"/>
        <v>4.3220338983050846E-2</v>
      </c>
      <c r="H170" s="29" t="s">
        <v>286</v>
      </c>
      <c r="I170" s="136"/>
      <c r="J170" s="136"/>
      <c r="K170" s="324" t="str">
        <f t="shared" si="8"/>
        <v>0,160 МВА</v>
      </c>
      <c r="L170" s="13">
        <v>5.0999999999999997E-2</v>
      </c>
      <c r="M170" s="136"/>
      <c r="N170" s="136"/>
      <c r="O170" s="325">
        <f t="shared" si="9"/>
        <v>5.0999999999999997E-2</v>
      </c>
    </row>
    <row r="171" spans="1:15" x14ac:dyDescent="0.25">
      <c r="A171" s="165"/>
      <c r="B171" s="172" t="s">
        <v>2045</v>
      </c>
      <c r="C171" s="29"/>
      <c r="D171" s="29"/>
      <c r="E171" s="29"/>
      <c r="F171" s="29"/>
      <c r="G171" s="322">
        <f t="shared" si="7"/>
        <v>0.29152542372881357</v>
      </c>
      <c r="H171" s="29" t="s">
        <v>149</v>
      </c>
      <c r="I171" s="29"/>
      <c r="J171" s="29"/>
      <c r="K171" s="324" t="str">
        <f t="shared" si="8"/>
        <v>0,46 км</v>
      </c>
      <c r="L171" s="13">
        <v>0.34399999999999997</v>
      </c>
      <c r="M171" s="29"/>
      <c r="N171" s="29"/>
      <c r="O171" s="325">
        <f t="shared" si="9"/>
        <v>0.34399999999999997</v>
      </c>
    </row>
    <row r="172" spans="1:15" x14ac:dyDescent="0.25">
      <c r="A172" s="165" t="s">
        <v>184</v>
      </c>
      <c r="B172" s="307" t="s">
        <v>21</v>
      </c>
      <c r="C172" s="29"/>
      <c r="D172" s="29"/>
      <c r="E172" s="29"/>
      <c r="F172" s="29"/>
      <c r="G172" s="322">
        <f t="shared" si="7"/>
        <v>0</v>
      </c>
      <c r="H172" s="167"/>
      <c r="I172" s="136"/>
      <c r="J172" s="136"/>
      <c r="K172" s="324">
        <f t="shared" si="8"/>
        <v>0</v>
      </c>
      <c r="L172" s="160"/>
      <c r="M172" s="136"/>
      <c r="N172" s="136"/>
      <c r="O172" s="325">
        <f t="shared" si="9"/>
        <v>0</v>
      </c>
    </row>
    <row r="173" spans="1:15" ht="31.5" x14ac:dyDescent="0.25">
      <c r="A173" s="165" t="s">
        <v>185</v>
      </c>
      <c r="B173" s="159" t="s">
        <v>2046</v>
      </c>
      <c r="C173" s="29"/>
      <c r="D173" s="29"/>
      <c r="E173" s="29"/>
      <c r="F173" s="29"/>
      <c r="G173" s="322">
        <f t="shared" si="7"/>
        <v>1.1864406779661016</v>
      </c>
      <c r="H173" s="167" t="s">
        <v>2047</v>
      </c>
      <c r="I173" s="29"/>
      <c r="J173" s="29"/>
      <c r="K173" s="324" t="str">
        <f t="shared" si="8"/>
        <v>108 м2</v>
      </c>
      <c r="L173" s="13">
        <v>1.4</v>
      </c>
      <c r="M173" s="29"/>
      <c r="N173" s="29"/>
      <c r="O173" s="325">
        <f t="shared" si="9"/>
        <v>1.4</v>
      </c>
    </row>
    <row r="174" spans="1:15" ht="31.5" x14ac:dyDescent="0.25">
      <c r="A174" s="165" t="s">
        <v>2048</v>
      </c>
      <c r="B174" s="159" t="s">
        <v>2049</v>
      </c>
      <c r="C174" s="29"/>
      <c r="D174" s="29"/>
      <c r="E174" s="29"/>
      <c r="F174" s="29"/>
      <c r="G174" s="322">
        <f t="shared" si="7"/>
        <v>0.3135593220338983</v>
      </c>
      <c r="H174" s="167" t="s">
        <v>2050</v>
      </c>
      <c r="I174" s="29"/>
      <c r="J174" s="29"/>
      <c r="K174" s="324" t="str">
        <f t="shared" si="8"/>
        <v>12м2</v>
      </c>
      <c r="L174" s="13">
        <v>0.37</v>
      </c>
      <c r="M174" s="29"/>
      <c r="N174" s="29"/>
      <c r="O174" s="325">
        <f t="shared" si="9"/>
        <v>0.37</v>
      </c>
    </row>
    <row r="175" spans="1:15" x14ac:dyDescent="0.25">
      <c r="A175" s="165" t="s">
        <v>88</v>
      </c>
      <c r="B175" s="307" t="s">
        <v>2051</v>
      </c>
      <c r="C175" s="29"/>
      <c r="D175" s="29"/>
      <c r="E175" s="29"/>
      <c r="F175" s="29"/>
      <c r="G175" s="322">
        <f t="shared" si="7"/>
        <v>0</v>
      </c>
      <c r="H175" s="167"/>
      <c r="I175" s="136"/>
      <c r="J175" s="136"/>
      <c r="K175" s="324">
        <f t="shared" si="8"/>
        <v>0</v>
      </c>
      <c r="L175" s="160"/>
      <c r="M175" s="136"/>
      <c r="N175" s="136"/>
      <c r="O175" s="325">
        <f t="shared" si="9"/>
        <v>0</v>
      </c>
    </row>
    <row r="176" spans="1:15" x14ac:dyDescent="0.25">
      <c r="A176" s="165" t="s">
        <v>2052</v>
      </c>
      <c r="B176" s="136" t="s">
        <v>1845</v>
      </c>
      <c r="C176" s="29"/>
      <c r="D176" s="29"/>
      <c r="E176" s="29"/>
      <c r="F176" s="29"/>
      <c r="G176" s="322">
        <f t="shared" si="7"/>
        <v>0</v>
      </c>
      <c r="H176" s="167"/>
      <c r="I176" s="136"/>
      <c r="J176" s="136"/>
      <c r="K176" s="324">
        <f t="shared" si="8"/>
        <v>0</v>
      </c>
      <c r="L176" s="160"/>
      <c r="M176" s="136"/>
      <c r="N176" s="136"/>
      <c r="O176" s="325">
        <f t="shared" si="9"/>
        <v>0</v>
      </c>
    </row>
    <row r="177" spans="1:15" ht="31.5" x14ac:dyDescent="0.25">
      <c r="A177" s="165" t="s">
        <v>187</v>
      </c>
      <c r="B177" s="159" t="s">
        <v>2053</v>
      </c>
      <c r="C177" s="326" t="str">
        <f>H177</f>
        <v>0,4 МВА</v>
      </c>
      <c r="D177" s="29"/>
      <c r="E177" s="29"/>
      <c r="F177" s="326" t="str">
        <f>C177</f>
        <v>0,4 МВА</v>
      </c>
      <c r="G177" s="322">
        <f t="shared" si="7"/>
        <v>0.70508474576271185</v>
      </c>
      <c r="H177" s="167" t="s">
        <v>19</v>
      </c>
      <c r="I177" s="136"/>
      <c r="J177" s="136"/>
      <c r="K177" s="324" t="str">
        <f t="shared" si="8"/>
        <v>0,4 МВА</v>
      </c>
      <c r="L177" s="13">
        <v>0.83199999999999996</v>
      </c>
      <c r="M177" s="136"/>
      <c r="N177" s="136"/>
      <c r="O177" s="325">
        <f t="shared" si="9"/>
        <v>0.83199999999999996</v>
      </c>
    </row>
    <row r="178" spans="1:15" ht="31.5" x14ac:dyDescent="0.25">
      <c r="A178" s="165" t="s">
        <v>1558</v>
      </c>
      <c r="B178" s="159" t="s">
        <v>2054</v>
      </c>
      <c r="C178" s="326" t="str">
        <f>H178</f>
        <v>0,4 МВА</v>
      </c>
      <c r="D178" s="32"/>
      <c r="E178" s="32"/>
      <c r="F178" s="326" t="str">
        <f>C178</f>
        <v>0,4 МВА</v>
      </c>
      <c r="G178" s="322">
        <f t="shared" si="7"/>
        <v>0.59067796610169487</v>
      </c>
      <c r="H178" s="167" t="s">
        <v>19</v>
      </c>
      <c r="I178" s="32"/>
      <c r="J178" s="32"/>
      <c r="K178" s="324" t="str">
        <f t="shared" si="8"/>
        <v>0,4 МВА</v>
      </c>
      <c r="L178" s="13">
        <v>0.69699999999999995</v>
      </c>
      <c r="M178" s="32"/>
      <c r="N178" s="32"/>
      <c r="O178" s="325">
        <f t="shared" si="9"/>
        <v>0.69699999999999995</v>
      </c>
    </row>
    <row r="179" spans="1:15" x14ac:dyDescent="0.25">
      <c r="A179" s="165" t="s">
        <v>1560</v>
      </c>
      <c r="B179" s="159" t="s">
        <v>2055</v>
      </c>
      <c r="C179" s="326" t="str">
        <f>H179</f>
        <v>0,25 МВА</v>
      </c>
      <c r="D179" s="32"/>
      <c r="E179" s="32"/>
      <c r="F179" s="326" t="str">
        <f>C179</f>
        <v>0,25 МВА</v>
      </c>
      <c r="G179" s="322">
        <f t="shared" si="7"/>
        <v>0.21016949152542375</v>
      </c>
      <c r="H179" s="167" t="s">
        <v>352</v>
      </c>
      <c r="I179" s="32"/>
      <c r="J179" s="32"/>
      <c r="K179" s="324" t="str">
        <f t="shared" si="8"/>
        <v>0,25 МВА</v>
      </c>
      <c r="L179" s="13">
        <v>0.248</v>
      </c>
      <c r="M179" s="32"/>
      <c r="N179" s="32"/>
      <c r="O179" s="325">
        <f t="shared" si="9"/>
        <v>0.248</v>
      </c>
    </row>
    <row r="180" spans="1:15" ht="31.5" x14ac:dyDescent="0.25">
      <c r="A180" s="165" t="s">
        <v>1561</v>
      </c>
      <c r="B180" s="32" t="s">
        <v>2056</v>
      </c>
      <c r="C180" s="326" t="str">
        <f>H180</f>
        <v>0,16МВА</v>
      </c>
      <c r="D180" s="32"/>
      <c r="E180" s="32"/>
      <c r="F180" s="326" t="str">
        <f>C180</f>
        <v>0,16МВА</v>
      </c>
      <c r="G180" s="322">
        <f t="shared" si="7"/>
        <v>9.6610169491525427E-2</v>
      </c>
      <c r="H180" s="29" t="s">
        <v>60</v>
      </c>
      <c r="I180" s="32"/>
      <c r="J180" s="32"/>
      <c r="K180" s="324" t="str">
        <f t="shared" si="8"/>
        <v>0,16МВА</v>
      </c>
      <c r="L180" s="13">
        <v>0.114</v>
      </c>
      <c r="M180" s="32"/>
      <c r="N180" s="32"/>
      <c r="O180" s="325">
        <f t="shared" si="9"/>
        <v>0.114</v>
      </c>
    </row>
    <row r="181" spans="1:15" x14ac:dyDescent="0.25">
      <c r="A181" s="165" t="s">
        <v>67</v>
      </c>
      <c r="B181" s="307" t="s">
        <v>28</v>
      </c>
      <c r="C181" s="32"/>
      <c r="D181" s="32"/>
      <c r="E181" s="32"/>
      <c r="F181" s="32"/>
      <c r="G181" s="322">
        <f t="shared" si="7"/>
        <v>0</v>
      </c>
      <c r="H181" s="167"/>
      <c r="I181" s="32"/>
      <c r="J181" s="32"/>
      <c r="K181" s="324">
        <f t="shared" si="8"/>
        <v>0</v>
      </c>
      <c r="L181" s="160"/>
      <c r="M181" s="32"/>
      <c r="N181" s="32"/>
      <c r="O181" s="325">
        <f t="shared" si="9"/>
        <v>0</v>
      </c>
    </row>
    <row r="182" spans="1:15" x14ac:dyDescent="0.25">
      <c r="A182" s="165" t="s">
        <v>1562</v>
      </c>
      <c r="B182" s="159" t="s">
        <v>2057</v>
      </c>
      <c r="C182" s="32"/>
      <c r="D182" s="32"/>
      <c r="E182" s="32"/>
      <c r="F182" s="32"/>
      <c r="G182" s="322">
        <f t="shared" si="7"/>
        <v>3.0508474576271184E-2</v>
      </c>
      <c r="H182" s="167" t="s">
        <v>18</v>
      </c>
      <c r="I182" s="25"/>
      <c r="J182" s="25"/>
      <c r="K182" s="324" t="str">
        <f t="shared" si="8"/>
        <v>0,1 МВА</v>
      </c>
      <c r="L182" s="13">
        <v>3.5999999999999997E-2</v>
      </c>
      <c r="M182" s="25"/>
      <c r="N182" s="25"/>
      <c r="O182" s="325">
        <f t="shared" si="9"/>
        <v>3.5999999999999997E-2</v>
      </c>
    </row>
    <row r="183" spans="1:15" ht="31.5" x14ac:dyDescent="0.25">
      <c r="A183" s="165" t="s">
        <v>1562</v>
      </c>
      <c r="B183" s="159" t="s">
        <v>2058</v>
      </c>
      <c r="C183" s="32"/>
      <c r="D183" s="32"/>
      <c r="E183" s="32"/>
      <c r="F183" s="32"/>
      <c r="G183" s="322">
        <f t="shared" si="7"/>
        <v>2.9661016949152547E-2</v>
      </c>
      <c r="H183" s="167"/>
      <c r="I183" s="32"/>
      <c r="J183" s="32"/>
      <c r="K183" s="324">
        <f t="shared" si="8"/>
        <v>0</v>
      </c>
      <c r="L183" s="13">
        <v>3.5000000000000003E-2</v>
      </c>
      <c r="M183" s="32"/>
      <c r="N183" s="32"/>
      <c r="O183" s="325">
        <f t="shared" si="9"/>
        <v>3.5000000000000003E-2</v>
      </c>
    </row>
    <row r="184" spans="1:15" x14ac:dyDescent="0.25">
      <c r="A184" s="165" t="s">
        <v>69</v>
      </c>
      <c r="B184" s="307" t="s">
        <v>1850</v>
      </c>
      <c r="C184" s="32"/>
      <c r="D184" s="32"/>
      <c r="E184" s="32"/>
      <c r="F184" s="32"/>
      <c r="G184" s="322">
        <f t="shared" si="7"/>
        <v>0</v>
      </c>
      <c r="H184" s="167"/>
      <c r="I184" s="32"/>
      <c r="J184" s="32"/>
      <c r="K184" s="324">
        <f t="shared" si="8"/>
        <v>0</v>
      </c>
      <c r="L184" s="160"/>
      <c r="M184" s="32"/>
      <c r="N184" s="32"/>
      <c r="O184" s="325">
        <f t="shared" si="9"/>
        <v>0</v>
      </c>
    </row>
    <row r="185" spans="1:15" x14ac:dyDescent="0.25">
      <c r="A185" s="165" t="s">
        <v>189</v>
      </c>
      <c r="B185" s="159" t="s">
        <v>1911</v>
      </c>
      <c r="C185" s="32"/>
      <c r="D185" s="32"/>
      <c r="E185" s="32"/>
      <c r="F185" s="32"/>
      <c r="G185" s="322">
        <f t="shared" si="7"/>
        <v>2.9254237288135596</v>
      </c>
      <c r="H185" s="167" t="s">
        <v>146</v>
      </c>
      <c r="I185" s="25"/>
      <c r="J185" s="25"/>
      <c r="K185" s="324" t="str">
        <f t="shared" si="8"/>
        <v>1 шт.</v>
      </c>
      <c r="L185" s="13">
        <v>3.452</v>
      </c>
      <c r="M185" s="25"/>
      <c r="N185" s="25"/>
      <c r="O185" s="325">
        <f t="shared" si="9"/>
        <v>3.452</v>
      </c>
    </row>
    <row r="186" spans="1:15" x14ac:dyDescent="0.25">
      <c r="A186" s="165" t="s">
        <v>2059</v>
      </c>
      <c r="B186" s="159" t="s">
        <v>1852</v>
      </c>
      <c r="C186" s="32"/>
      <c r="D186" s="32"/>
      <c r="E186" s="32"/>
      <c r="F186" s="32"/>
      <c r="G186" s="322">
        <f t="shared" si="7"/>
        <v>0.36610169491525424</v>
      </c>
      <c r="H186" s="167" t="s">
        <v>146</v>
      </c>
      <c r="I186" s="32"/>
      <c r="J186" s="32"/>
      <c r="K186" s="324" t="str">
        <f t="shared" si="8"/>
        <v>1 шт.</v>
      </c>
      <c r="L186" s="13">
        <v>0.432</v>
      </c>
      <c r="M186" s="32"/>
      <c r="N186" s="32"/>
      <c r="O186" s="325">
        <f t="shared" si="9"/>
        <v>0.432</v>
      </c>
    </row>
    <row r="187" spans="1:15" x14ac:dyDescent="0.25">
      <c r="A187" s="165" t="s">
        <v>2060</v>
      </c>
      <c r="B187" s="159" t="s">
        <v>2061</v>
      </c>
      <c r="C187" s="32"/>
      <c r="D187" s="32"/>
      <c r="E187" s="32"/>
      <c r="F187" s="32"/>
      <c r="G187" s="322">
        <f t="shared" si="7"/>
        <v>2.5313559322033901</v>
      </c>
      <c r="H187" s="167" t="s">
        <v>146</v>
      </c>
      <c r="I187" s="32"/>
      <c r="J187" s="32"/>
      <c r="K187" s="324" t="str">
        <f t="shared" si="8"/>
        <v>1 шт.</v>
      </c>
      <c r="L187" s="13">
        <v>2.9870000000000001</v>
      </c>
      <c r="M187" s="32"/>
      <c r="N187" s="32"/>
      <c r="O187" s="325">
        <f t="shared" si="9"/>
        <v>2.9870000000000001</v>
      </c>
    </row>
    <row r="188" spans="1:15" x14ac:dyDescent="0.25">
      <c r="A188" s="165" t="s">
        <v>2062</v>
      </c>
      <c r="B188" s="307" t="s">
        <v>1914</v>
      </c>
      <c r="C188" s="32"/>
      <c r="D188" s="32"/>
      <c r="E188" s="32"/>
      <c r="F188" s="32"/>
      <c r="G188" s="322">
        <f t="shared" si="7"/>
        <v>0</v>
      </c>
      <c r="H188" s="167"/>
      <c r="I188" s="32"/>
      <c r="J188" s="32"/>
      <c r="K188" s="324">
        <f t="shared" si="8"/>
        <v>0</v>
      </c>
      <c r="L188" s="160"/>
      <c r="M188" s="32"/>
      <c r="N188" s="32"/>
      <c r="O188" s="325">
        <f t="shared" si="9"/>
        <v>0</v>
      </c>
    </row>
    <row r="189" spans="1:15" x14ac:dyDescent="0.25">
      <c r="A189" s="165" t="s">
        <v>2063</v>
      </c>
      <c r="B189" s="159" t="s">
        <v>2064</v>
      </c>
      <c r="C189" s="32"/>
      <c r="D189" s="32"/>
      <c r="E189" s="32"/>
      <c r="F189" s="32"/>
      <c r="G189" s="322">
        <f t="shared" si="7"/>
        <v>5.4254237288135601</v>
      </c>
      <c r="H189" s="167" t="s">
        <v>2065</v>
      </c>
      <c r="I189" s="25"/>
      <c r="J189" s="25"/>
      <c r="K189" s="324" t="str">
        <f t="shared" si="8"/>
        <v>16 яч</v>
      </c>
      <c r="L189" s="13">
        <v>6.4020000000000001</v>
      </c>
      <c r="M189" s="25"/>
      <c r="N189" s="25"/>
      <c r="O189" s="325">
        <f t="shared" si="9"/>
        <v>6.4020000000000001</v>
      </c>
    </row>
    <row r="190" spans="1:15" x14ac:dyDescent="0.25">
      <c r="A190" s="165" t="s">
        <v>2066</v>
      </c>
      <c r="B190" s="159" t="s">
        <v>2067</v>
      </c>
      <c r="C190" s="32"/>
      <c r="D190" s="32"/>
      <c r="E190" s="32"/>
      <c r="F190" s="32"/>
      <c r="G190" s="322">
        <f t="shared" si="7"/>
        <v>6.1144067796610173</v>
      </c>
      <c r="H190" s="167" t="s">
        <v>2065</v>
      </c>
      <c r="I190" s="32"/>
      <c r="J190" s="32"/>
      <c r="K190" s="324" t="str">
        <f t="shared" si="8"/>
        <v>16 яч</v>
      </c>
      <c r="L190" s="13">
        <v>7.2149999999999999</v>
      </c>
      <c r="M190" s="32"/>
      <c r="N190" s="32"/>
      <c r="O190" s="325">
        <f t="shared" si="9"/>
        <v>7.2149999999999999</v>
      </c>
    </row>
    <row r="191" spans="1:15" x14ac:dyDescent="0.25">
      <c r="A191" s="165" t="s">
        <v>2068</v>
      </c>
      <c r="B191" s="307" t="s">
        <v>1855</v>
      </c>
      <c r="C191" s="32"/>
      <c r="D191" s="32"/>
      <c r="E191" s="32"/>
      <c r="F191" s="32"/>
      <c r="G191" s="322">
        <f t="shared" si="7"/>
        <v>0</v>
      </c>
      <c r="H191" s="167"/>
      <c r="I191" s="32"/>
      <c r="J191" s="32"/>
      <c r="K191" s="324">
        <f t="shared" si="8"/>
        <v>0</v>
      </c>
      <c r="L191" s="160"/>
      <c r="M191" s="32"/>
      <c r="N191" s="32"/>
      <c r="O191" s="325">
        <f t="shared" si="9"/>
        <v>0</v>
      </c>
    </row>
    <row r="192" spans="1:15" x14ac:dyDescent="0.25">
      <c r="A192" s="165" t="s">
        <v>2069</v>
      </c>
      <c r="B192" s="159" t="s">
        <v>2051</v>
      </c>
      <c r="C192" s="32"/>
      <c r="D192" s="32"/>
      <c r="E192" s="32"/>
      <c r="F192" s="32"/>
      <c r="G192" s="322">
        <f t="shared" si="7"/>
        <v>2.4991525423728813</v>
      </c>
      <c r="H192" s="167" t="s">
        <v>146</v>
      </c>
      <c r="I192" s="25"/>
      <c r="J192" s="25"/>
      <c r="K192" s="324" t="str">
        <f t="shared" si="8"/>
        <v>1 шт.</v>
      </c>
      <c r="L192" s="13">
        <v>2.9489999999999998</v>
      </c>
      <c r="M192" s="25"/>
      <c r="N192" s="25"/>
      <c r="O192" s="325">
        <f t="shared" si="9"/>
        <v>2.9489999999999998</v>
      </c>
    </row>
    <row r="193" spans="1:15" x14ac:dyDescent="0.25">
      <c r="A193" s="165" t="s">
        <v>2070</v>
      </c>
      <c r="B193" s="307" t="s">
        <v>1867</v>
      </c>
      <c r="C193" s="32"/>
      <c r="D193" s="32"/>
      <c r="E193" s="32"/>
      <c r="F193" s="32"/>
      <c r="G193" s="322">
        <f t="shared" si="7"/>
        <v>0</v>
      </c>
      <c r="H193" s="167"/>
      <c r="I193" s="32"/>
      <c r="J193" s="32"/>
      <c r="K193" s="324">
        <f t="shared" si="8"/>
        <v>0</v>
      </c>
      <c r="L193" s="160"/>
      <c r="M193" s="32"/>
      <c r="N193" s="32"/>
      <c r="O193" s="325">
        <f t="shared" si="9"/>
        <v>0</v>
      </c>
    </row>
    <row r="194" spans="1:15" x14ac:dyDescent="0.25">
      <c r="A194" s="165" t="s">
        <v>2071</v>
      </c>
      <c r="B194" s="159" t="s">
        <v>2051</v>
      </c>
      <c r="C194" s="32"/>
      <c r="D194" s="32"/>
      <c r="E194" s="32"/>
      <c r="F194" s="32"/>
      <c r="G194" s="322">
        <f t="shared" si="7"/>
        <v>0.43474576271186444</v>
      </c>
      <c r="H194" s="167"/>
      <c r="I194" s="25"/>
      <c r="J194" s="25"/>
      <c r="K194" s="324">
        <f t="shared" si="8"/>
        <v>0</v>
      </c>
      <c r="L194" s="13">
        <v>0.51300000000000001</v>
      </c>
      <c r="M194" s="25"/>
      <c r="N194" s="25"/>
      <c r="O194" s="325">
        <f t="shared" si="9"/>
        <v>0.51300000000000001</v>
      </c>
    </row>
    <row r="195" spans="1:15" x14ac:dyDescent="0.25">
      <c r="A195" s="165" t="s">
        <v>2072</v>
      </c>
      <c r="B195" s="307" t="s">
        <v>1871</v>
      </c>
      <c r="C195" s="32"/>
      <c r="D195" s="32"/>
      <c r="E195" s="32"/>
      <c r="F195" s="32"/>
      <c r="G195" s="322">
        <f t="shared" si="7"/>
        <v>0</v>
      </c>
      <c r="H195" s="167"/>
      <c r="I195" s="32"/>
      <c r="J195" s="32"/>
      <c r="K195" s="324">
        <f t="shared" si="8"/>
        <v>0</v>
      </c>
      <c r="L195" s="160"/>
      <c r="M195" s="32"/>
      <c r="N195" s="32"/>
      <c r="O195" s="325">
        <f t="shared" si="9"/>
        <v>0</v>
      </c>
    </row>
    <row r="196" spans="1:15" ht="47.25" x14ac:dyDescent="0.25">
      <c r="A196" s="165" t="s">
        <v>2073</v>
      </c>
      <c r="B196" s="159" t="s">
        <v>1873</v>
      </c>
      <c r="C196" s="32"/>
      <c r="D196" s="32"/>
      <c r="E196" s="32"/>
      <c r="F196" s="32"/>
      <c r="G196" s="322">
        <f t="shared" si="7"/>
        <v>1.5474576271186442</v>
      </c>
      <c r="H196" s="167"/>
      <c r="I196" s="25"/>
      <c r="J196" s="25"/>
      <c r="K196" s="324">
        <f t="shared" si="8"/>
        <v>0</v>
      </c>
      <c r="L196" s="13">
        <v>1.8260000000000001</v>
      </c>
      <c r="M196" s="25"/>
      <c r="N196" s="25"/>
      <c r="O196" s="325">
        <f t="shared" si="9"/>
        <v>1.8260000000000001</v>
      </c>
    </row>
    <row r="197" spans="1:15" x14ac:dyDescent="0.25">
      <c r="A197" s="165" t="s">
        <v>2074</v>
      </c>
      <c r="B197" s="307" t="s">
        <v>1876</v>
      </c>
      <c r="C197" s="32"/>
      <c r="D197" s="32"/>
      <c r="E197" s="32"/>
      <c r="F197" s="32"/>
      <c r="G197" s="322">
        <f t="shared" si="7"/>
        <v>0</v>
      </c>
      <c r="H197" s="167"/>
      <c r="I197" s="32"/>
      <c r="J197" s="32"/>
      <c r="K197" s="324">
        <f t="shared" si="8"/>
        <v>0</v>
      </c>
      <c r="L197" s="160"/>
      <c r="M197" s="32"/>
      <c r="N197" s="32"/>
      <c r="O197" s="325">
        <f t="shared" si="9"/>
        <v>0</v>
      </c>
    </row>
    <row r="198" spans="1:15" x14ac:dyDescent="0.25">
      <c r="A198" s="165" t="s">
        <v>2075</v>
      </c>
      <c r="B198" s="159" t="s">
        <v>1878</v>
      </c>
      <c r="C198" s="32"/>
      <c r="D198" s="32"/>
      <c r="E198" s="32"/>
      <c r="F198" s="32"/>
      <c r="G198" s="322">
        <f t="shared" si="7"/>
        <v>8.0672518584342323E-2</v>
      </c>
      <c r="H198" s="167" t="s">
        <v>146</v>
      </c>
      <c r="I198" s="25"/>
      <c r="J198" s="25"/>
      <c r="K198" s="324" t="str">
        <f t="shared" si="8"/>
        <v>1 шт.</v>
      </c>
      <c r="L198" s="160">
        <v>9.5193571929523935E-2</v>
      </c>
      <c r="M198" s="25"/>
      <c r="N198" s="25"/>
      <c r="O198" s="325">
        <f t="shared" si="9"/>
        <v>9.5193571929523935E-2</v>
      </c>
    </row>
    <row r="199" spans="1:15" x14ac:dyDescent="0.25">
      <c r="A199" s="165" t="s">
        <v>2076</v>
      </c>
      <c r="B199" s="307" t="s">
        <v>484</v>
      </c>
      <c r="C199" s="32"/>
      <c r="D199" s="32"/>
      <c r="E199" s="32"/>
      <c r="F199" s="32"/>
      <c r="G199" s="322">
        <f t="shared" si="7"/>
        <v>0</v>
      </c>
      <c r="H199" s="167"/>
      <c r="I199" s="32"/>
      <c r="J199" s="32"/>
      <c r="K199" s="324">
        <f t="shared" si="8"/>
        <v>0</v>
      </c>
      <c r="L199" s="160"/>
      <c r="M199" s="32"/>
      <c r="N199" s="32"/>
      <c r="O199" s="325">
        <f t="shared" si="9"/>
        <v>0</v>
      </c>
    </row>
    <row r="200" spans="1:15" ht="31.5" x14ac:dyDescent="0.25">
      <c r="A200" s="165" t="s">
        <v>2077</v>
      </c>
      <c r="B200" s="159" t="s">
        <v>2078</v>
      </c>
      <c r="C200" s="32"/>
      <c r="D200" s="32"/>
      <c r="E200" s="32"/>
      <c r="F200" s="32"/>
      <c r="G200" s="322">
        <f t="shared" si="7"/>
        <v>0.20983050847457627</v>
      </c>
      <c r="H200" s="167" t="s">
        <v>327</v>
      </c>
      <c r="I200" s="25"/>
      <c r="J200" s="25"/>
      <c r="K200" s="324" t="str">
        <f t="shared" si="8"/>
        <v>0,16 МВА</v>
      </c>
      <c r="L200" s="13">
        <v>0.24759999999999999</v>
      </c>
      <c r="M200" s="25"/>
      <c r="N200" s="25"/>
      <c r="O200" s="325">
        <f t="shared" si="9"/>
        <v>0.24759999999999999</v>
      </c>
    </row>
    <row r="201" spans="1:15" x14ac:dyDescent="0.25">
      <c r="A201" s="165" t="s">
        <v>2079</v>
      </c>
      <c r="B201" s="159" t="s">
        <v>2080</v>
      </c>
      <c r="C201" s="32"/>
      <c r="D201" s="32"/>
      <c r="E201" s="32"/>
      <c r="F201" s="32"/>
      <c r="G201" s="322">
        <f t="shared" si="7"/>
        <v>0.15627627118644066</v>
      </c>
      <c r="H201" s="167" t="s">
        <v>2081</v>
      </c>
      <c r="I201" s="32"/>
      <c r="J201" s="32"/>
      <c r="K201" s="324" t="str">
        <f t="shared" si="8"/>
        <v>0,33 км</v>
      </c>
      <c r="L201" s="13">
        <v>0.18440599999999999</v>
      </c>
      <c r="M201" s="32"/>
      <c r="N201" s="32"/>
      <c r="O201" s="325">
        <f t="shared" si="9"/>
        <v>0.18440599999999999</v>
      </c>
    </row>
    <row r="202" spans="1:15" x14ac:dyDescent="0.25">
      <c r="A202" s="165" t="s">
        <v>2082</v>
      </c>
      <c r="B202" s="159" t="s">
        <v>2083</v>
      </c>
      <c r="C202" s="32"/>
      <c r="D202" s="32"/>
      <c r="E202" s="32"/>
      <c r="F202" s="32"/>
      <c r="G202" s="322">
        <f t="shared" si="7"/>
        <v>0.16457627118644069</v>
      </c>
      <c r="H202" s="167" t="s">
        <v>611</v>
      </c>
      <c r="I202" s="32"/>
      <c r="J202" s="32"/>
      <c r="K202" s="324" t="str">
        <f t="shared" si="8"/>
        <v>0,18 км</v>
      </c>
      <c r="L202" s="13">
        <v>0.19420000000000001</v>
      </c>
      <c r="M202" s="32"/>
      <c r="N202" s="32"/>
      <c r="O202" s="325">
        <f t="shared" si="9"/>
        <v>0.19420000000000001</v>
      </c>
    </row>
    <row r="203" spans="1:15" ht="31.5" x14ac:dyDescent="0.25">
      <c r="A203" s="165" t="s">
        <v>2084</v>
      </c>
      <c r="B203" s="159" t="s">
        <v>2085</v>
      </c>
      <c r="C203" s="32"/>
      <c r="D203" s="32"/>
      <c r="E203" s="32"/>
      <c r="F203" s="32"/>
      <c r="G203" s="322">
        <f t="shared" si="7"/>
        <v>0.19434152542372882</v>
      </c>
      <c r="H203" s="167" t="s">
        <v>1788</v>
      </c>
      <c r="I203" s="32"/>
      <c r="J203" s="32"/>
      <c r="K203" s="324" t="str">
        <f t="shared" si="8"/>
        <v xml:space="preserve">0,1 МВА </v>
      </c>
      <c r="L203" s="13">
        <v>0.229323</v>
      </c>
      <c r="M203" s="32"/>
      <c r="N203" s="32"/>
      <c r="O203" s="325">
        <f t="shared" si="9"/>
        <v>0.229323</v>
      </c>
    </row>
    <row r="204" spans="1:15" x14ac:dyDescent="0.25">
      <c r="A204" s="165" t="s">
        <v>2086</v>
      </c>
      <c r="B204" s="159" t="s">
        <v>2087</v>
      </c>
      <c r="C204" s="32"/>
      <c r="D204" s="32"/>
      <c r="E204" s="32"/>
      <c r="F204" s="32"/>
      <c r="G204" s="322">
        <f t="shared" si="7"/>
        <v>5.7796610169491523E-2</v>
      </c>
      <c r="H204" s="167">
        <v>0.02</v>
      </c>
      <c r="I204" s="32"/>
      <c r="J204" s="32"/>
      <c r="K204" s="324">
        <f t="shared" si="8"/>
        <v>0.02</v>
      </c>
      <c r="L204" s="13">
        <v>6.8199999999999997E-2</v>
      </c>
      <c r="M204" s="32"/>
      <c r="N204" s="32"/>
      <c r="O204" s="325">
        <f t="shared" si="9"/>
        <v>6.8199999999999997E-2</v>
      </c>
    </row>
    <row r="205" spans="1:15" x14ac:dyDescent="0.25">
      <c r="A205" s="165" t="s">
        <v>2088</v>
      </c>
      <c r="B205" s="159" t="s">
        <v>2089</v>
      </c>
      <c r="C205" s="32"/>
      <c r="D205" s="32"/>
      <c r="E205" s="32"/>
      <c r="F205" s="32"/>
      <c r="G205" s="322">
        <f t="shared" si="7"/>
        <v>0.12427542372881356</v>
      </c>
      <c r="H205" s="167" t="s">
        <v>1149</v>
      </c>
      <c r="I205" s="32"/>
      <c r="J205" s="32"/>
      <c r="K205" s="324" t="str">
        <f t="shared" si="8"/>
        <v>0,26 км</v>
      </c>
      <c r="L205" s="13">
        <v>0.146645</v>
      </c>
      <c r="M205" s="32"/>
      <c r="N205" s="32"/>
      <c r="O205" s="325">
        <f t="shared" si="9"/>
        <v>0.146645</v>
      </c>
    </row>
    <row r="206" spans="1:15" x14ac:dyDescent="0.25">
      <c r="A206" s="165" t="s">
        <v>90</v>
      </c>
      <c r="B206" s="307" t="s">
        <v>2090</v>
      </c>
      <c r="C206" s="32"/>
      <c r="D206" s="32"/>
      <c r="E206" s="32"/>
      <c r="F206" s="32"/>
      <c r="G206" s="322">
        <f t="shared" si="7"/>
        <v>0</v>
      </c>
      <c r="H206" s="167"/>
      <c r="I206" s="32"/>
      <c r="J206" s="32"/>
      <c r="K206" s="324">
        <f t="shared" si="8"/>
        <v>0</v>
      </c>
      <c r="L206" s="160"/>
      <c r="M206" s="32"/>
      <c r="N206" s="32"/>
      <c r="O206" s="325">
        <f t="shared" si="9"/>
        <v>0</v>
      </c>
    </row>
    <row r="207" spans="1:15" x14ac:dyDescent="0.25">
      <c r="A207" s="165" t="s">
        <v>2091</v>
      </c>
      <c r="B207" s="136" t="s">
        <v>1845</v>
      </c>
      <c r="C207" s="29"/>
      <c r="D207" s="29"/>
      <c r="E207" s="29"/>
      <c r="F207" s="29"/>
      <c r="G207" s="322">
        <f t="shared" si="7"/>
        <v>0</v>
      </c>
      <c r="H207" s="167"/>
      <c r="I207" s="136"/>
      <c r="J207" s="136"/>
      <c r="K207" s="324">
        <f t="shared" si="8"/>
        <v>0</v>
      </c>
      <c r="L207" s="160"/>
      <c r="M207" s="136"/>
      <c r="N207" s="136"/>
      <c r="O207" s="325">
        <f t="shared" si="9"/>
        <v>0</v>
      </c>
    </row>
    <row r="208" spans="1:15" x14ac:dyDescent="0.25">
      <c r="A208" s="165" t="s">
        <v>1758</v>
      </c>
      <c r="B208" s="307" t="s">
        <v>1850</v>
      </c>
      <c r="C208" s="29"/>
      <c r="D208" s="29"/>
      <c r="E208" s="29"/>
      <c r="F208" s="29"/>
      <c r="G208" s="322">
        <f t="shared" ref="G208:G271" si="10">O208/1.18</f>
        <v>0</v>
      </c>
      <c r="H208" s="167"/>
      <c r="I208" s="136"/>
      <c r="J208" s="136"/>
      <c r="K208" s="324">
        <f t="shared" si="8"/>
        <v>0</v>
      </c>
      <c r="L208" s="160"/>
      <c r="M208" s="136"/>
      <c r="N208" s="136"/>
      <c r="O208" s="325">
        <f t="shared" si="9"/>
        <v>0</v>
      </c>
    </row>
    <row r="209" spans="1:15" x14ac:dyDescent="0.25">
      <c r="A209" s="165" t="s">
        <v>2092</v>
      </c>
      <c r="B209" s="159" t="s">
        <v>2061</v>
      </c>
      <c r="C209" s="29"/>
      <c r="D209" s="29"/>
      <c r="E209" s="29"/>
      <c r="F209" s="29"/>
      <c r="G209" s="322">
        <f t="shared" si="10"/>
        <v>1.7329983050847455</v>
      </c>
      <c r="H209" s="167" t="s">
        <v>146</v>
      </c>
      <c r="I209" s="29"/>
      <c r="J209" s="29"/>
      <c r="K209" s="324" t="str">
        <f t="shared" si="8"/>
        <v>1 шт.</v>
      </c>
      <c r="L209" s="13">
        <v>2.0449379999999997</v>
      </c>
      <c r="M209" s="29"/>
      <c r="N209" s="29"/>
      <c r="O209" s="325">
        <f t="shared" si="9"/>
        <v>2.0449379999999997</v>
      </c>
    </row>
    <row r="210" spans="1:15" x14ac:dyDescent="0.25">
      <c r="A210" s="165" t="s">
        <v>2093</v>
      </c>
      <c r="B210" s="159" t="s">
        <v>2094</v>
      </c>
      <c r="C210" s="29"/>
      <c r="D210" s="29"/>
      <c r="E210" s="29"/>
      <c r="F210" s="29"/>
      <c r="G210" s="322">
        <f t="shared" si="10"/>
        <v>2.5788135593220343</v>
      </c>
      <c r="H210" s="167" t="s">
        <v>146</v>
      </c>
      <c r="I210" s="29"/>
      <c r="J210" s="29"/>
      <c r="K210" s="324" t="str">
        <f t="shared" si="8"/>
        <v>1 шт.</v>
      </c>
      <c r="L210" s="13">
        <v>3.0430000000000001</v>
      </c>
      <c r="M210" s="29"/>
      <c r="N210" s="29"/>
      <c r="O210" s="325">
        <f t="shared" si="9"/>
        <v>3.0430000000000001</v>
      </c>
    </row>
    <row r="211" spans="1:15" x14ac:dyDescent="0.25">
      <c r="A211" s="165" t="s">
        <v>2095</v>
      </c>
      <c r="B211" s="159" t="s">
        <v>2096</v>
      </c>
      <c r="C211" s="29"/>
      <c r="D211" s="29"/>
      <c r="E211" s="29"/>
      <c r="F211" s="29"/>
      <c r="G211" s="322">
        <f t="shared" si="10"/>
        <v>4.0045750191580698</v>
      </c>
      <c r="H211" s="167" t="s">
        <v>146</v>
      </c>
      <c r="I211" s="29"/>
      <c r="J211" s="29"/>
      <c r="K211" s="324" t="str">
        <f t="shared" si="8"/>
        <v>1 шт.</v>
      </c>
      <c r="L211" s="13">
        <v>4.7253985226065218</v>
      </c>
      <c r="M211" s="29"/>
      <c r="N211" s="29"/>
      <c r="O211" s="325">
        <f t="shared" si="9"/>
        <v>4.7253985226065218</v>
      </c>
    </row>
    <row r="212" spans="1:15" x14ac:dyDescent="0.25">
      <c r="A212" s="165" t="s">
        <v>2097</v>
      </c>
      <c r="B212" s="159" t="s">
        <v>1852</v>
      </c>
      <c r="C212" s="29"/>
      <c r="D212" s="29"/>
      <c r="E212" s="29"/>
      <c r="F212" s="29"/>
      <c r="G212" s="322">
        <f t="shared" si="10"/>
        <v>0.36610169491525424</v>
      </c>
      <c r="H212" s="167" t="s">
        <v>146</v>
      </c>
      <c r="I212" s="29"/>
      <c r="J212" s="29"/>
      <c r="K212" s="324" t="str">
        <f t="shared" ref="K212:K275" si="11">H212</f>
        <v>1 шт.</v>
      </c>
      <c r="L212" s="13">
        <v>0.432</v>
      </c>
      <c r="M212" s="29"/>
      <c r="N212" s="29"/>
      <c r="O212" s="325">
        <f t="shared" ref="O212:O275" si="12">L212+M212+N212</f>
        <v>0.432</v>
      </c>
    </row>
    <row r="213" spans="1:15" x14ac:dyDescent="0.25">
      <c r="A213" s="165" t="s">
        <v>2098</v>
      </c>
      <c r="B213" s="30" t="s">
        <v>2099</v>
      </c>
      <c r="C213" s="29"/>
      <c r="D213" s="29"/>
      <c r="E213" s="29"/>
      <c r="F213" s="29"/>
      <c r="G213" s="322">
        <f t="shared" si="10"/>
        <v>1.6016949152542372</v>
      </c>
      <c r="H213" s="167" t="s">
        <v>146</v>
      </c>
      <c r="I213" s="29"/>
      <c r="J213" s="29"/>
      <c r="K213" s="324" t="str">
        <f t="shared" si="11"/>
        <v>1 шт.</v>
      </c>
      <c r="L213" s="13">
        <v>1.89</v>
      </c>
      <c r="M213" s="29"/>
      <c r="N213" s="29"/>
      <c r="O213" s="325">
        <f t="shared" si="12"/>
        <v>1.89</v>
      </c>
    </row>
    <row r="214" spans="1:15" x14ac:dyDescent="0.25">
      <c r="A214" s="165" t="s">
        <v>2100</v>
      </c>
      <c r="B214" s="307" t="s">
        <v>1914</v>
      </c>
      <c r="C214" s="29"/>
      <c r="D214" s="29"/>
      <c r="E214" s="29"/>
      <c r="F214" s="29"/>
      <c r="G214" s="322">
        <f t="shared" si="10"/>
        <v>0</v>
      </c>
      <c r="H214" s="167"/>
      <c r="I214" s="29"/>
      <c r="J214" s="29"/>
      <c r="K214" s="324">
        <f t="shared" si="11"/>
        <v>0</v>
      </c>
      <c r="L214" s="160"/>
      <c r="M214" s="29"/>
      <c r="N214" s="29"/>
      <c r="O214" s="325">
        <f t="shared" si="12"/>
        <v>0</v>
      </c>
    </row>
    <row r="215" spans="1:15" x14ac:dyDescent="0.25">
      <c r="A215" s="165" t="s">
        <v>2101</v>
      </c>
      <c r="B215" s="159" t="s">
        <v>1950</v>
      </c>
      <c r="C215" s="29"/>
      <c r="D215" s="29"/>
      <c r="E215" s="29"/>
      <c r="F215" s="29"/>
      <c r="G215" s="322">
        <f t="shared" si="10"/>
        <v>5.5084745762711869</v>
      </c>
      <c r="H215" s="154" t="s">
        <v>499</v>
      </c>
      <c r="I215" s="136"/>
      <c r="J215" s="136"/>
      <c r="K215" s="324" t="str">
        <f t="shared" si="11"/>
        <v>17 яч.</v>
      </c>
      <c r="L215" s="13">
        <v>6.5</v>
      </c>
      <c r="M215" s="136"/>
      <c r="N215" s="136"/>
      <c r="O215" s="325">
        <f t="shared" si="12"/>
        <v>6.5</v>
      </c>
    </row>
    <row r="216" spans="1:15" x14ac:dyDescent="0.25">
      <c r="A216" s="165" t="s">
        <v>2102</v>
      </c>
      <c r="B216" s="307" t="s">
        <v>1955</v>
      </c>
      <c r="C216" s="29"/>
      <c r="D216" s="29"/>
      <c r="E216" s="29"/>
      <c r="F216" s="29"/>
      <c r="G216" s="322">
        <f t="shared" si="10"/>
        <v>0</v>
      </c>
      <c r="H216" s="167"/>
      <c r="I216" s="29"/>
      <c r="J216" s="29"/>
      <c r="K216" s="324">
        <f t="shared" si="11"/>
        <v>0</v>
      </c>
      <c r="L216" s="160"/>
      <c r="M216" s="29"/>
      <c r="N216" s="29"/>
      <c r="O216" s="325">
        <f t="shared" si="12"/>
        <v>0</v>
      </c>
    </row>
    <row r="217" spans="1:15" ht="34.5" customHeight="1" x14ac:dyDescent="0.25">
      <c r="A217" s="165" t="s">
        <v>2103</v>
      </c>
      <c r="B217" s="159" t="s">
        <v>2104</v>
      </c>
      <c r="C217" s="326" t="str">
        <f>H217</f>
        <v>0,1 МВА</v>
      </c>
      <c r="D217" s="29"/>
      <c r="E217" s="29"/>
      <c r="F217" s="326" t="str">
        <f>C217</f>
        <v>0,1 МВА</v>
      </c>
      <c r="G217" s="322">
        <f t="shared" si="10"/>
        <v>6.7503847457627122E-2</v>
      </c>
      <c r="H217" s="167" t="s">
        <v>18</v>
      </c>
      <c r="I217" s="136"/>
      <c r="J217" s="136"/>
      <c r="K217" s="324" t="str">
        <f t="shared" si="11"/>
        <v>0,1 МВА</v>
      </c>
      <c r="L217" s="13">
        <v>7.9654539999999996E-2</v>
      </c>
      <c r="M217" s="136"/>
      <c r="N217" s="136"/>
      <c r="O217" s="325">
        <f t="shared" si="12"/>
        <v>7.9654539999999996E-2</v>
      </c>
    </row>
    <row r="218" spans="1:15" ht="33.75" customHeight="1" x14ac:dyDescent="0.25">
      <c r="A218" s="165" t="s">
        <v>2105</v>
      </c>
      <c r="B218" s="159" t="s">
        <v>2106</v>
      </c>
      <c r="C218" s="326" t="str">
        <f>H218</f>
        <v>0,25 МВА</v>
      </c>
      <c r="D218" s="29"/>
      <c r="E218" s="29"/>
      <c r="F218" s="326" t="str">
        <f>C218</f>
        <v>0,25 МВА</v>
      </c>
      <c r="G218" s="322">
        <f t="shared" si="10"/>
        <v>0.12756422033898304</v>
      </c>
      <c r="H218" s="167" t="s">
        <v>352</v>
      </c>
      <c r="I218" s="29"/>
      <c r="J218" s="29"/>
      <c r="K218" s="324" t="str">
        <f t="shared" si="11"/>
        <v>0,25 МВА</v>
      </c>
      <c r="L218" s="13">
        <v>0.15052578</v>
      </c>
      <c r="M218" s="29"/>
      <c r="N218" s="29"/>
      <c r="O218" s="325">
        <f t="shared" si="12"/>
        <v>0.15052578</v>
      </c>
    </row>
    <row r="219" spans="1:15" ht="36" customHeight="1" x14ac:dyDescent="0.25">
      <c r="A219" s="165" t="s">
        <v>234</v>
      </c>
      <c r="B219" s="159" t="s">
        <v>2107</v>
      </c>
      <c r="C219" s="326" t="str">
        <f>H219</f>
        <v>0,16 МВА</v>
      </c>
      <c r="D219" s="29"/>
      <c r="E219" s="29"/>
      <c r="F219" s="326" t="str">
        <f>C219</f>
        <v>0,16 МВА</v>
      </c>
      <c r="G219" s="322">
        <f t="shared" si="10"/>
        <v>9.9004110169491524E-2</v>
      </c>
      <c r="H219" s="167" t="s">
        <v>327</v>
      </c>
      <c r="I219" s="29"/>
      <c r="J219" s="29"/>
      <c r="K219" s="324" t="str">
        <f t="shared" si="11"/>
        <v>0,16 МВА</v>
      </c>
      <c r="L219" s="13">
        <v>0.11682484999999999</v>
      </c>
      <c r="M219" s="29"/>
      <c r="N219" s="29"/>
      <c r="O219" s="325">
        <f t="shared" si="12"/>
        <v>0.11682484999999999</v>
      </c>
    </row>
    <row r="220" spans="1:15" ht="33" customHeight="1" x14ac:dyDescent="0.25">
      <c r="A220" s="165" t="s">
        <v>236</v>
      </c>
      <c r="B220" s="159" t="s">
        <v>2108</v>
      </c>
      <c r="C220" s="326" t="str">
        <f>H220</f>
        <v>0,25 МВА</v>
      </c>
      <c r="D220" s="29"/>
      <c r="E220" s="29"/>
      <c r="F220" s="326" t="str">
        <f>C220</f>
        <v>0,25 МВА</v>
      </c>
      <c r="G220" s="322">
        <f t="shared" si="10"/>
        <v>0.12756398305084746</v>
      </c>
      <c r="H220" s="167" t="s">
        <v>352</v>
      </c>
      <c r="I220" s="29"/>
      <c r="J220" s="29"/>
      <c r="K220" s="324" t="str">
        <f t="shared" si="11"/>
        <v>0,25 МВА</v>
      </c>
      <c r="L220" s="13">
        <v>0.15052550000000001</v>
      </c>
      <c r="M220" s="29"/>
      <c r="N220" s="29"/>
      <c r="O220" s="325">
        <f t="shared" si="12"/>
        <v>0.15052550000000001</v>
      </c>
    </row>
    <row r="221" spans="1:15" x14ac:dyDescent="0.25">
      <c r="A221" s="165" t="s">
        <v>2109</v>
      </c>
      <c r="B221" s="307" t="s">
        <v>1859</v>
      </c>
      <c r="C221" s="29"/>
      <c r="D221" s="29"/>
      <c r="E221" s="29"/>
      <c r="F221" s="29"/>
      <c r="G221" s="322">
        <f t="shared" si="10"/>
        <v>0</v>
      </c>
      <c r="H221" s="167"/>
      <c r="I221" s="29"/>
      <c r="J221" s="29"/>
      <c r="K221" s="324">
        <f t="shared" si="11"/>
        <v>0</v>
      </c>
      <c r="L221" s="160"/>
      <c r="M221" s="29"/>
      <c r="N221" s="29"/>
      <c r="O221" s="325">
        <f t="shared" si="12"/>
        <v>0</v>
      </c>
    </row>
    <row r="222" spans="1:15" x14ac:dyDescent="0.25">
      <c r="A222" s="165" t="s">
        <v>2110</v>
      </c>
      <c r="B222" s="159" t="s">
        <v>1861</v>
      </c>
      <c r="C222" s="29"/>
      <c r="D222" s="29"/>
      <c r="E222" s="29"/>
      <c r="F222" s="29"/>
      <c r="G222" s="322">
        <f t="shared" si="10"/>
        <v>0.20084745762711864</v>
      </c>
      <c r="H222" s="167" t="s">
        <v>146</v>
      </c>
      <c r="I222" s="136"/>
      <c r="J222" s="136"/>
      <c r="K222" s="324" t="str">
        <f t="shared" si="11"/>
        <v>1 шт.</v>
      </c>
      <c r="L222" s="13">
        <v>0.23699999999999999</v>
      </c>
      <c r="M222" s="136"/>
      <c r="N222" s="136"/>
      <c r="O222" s="325">
        <f t="shared" si="12"/>
        <v>0.23699999999999999</v>
      </c>
    </row>
    <row r="223" spans="1:15" x14ac:dyDescent="0.25">
      <c r="A223" s="165" t="s">
        <v>2111</v>
      </c>
      <c r="B223" s="307" t="s">
        <v>1867</v>
      </c>
      <c r="C223" s="29"/>
      <c r="D223" s="29"/>
      <c r="E223" s="29"/>
      <c r="F223" s="29"/>
      <c r="G223" s="322">
        <f t="shared" si="10"/>
        <v>0</v>
      </c>
      <c r="H223" s="167"/>
      <c r="I223" s="29"/>
      <c r="J223" s="29"/>
      <c r="K223" s="324">
        <f t="shared" si="11"/>
        <v>0</v>
      </c>
      <c r="L223" s="160"/>
      <c r="M223" s="29"/>
      <c r="N223" s="29"/>
      <c r="O223" s="325">
        <f t="shared" si="12"/>
        <v>0</v>
      </c>
    </row>
    <row r="224" spans="1:15" x14ac:dyDescent="0.25">
      <c r="A224" s="165" t="s">
        <v>2112</v>
      </c>
      <c r="B224" s="159" t="s">
        <v>2113</v>
      </c>
      <c r="C224" s="29"/>
      <c r="D224" s="29"/>
      <c r="E224" s="29"/>
      <c r="F224" s="29"/>
      <c r="G224" s="322">
        <f t="shared" si="10"/>
        <v>0.20559322033898306</v>
      </c>
      <c r="H224" s="167" t="s">
        <v>146</v>
      </c>
      <c r="I224" s="29"/>
      <c r="J224" s="29"/>
      <c r="K224" s="324" t="str">
        <f t="shared" si="11"/>
        <v>1 шт.</v>
      </c>
      <c r="L224" s="13">
        <v>0.24260000000000001</v>
      </c>
      <c r="M224" s="29"/>
      <c r="N224" s="29"/>
      <c r="O224" s="325">
        <f t="shared" si="12"/>
        <v>0.24260000000000001</v>
      </c>
    </row>
    <row r="225" spans="1:15" x14ac:dyDescent="0.25">
      <c r="A225" s="165" t="s">
        <v>2114</v>
      </c>
      <c r="B225" s="307" t="s">
        <v>1871</v>
      </c>
      <c r="C225" s="29"/>
      <c r="D225" s="29"/>
      <c r="E225" s="29"/>
      <c r="F225" s="29"/>
      <c r="G225" s="322">
        <f t="shared" si="10"/>
        <v>0</v>
      </c>
      <c r="H225" s="167"/>
      <c r="I225" s="29"/>
      <c r="J225" s="29"/>
      <c r="K225" s="324">
        <f t="shared" si="11"/>
        <v>0</v>
      </c>
      <c r="L225" s="160"/>
      <c r="M225" s="29"/>
      <c r="N225" s="29"/>
      <c r="O225" s="325">
        <f t="shared" si="12"/>
        <v>0</v>
      </c>
    </row>
    <row r="226" spans="1:15" ht="47.25" x14ac:dyDescent="0.25">
      <c r="A226" s="165" t="s">
        <v>2115</v>
      </c>
      <c r="B226" s="159" t="s">
        <v>1873</v>
      </c>
      <c r="C226" s="29"/>
      <c r="D226" s="29"/>
      <c r="E226" s="29"/>
      <c r="F226" s="29"/>
      <c r="G226" s="322">
        <f t="shared" si="10"/>
        <v>2.2525423728813561</v>
      </c>
      <c r="H226" s="167"/>
      <c r="I226" s="136"/>
      <c r="J226" s="136"/>
      <c r="K226" s="324">
        <f t="shared" si="11"/>
        <v>0</v>
      </c>
      <c r="L226" s="13">
        <v>2.6579999999999999</v>
      </c>
      <c r="M226" s="136"/>
      <c r="N226" s="136"/>
      <c r="O226" s="325">
        <f t="shared" si="12"/>
        <v>2.6579999999999999</v>
      </c>
    </row>
    <row r="227" spans="1:15" x14ac:dyDescent="0.25">
      <c r="A227" s="165" t="s">
        <v>2116</v>
      </c>
      <c r="B227" s="307" t="s">
        <v>484</v>
      </c>
      <c r="C227" s="29"/>
      <c r="D227" s="29"/>
      <c r="E227" s="29"/>
      <c r="F227" s="29"/>
      <c r="G227" s="322">
        <f t="shared" si="10"/>
        <v>0</v>
      </c>
      <c r="H227" s="167"/>
      <c r="I227" s="29"/>
      <c r="J227" s="29"/>
      <c r="K227" s="324">
        <f t="shared" si="11"/>
        <v>0</v>
      </c>
      <c r="L227" s="160"/>
      <c r="M227" s="29"/>
      <c r="N227" s="29"/>
      <c r="O227" s="325">
        <f t="shared" si="12"/>
        <v>0</v>
      </c>
    </row>
    <row r="228" spans="1:15" x14ac:dyDescent="0.25">
      <c r="A228" s="165" t="s">
        <v>93</v>
      </c>
      <c r="B228" s="159" t="s">
        <v>2117</v>
      </c>
      <c r="C228" s="29"/>
      <c r="D228" s="29"/>
      <c r="E228" s="29"/>
      <c r="F228" s="29"/>
      <c r="G228" s="322">
        <f t="shared" si="10"/>
        <v>0.41711355932203392</v>
      </c>
      <c r="H228" s="154" t="s">
        <v>526</v>
      </c>
      <c r="I228" s="136"/>
      <c r="J228" s="136"/>
      <c r="K228" s="324" t="str">
        <f t="shared" si="11"/>
        <v>0,9 км</v>
      </c>
      <c r="L228" s="13">
        <v>0.49219400000000002</v>
      </c>
      <c r="M228" s="136"/>
      <c r="N228" s="136"/>
      <c r="O228" s="325">
        <f t="shared" si="12"/>
        <v>0.49219400000000002</v>
      </c>
    </row>
    <row r="229" spans="1:15" x14ac:dyDescent="0.25">
      <c r="A229" s="165" t="s">
        <v>226</v>
      </c>
      <c r="B229" s="159" t="s">
        <v>2118</v>
      </c>
      <c r="C229" s="29"/>
      <c r="D229" s="29"/>
      <c r="E229" s="29"/>
      <c r="F229" s="29"/>
      <c r="G229" s="322">
        <f t="shared" si="10"/>
        <v>0.68469237288135587</v>
      </c>
      <c r="H229" s="154" t="s">
        <v>2119</v>
      </c>
      <c r="I229" s="29"/>
      <c r="J229" s="29"/>
      <c r="K229" s="324" t="str">
        <f t="shared" si="11"/>
        <v>1,13 км</v>
      </c>
      <c r="L229" s="13">
        <v>0.80793699999999991</v>
      </c>
      <c r="M229" s="29"/>
      <c r="N229" s="29"/>
      <c r="O229" s="325">
        <f t="shared" si="12"/>
        <v>0.80793699999999991</v>
      </c>
    </row>
    <row r="230" spans="1:15" x14ac:dyDescent="0.25">
      <c r="A230" s="165" t="s">
        <v>227</v>
      </c>
      <c r="B230" s="159" t="s">
        <v>2120</v>
      </c>
      <c r="C230" s="29"/>
      <c r="D230" s="29"/>
      <c r="E230" s="29"/>
      <c r="F230" s="29"/>
      <c r="G230" s="322">
        <f t="shared" si="10"/>
        <v>0.20493220338983054</v>
      </c>
      <c r="H230" s="154" t="s">
        <v>2121</v>
      </c>
      <c r="I230" s="29"/>
      <c r="J230" s="29"/>
      <c r="K230" s="324" t="str">
        <f t="shared" si="11"/>
        <v>0,37км</v>
      </c>
      <c r="L230" s="13">
        <v>0.24182000000000001</v>
      </c>
      <c r="M230" s="29"/>
      <c r="N230" s="29"/>
      <c r="O230" s="325">
        <f t="shared" si="12"/>
        <v>0.24182000000000001</v>
      </c>
    </row>
    <row r="231" spans="1:15" x14ac:dyDescent="0.25">
      <c r="A231" s="165" t="s">
        <v>228</v>
      </c>
      <c r="B231" s="30" t="s">
        <v>2122</v>
      </c>
      <c r="C231" s="29"/>
      <c r="D231" s="29"/>
      <c r="E231" s="29"/>
      <c r="F231" s="29"/>
      <c r="G231" s="322">
        <f t="shared" si="10"/>
        <v>8.4745762711864406E-3</v>
      </c>
      <c r="H231" s="154"/>
      <c r="I231" s="29"/>
      <c r="J231" s="29"/>
      <c r="K231" s="324">
        <f t="shared" si="11"/>
        <v>0</v>
      </c>
      <c r="L231" s="13">
        <v>0.01</v>
      </c>
      <c r="M231" s="29"/>
      <c r="N231" s="29"/>
      <c r="O231" s="325">
        <f t="shared" si="12"/>
        <v>0.01</v>
      </c>
    </row>
    <row r="232" spans="1:15" ht="31.5" x14ac:dyDescent="0.25">
      <c r="A232" s="165" t="s">
        <v>229</v>
      </c>
      <c r="B232" s="30" t="s">
        <v>2123</v>
      </c>
      <c r="C232" s="29"/>
      <c r="D232" s="29"/>
      <c r="E232" s="29"/>
      <c r="F232" s="29"/>
      <c r="G232" s="322">
        <f t="shared" si="10"/>
        <v>1.1728813559322034E-2</v>
      </c>
      <c r="H232" s="167"/>
      <c r="I232" s="29"/>
      <c r="J232" s="29"/>
      <c r="K232" s="324">
        <f t="shared" si="11"/>
        <v>0</v>
      </c>
      <c r="L232" s="13">
        <v>1.384E-2</v>
      </c>
      <c r="M232" s="29"/>
      <c r="N232" s="29"/>
      <c r="O232" s="325">
        <f t="shared" si="12"/>
        <v>1.384E-2</v>
      </c>
    </row>
    <row r="233" spans="1:15" x14ac:dyDescent="0.25">
      <c r="A233" s="165" t="s">
        <v>98</v>
      </c>
      <c r="B233" s="307" t="s">
        <v>2124</v>
      </c>
      <c r="C233" s="29"/>
      <c r="D233" s="29"/>
      <c r="E233" s="29"/>
      <c r="F233" s="29"/>
      <c r="G233" s="322">
        <f t="shared" si="10"/>
        <v>0</v>
      </c>
      <c r="H233" s="167"/>
      <c r="I233" s="29"/>
      <c r="J233" s="29"/>
      <c r="K233" s="324">
        <f t="shared" si="11"/>
        <v>0</v>
      </c>
      <c r="L233" s="160"/>
      <c r="M233" s="29"/>
      <c r="N233" s="29"/>
      <c r="O233" s="325">
        <f t="shared" si="12"/>
        <v>0</v>
      </c>
    </row>
    <row r="234" spans="1:15" x14ac:dyDescent="0.25">
      <c r="A234" s="165" t="s">
        <v>2125</v>
      </c>
      <c r="B234" s="136" t="s">
        <v>1845</v>
      </c>
      <c r="C234" s="29"/>
      <c r="D234" s="29"/>
      <c r="E234" s="29"/>
      <c r="F234" s="29"/>
      <c r="G234" s="322">
        <f t="shared" si="10"/>
        <v>0</v>
      </c>
      <c r="H234" s="167"/>
      <c r="I234" s="136"/>
      <c r="J234" s="136"/>
      <c r="K234" s="324">
        <f t="shared" si="11"/>
        <v>0</v>
      </c>
      <c r="L234" s="160"/>
      <c r="M234" s="136"/>
      <c r="N234" s="136"/>
      <c r="O234" s="325">
        <f t="shared" si="12"/>
        <v>0</v>
      </c>
    </row>
    <row r="235" spans="1:15" x14ac:dyDescent="0.25">
      <c r="A235" s="165" t="s">
        <v>1607</v>
      </c>
      <c r="B235" s="307" t="s">
        <v>1850</v>
      </c>
      <c r="C235" s="29"/>
      <c r="D235" s="29"/>
      <c r="E235" s="29"/>
      <c r="F235" s="29"/>
      <c r="G235" s="322">
        <f t="shared" si="10"/>
        <v>0</v>
      </c>
      <c r="H235" s="167"/>
      <c r="I235" s="136"/>
      <c r="J235" s="136"/>
      <c r="K235" s="324">
        <f t="shared" si="11"/>
        <v>0</v>
      </c>
      <c r="L235" s="160"/>
      <c r="M235" s="136"/>
      <c r="N235" s="136"/>
      <c r="O235" s="325">
        <f t="shared" si="12"/>
        <v>0</v>
      </c>
    </row>
    <row r="236" spans="1:15" x14ac:dyDescent="0.25">
      <c r="A236" s="165" t="s">
        <v>1608</v>
      </c>
      <c r="B236" s="159" t="s">
        <v>2061</v>
      </c>
      <c r="C236" s="32"/>
      <c r="D236" s="32"/>
      <c r="E236" s="32"/>
      <c r="F236" s="32"/>
      <c r="G236" s="322">
        <f t="shared" si="10"/>
        <v>1.7169491525423728</v>
      </c>
      <c r="H236" s="167" t="s">
        <v>146</v>
      </c>
      <c r="I236" s="32"/>
      <c r="J236" s="32"/>
      <c r="K236" s="324" t="str">
        <f t="shared" si="11"/>
        <v>1 шт.</v>
      </c>
      <c r="L236" s="13">
        <v>2.0259999999999998</v>
      </c>
      <c r="M236" s="32"/>
      <c r="N236" s="32"/>
      <c r="O236" s="325">
        <f t="shared" si="12"/>
        <v>2.0259999999999998</v>
      </c>
    </row>
    <row r="237" spans="1:15" x14ac:dyDescent="0.25">
      <c r="A237" s="165" t="s">
        <v>2126</v>
      </c>
      <c r="B237" s="159" t="s">
        <v>2127</v>
      </c>
      <c r="C237" s="29"/>
      <c r="D237" s="29"/>
      <c r="E237" s="29"/>
      <c r="F237" s="29"/>
      <c r="G237" s="322">
        <f t="shared" si="10"/>
        <v>4.0042372881355934</v>
      </c>
      <c r="H237" s="167" t="s">
        <v>146</v>
      </c>
      <c r="I237" s="29"/>
      <c r="J237" s="29"/>
      <c r="K237" s="324" t="str">
        <f t="shared" si="11"/>
        <v>1 шт.</v>
      </c>
      <c r="L237" s="13">
        <v>4.7249999999999996</v>
      </c>
      <c r="M237" s="29"/>
      <c r="N237" s="29"/>
      <c r="O237" s="325">
        <f t="shared" si="12"/>
        <v>4.7249999999999996</v>
      </c>
    </row>
    <row r="238" spans="1:15" x14ac:dyDescent="0.25">
      <c r="A238" s="165" t="s">
        <v>2128</v>
      </c>
      <c r="B238" s="159" t="s">
        <v>1852</v>
      </c>
      <c r="C238" s="29"/>
      <c r="D238" s="29"/>
      <c r="E238" s="29"/>
      <c r="F238" s="29"/>
      <c r="G238" s="322">
        <f t="shared" si="10"/>
        <v>0.3822033898305085</v>
      </c>
      <c r="H238" s="167" t="s">
        <v>146</v>
      </c>
      <c r="I238" s="29"/>
      <c r="J238" s="29"/>
      <c r="K238" s="324" t="str">
        <f t="shared" si="11"/>
        <v>1 шт.</v>
      </c>
      <c r="L238" s="13">
        <v>0.45100000000000001</v>
      </c>
      <c r="M238" s="29"/>
      <c r="N238" s="29"/>
      <c r="O238" s="325">
        <f t="shared" si="12"/>
        <v>0.45100000000000001</v>
      </c>
    </row>
    <row r="239" spans="1:15" x14ac:dyDescent="0.25">
      <c r="A239" s="165" t="s">
        <v>2129</v>
      </c>
      <c r="B239" s="307" t="s">
        <v>1914</v>
      </c>
      <c r="C239" s="29"/>
      <c r="D239" s="29"/>
      <c r="E239" s="29"/>
      <c r="F239" s="29"/>
      <c r="G239" s="322">
        <f t="shared" si="10"/>
        <v>0</v>
      </c>
      <c r="H239" s="167"/>
      <c r="I239" s="136"/>
      <c r="J239" s="136"/>
      <c r="K239" s="324">
        <f t="shared" si="11"/>
        <v>0</v>
      </c>
      <c r="L239" s="13"/>
      <c r="M239" s="136"/>
      <c r="N239" s="136"/>
      <c r="O239" s="325">
        <f t="shared" si="12"/>
        <v>0</v>
      </c>
    </row>
    <row r="240" spans="1:15" x14ac:dyDescent="0.25">
      <c r="A240" s="165" t="s">
        <v>2130</v>
      </c>
      <c r="B240" s="159" t="s">
        <v>2131</v>
      </c>
      <c r="C240" s="32"/>
      <c r="D240" s="32"/>
      <c r="E240" s="32"/>
      <c r="F240" s="32"/>
      <c r="G240" s="322">
        <f t="shared" si="10"/>
        <v>6.7432203389830514</v>
      </c>
      <c r="H240" s="167" t="s">
        <v>1953</v>
      </c>
      <c r="I240" s="32"/>
      <c r="J240" s="32"/>
      <c r="K240" s="324" t="str">
        <f t="shared" si="11"/>
        <v>19 яч.</v>
      </c>
      <c r="L240" s="13">
        <v>7.9569999999999999</v>
      </c>
      <c r="M240" s="32"/>
      <c r="N240" s="32"/>
      <c r="O240" s="325">
        <f t="shared" si="12"/>
        <v>7.9569999999999999</v>
      </c>
    </row>
    <row r="241" spans="1:15" x14ac:dyDescent="0.25">
      <c r="A241" s="165" t="s">
        <v>2132</v>
      </c>
      <c r="B241" s="307" t="s">
        <v>1859</v>
      </c>
      <c r="C241" s="29"/>
      <c r="D241" s="29"/>
      <c r="E241" s="29"/>
      <c r="F241" s="29"/>
      <c r="G241" s="322">
        <f t="shared" si="10"/>
        <v>0</v>
      </c>
      <c r="H241" s="167"/>
      <c r="I241" s="136"/>
      <c r="J241" s="136"/>
      <c r="K241" s="324">
        <f t="shared" si="11"/>
        <v>0</v>
      </c>
      <c r="L241" s="13"/>
      <c r="M241" s="136"/>
      <c r="N241" s="136"/>
      <c r="O241" s="325">
        <f t="shared" si="12"/>
        <v>0</v>
      </c>
    </row>
    <row r="242" spans="1:15" x14ac:dyDescent="0.25">
      <c r="A242" s="165" t="s">
        <v>2133</v>
      </c>
      <c r="B242" s="159" t="s">
        <v>2134</v>
      </c>
      <c r="C242" s="29"/>
      <c r="D242" s="29"/>
      <c r="E242" s="29"/>
      <c r="F242" s="29"/>
      <c r="G242" s="322">
        <f t="shared" si="10"/>
        <v>5.7627118644067804E-2</v>
      </c>
      <c r="H242" s="167" t="s">
        <v>146</v>
      </c>
      <c r="I242" s="29"/>
      <c r="J242" s="29"/>
      <c r="K242" s="324" t="str">
        <f t="shared" si="11"/>
        <v>1 шт.</v>
      </c>
      <c r="L242" s="13">
        <v>6.8000000000000005E-2</v>
      </c>
      <c r="M242" s="29"/>
      <c r="N242" s="29"/>
      <c r="O242" s="325">
        <f t="shared" si="12"/>
        <v>6.8000000000000005E-2</v>
      </c>
    </row>
    <row r="243" spans="1:15" x14ac:dyDescent="0.25">
      <c r="A243" s="165" t="s">
        <v>2135</v>
      </c>
      <c r="B243" s="159" t="s">
        <v>2136</v>
      </c>
      <c r="C243" s="29"/>
      <c r="D243" s="29"/>
      <c r="E243" s="29"/>
      <c r="F243" s="29"/>
      <c r="G243" s="322">
        <f t="shared" si="10"/>
        <v>6.6949152542372881E-2</v>
      </c>
      <c r="H243" s="167" t="s">
        <v>146</v>
      </c>
      <c r="I243" s="29"/>
      <c r="J243" s="29"/>
      <c r="K243" s="324" t="str">
        <f t="shared" si="11"/>
        <v>1 шт.</v>
      </c>
      <c r="L243" s="13">
        <v>7.9000000000000001E-2</v>
      </c>
      <c r="M243" s="29"/>
      <c r="N243" s="29"/>
      <c r="O243" s="325">
        <f t="shared" si="12"/>
        <v>7.9000000000000001E-2</v>
      </c>
    </row>
    <row r="244" spans="1:15" x14ac:dyDescent="0.25">
      <c r="A244" s="165" t="s">
        <v>2137</v>
      </c>
      <c r="B244" s="159" t="s">
        <v>1861</v>
      </c>
      <c r="C244" s="29"/>
      <c r="D244" s="29"/>
      <c r="E244" s="29"/>
      <c r="F244" s="29"/>
      <c r="G244" s="322">
        <f t="shared" si="10"/>
        <v>0.20084745762711864</v>
      </c>
      <c r="H244" s="167" t="s">
        <v>146</v>
      </c>
      <c r="I244" s="29"/>
      <c r="J244" s="29"/>
      <c r="K244" s="324" t="str">
        <f t="shared" si="11"/>
        <v>1 шт.</v>
      </c>
      <c r="L244" s="13">
        <v>0.23699999999999999</v>
      </c>
      <c r="M244" s="29"/>
      <c r="N244" s="29"/>
      <c r="O244" s="325">
        <f t="shared" si="12"/>
        <v>0.23699999999999999</v>
      </c>
    </row>
    <row r="245" spans="1:15" x14ac:dyDescent="0.25">
      <c r="A245" s="165" t="s">
        <v>2138</v>
      </c>
      <c r="B245" s="307" t="s">
        <v>1867</v>
      </c>
      <c r="C245" s="29"/>
      <c r="D245" s="29"/>
      <c r="E245" s="29"/>
      <c r="F245" s="29"/>
      <c r="G245" s="322">
        <f t="shared" si="10"/>
        <v>0</v>
      </c>
      <c r="H245" s="167"/>
      <c r="I245" s="136"/>
      <c r="J245" s="136"/>
      <c r="K245" s="324">
        <f t="shared" si="11"/>
        <v>0</v>
      </c>
      <c r="L245" s="13"/>
      <c r="M245" s="136"/>
      <c r="N245" s="136"/>
      <c r="O245" s="325">
        <f t="shared" si="12"/>
        <v>0</v>
      </c>
    </row>
    <row r="246" spans="1:15" x14ac:dyDescent="0.25">
      <c r="A246" s="165" t="s">
        <v>2139</v>
      </c>
      <c r="B246" s="159" t="s">
        <v>2124</v>
      </c>
      <c r="C246" s="29"/>
      <c r="D246" s="29"/>
      <c r="E246" s="29"/>
      <c r="F246" s="29"/>
      <c r="G246" s="322">
        <f t="shared" si="10"/>
        <v>0.32881355932203393</v>
      </c>
      <c r="H246" s="167"/>
      <c r="I246" s="29"/>
      <c r="J246" s="29"/>
      <c r="K246" s="324">
        <f t="shared" si="11"/>
        <v>0</v>
      </c>
      <c r="L246" s="13">
        <v>0.38800000000000001</v>
      </c>
      <c r="M246" s="29"/>
      <c r="N246" s="29"/>
      <c r="O246" s="325">
        <f t="shared" si="12"/>
        <v>0.38800000000000001</v>
      </c>
    </row>
    <row r="247" spans="1:15" x14ac:dyDescent="0.25">
      <c r="A247" s="165" t="s">
        <v>2140</v>
      </c>
      <c r="B247" s="307" t="s">
        <v>1871</v>
      </c>
      <c r="C247" s="29"/>
      <c r="D247" s="29"/>
      <c r="E247" s="29"/>
      <c r="F247" s="29"/>
      <c r="G247" s="322">
        <f t="shared" si="10"/>
        <v>0</v>
      </c>
      <c r="H247" s="167"/>
      <c r="I247" s="136"/>
      <c r="J247" s="136"/>
      <c r="K247" s="324">
        <f t="shared" si="11"/>
        <v>0</v>
      </c>
      <c r="L247" s="13"/>
      <c r="M247" s="136"/>
      <c r="N247" s="136"/>
      <c r="O247" s="325">
        <f t="shared" si="12"/>
        <v>0</v>
      </c>
    </row>
    <row r="248" spans="1:15" ht="31.5" x14ac:dyDescent="0.25">
      <c r="A248" s="165" t="s">
        <v>2141</v>
      </c>
      <c r="B248" s="159" t="s">
        <v>1992</v>
      </c>
      <c r="C248" s="29"/>
      <c r="D248" s="29"/>
      <c r="E248" s="29"/>
      <c r="F248" s="29"/>
      <c r="G248" s="322">
        <f t="shared" si="10"/>
        <v>0.10184237288135593</v>
      </c>
      <c r="H248" s="167"/>
      <c r="I248" s="29"/>
      <c r="J248" s="29"/>
      <c r="K248" s="324">
        <f t="shared" si="11"/>
        <v>0</v>
      </c>
      <c r="L248" s="13">
        <v>0.12017399999999999</v>
      </c>
      <c r="M248" s="29"/>
      <c r="N248" s="29"/>
      <c r="O248" s="325">
        <f t="shared" si="12"/>
        <v>0.12017399999999999</v>
      </c>
    </row>
    <row r="249" spans="1:15" x14ac:dyDescent="0.25">
      <c r="A249" s="165" t="s">
        <v>105</v>
      </c>
      <c r="B249" s="307" t="s">
        <v>2142</v>
      </c>
      <c r="C249" s="29"/>
      <c r="D249" s="29"/>
      <c r="E249" s="29"/>
      <c r="F249" s="29"/>
      <c r="G249" s="322">
        <f t="shared" si="10"/>
        <v>0</v>
      </c>
      <c r="H249" s="167"/>
      <c r="I249" s="136"/>
      <c r="J249" s="136"/>
      <c r="K249" s="324">
        <f t="shared" si="11"/>
        <v>0</v>
      </c>
      <c r="L249" s="160"/>
      <c r="M249" s="136"/>
      <c r="N249" s="136"/>
      <c r="O249" s="325">
        <f t="shared" si="12"/>
        <v>0</v>
      </c>
    </row>
    <row r="250" spans="1:15" x14ac:dyDescent="0.25">
      <c r="A250" s="165" t="s">
        <v>2143</v>
      </c>
      <c r="B250" s="307" t="s">
        <v>43</v>
      </c>
      <c r="C250" s="29"/>
      <c r="D250" s="29"/>
      <c r="E250" s="29"/>
      <c r="F250" s="29"/>
      <c r="G250" s="322">
        <f t="shared" si="10"/>
        <v>0</v>
      </c>
      <c r="H250" s="167"/>
      <c r="I250" s="136"/>
      <c r="J250" s="136"/>
      <c r="K250" s="324">
        <f t="shared" si="11"/>
        <v>0</v>
      </c>
      <c r="L250" s="160"/>
      <c r="M250" s="136"/>
      <c r="N250" s="136"/>
      <c r="O250" s="325">
        <f t="shared" si="12"/>
        <v>0</v>
      </c>
    </row>
    <row r="251" spans="1:15" ht="31.5" x14ac:dyDescent="0.25">
      <c r="A251" s="165" t="s">
        <v>2144</v>
      </c>
      <c r="B251" s="159" t="s">
        <v>2145</v>
      </c>
      <c r="C251" s="29">
        <f>H251</f>
        <v>3.53</v>
      </c>
      <c r="D251" s="29"/>
      <c r="E251" s="29"/>
      <c r="F251" s="29">
        <f>C251</f>
        <v>3.53</v>
      </c>
      <c r="G251" s="322">
        <f t="shared" si="10"/>
        <v>0.86025407559322031</v>
      </c>
      <c r="H251" s="29">
        <v>3.53</v>
      </c>
      <c r="I251" s="29"/>
      <c r="J251" s="29"/>
      <c r="K251" s="324">
        <f t="shared" si="11"/>
        <v>3.53</v>
      </c>
      <c r="L251" s="13">
        <v>1.0150998091999999</v>
      </c>
      <c r="M251" s="29"/>
      <c r="N251" s="29"/>
      <c r="O251" s="325">
        <f t="shared" si="12"/>
        <v>1.0150998091999999</v>
      </c>
    </row>
    <row r="252" spans="1:15" ht="31.5" x14ac:dyDescent="0.25">
      <c r="A252" s="165" t="s">
        <v>2146</v>
      </c>
      <c r="B252" s="168" t="s">
        <v>4180</v>
      </c>
      <c r="C252" s="29">
        <f t="shared" ref="C252:C260" si="13">H252</f>
        <v>0.94499999999999995</v>
      </c>
      <c r="D252" s="29"/>
      <c r="E252" s="29"/>
      <c r="F252" s="29">
        <f t="shared" ref="F252:F260" si="14">C252</f>
        <v>0.94499999999999995</v>
      </c>
      <c r="G252" s="322">
        <f t="shared" si="10"/>
        <v>0.40010613033898301</v>
      </c>
      <c r="H252" s="145">
        <v>0.94499999999999995</v>
      </c>
      <c r="I252" s="29"/>
      <c r="J252" s="29"/>
      <c r="K252" s="324">
        <f t="shared" si="11"/>
        <v>0.94499999999999995</v>
      </c>
      <c r="L252" s="13">
        <v>0.47212523379999993</v>
      </c>
      <c r="M252" s="29"/>
      <c r="N252" s="29"/>
      <c r="O252" s="325">
        <f t="shared" si="12"/>
        <v>0.47212523379999993</v>
      </c>
    </row>
    <row r="253" spans="1:15" x14ac:dyDescent="0.25">
      <c r="A253" s="165"/>
      <c r="B253" s="159" t="s">
        <v>2148</v>
      </c>
      <c r="C253" s="29">
        <f t="shared" si="13"/>
        <v>5.77</v>
      </c>
      <c r="D253" s="29"/>
      <c r="E253" s="29"/>
      <c r="F253" s="29">
        <f t="shared" si="14"/>
        <v>5.77</v>
      </c>
      <c r="G253" s="322">
        <f t="shared" si="10"/>
        <v>2.6509038515254235</v>
      </c>
      <c r="H253" s="29">
        <v>5.77</v>
      </c>
      <c r="I253" s="29"/>
      <c r="J253" s="29"/>
      <c r="K253" s="324">
        <f t="shared" si="11"/>
        <v>5.77</v>
      </c>
      <c r="L253" s="13">
        <v>3.1280665447999998</v>
      </c>
      <c r="M253" s="29"/>
      <c r="N253" s="29"/>
      <c r="O253" s="325">
        <f t="shared" si="12"/>
        <v>3.1280665447999998</v>
      </c>
    </row>
    <row r="254" spans="1:15" ht="31.5" x14ac:dyDescent="0.25">
      <c r="A254" s="165" t="s">
        <v>2149</v>
      </c>
      <c r="B254" s="168" t="s">
        <v>4179</v>
      </c>
      <c r="C254" s="29">
        <f t="shared" si="13"/>
        <v>1.05</v>
      </c>
      <c r="D254" s="29"/>
      <c r="E254" s="29"/>
      <c r="F254" s="29">
        <f t="shared" si="14"/>
        <v>1.05</v>
      </c>
      <c r="G254" s="322">
        <f t="shared" si="10"/>
        <v>0.50305861033898303</v>
      </c>
      <c r="H254" s="29">
        <v>1.05</v>
      </c>
      <c r="I254" s="29"/>
      <c r="J254" s="29"/>
      <c r="K254" s="324">
        <f t="shared" si="11"/>
        <v>1.05</v>
      </c>
      <c r="L254" s="13">
        <v>0.59360916019999999</v>
      </c>
      <c r="M254" s="29"/>
      <c r="N254" s="29"/>
      <c r="O254" s="325">
        <f t="shared" si="12"/>
        <v>0.59360916019999999</v>
      </c>
    </row>
    <row r="255" spans="1:15" ht="31.5" x14ac:dyDescent="0.25">
      <c r="A255" s="165" t="s">
        <v>2151</v>
      </c>
      <c r="B255" s="168" t="s">
        <v>4181</v>
      </c>
      <c r="C255" s="29">
        <f t="shared" si="13"/>
        <v>1.5</v>
      </c>
      <c r="D255" s="29"/>
      <c r="E255" s="29"/>
      <c r="F255" s="29">
        <f t="shared" si="14"/>
        <v>1.5</v>
      </c>
      <c r="G255" s="322">
        <f t="shared" si="10"/>
        <v>0.80979328389830507</v>
      </c>
      <c r="H255" s="29">
        <v>1.5</v>
      </c>
      <c r="I255" s="29"/>
      <c r="J255" s="29"/>
      <c r="K255" s="324">
        <f t="shared" si="11"/>
        <v>1.5</v>
      </c>
      <c r="L255" s="13">
        <v>0.95555607499999995</v>
      </c>
      <c r="M255" s="29"/>
      <c r="N255" s="29"/>
      <c r="O255" s="325">
        <f t="shared" si="12"/>
        <v>0.95555607499999995</v>
      </c>
    </row>
    <row r="256" spans="1:15" ht="31.5" x14ac:dyDescent="0.25">
      <c r="A256" s="165" t="s">
        <v>2153</v>
      </c>
      <c r="B256" s="159" t="s">
        <v>2154</v>
      </c>
      <c r="C256" s="29">
        <f t="shared" si="13"/>
        <v>0.9</v>
      </c>
      <c r="D256" s="29"/>
      <c r="E256" s="29"/>
      <c r="F256" s="29">
        <f t="shared" si="14"/>
        <v>0.9</v>
      </c>
      <c r="G256" s="322">
        <f t="shared" si="10"/>
        <v>0.33914102457627121</v>
      </c>
      <c r="H256" s="29">
        <v>0.9</v>
      </c>
      <c r="I256" s="29"/>
      <c r="J256" s="29"/>
      <c r="K256" s="324">
        <f t="shared" si="11"/>
        <v>0.9</v>
      </c>
      <c r="L256" s="13">
        <v>0.40018640900000002</v>
      </c>
      <c r="M256" s="29"/>
      <c r="N256" s="29"/>
      <c r="O256" s="325">
        <f t="shared" si="12"/>
        <v>0.40018640900000002</v>
      </c>
    </row>
    <row r="257" spans="1:15" x14ac:dyDescent="0.25">
      <c r="A257" s="165" t="s">
        <v>2155</v>
      </c>
      <c r="B257" s="159" t="s">
        <v>2156</v>
      </c>
      <c r="C257" s="29" t="str">
        <f t="shared" si="13"/>
        <v>0,63 МВА</v>
      </c>
      <c r="D257" s="29"/>
      <c r="E257" s="29"/>
      <c r="F257" s="29" t="str">
        <f t="shared" si="14"/>
        <v>0,63 МВА</v>
      </c>
      <c r="G257" s="322">
        <f t="shared" si="10"/>
        <v>0.10677966101694916</v>
      </c>
      <c r="H257" s="29" t="s">
        <v>97</v>
      </c>
      <c r="I257" s="29"/>
      <c r="J257" s="29"/>
      <c r="K257" s="324" t="str">
        <f t="shared" si="11"/>
        <v>0,63 МВА</v>
      </c>
      <c r="L257" s="13">
        <v>0.126</v>
      </c>
      <c r="M257" s="29"/>
      <c r="N257" s="29"/>
      <c r="O257" s="325">
        <f t="shared" si="12"/>
        <v>0.126</v>
      </c>
    </row>
    <row r="258" spans="1:15" x14ac:dyDescent="0.25">
      <c r="A258" s="165" t="s">
        <v>2157</v>
      </c>
      <c r="B258" s="159" t="s">
        <v>2158</v>
      </c>
      <c r="C258" s="29">
        <f t="shared" si="13"/>
        <v>2.4</v>
      </c>
      <c r="D258" s="29"/>
      <c r="E258" s="29"/>
      <c r="F258" s="29">
        <f t="shared" si="14"/>
        <v>2.4</v>
      </c>
      <c r="G258" s="322">
        <f t="shared" si="10"/>
        <v>0.99093192949152564</v>
      </c>
      <c r="H258" s="29">
        <v>2.4</v>
      </c>
      <c r="I258" s="29"/>
      <c r="J258" s="29"/>
      <c r="K258" s="324">
        <f t="shared" si="11"/>
        <v>2.4</v>
      </c>
      <c r="L258" s="13">
        <v>1.1692996768000001</v>
      </c>
      <c r="M258" s="29"/>
      <c r="N258" s="29"/>
      <c r="O258" s="325">
        <f t="shared" si="12"/>
        <v>1.1692996768000001</v>
      </c>
    </row>
    <row r="259" spans="1:15" ht="31.5" x14ac:dyDescent="0.25">
      <c r="A259" s="165" t="s">
        <v>2159</v>
      </c>
      <c r="B259" s="159" t="s">
        <v>2160</v>
      </c>
      <c r="C259" s="29">
        <f t="shared" si="13"/>
        <v>8.5</v>
      </c>
      <c r="D259" s="29"/>
      <c r="E259" s="29"/>
      <c r="F259" s="29">
        <f t="shared" si="14"/>
        <v>8.5</v>
      </c>
      <c r="G259" s="322">
        <f t="shared" si="10"/>
        <v>1.3769661179661017</v>
      </c>
      <c r="H259" s="29">
        <v>8.5</v>
      </c>
      <c r="I259" s="29"/>
      <c r="J259" s="29"/>
      <c r="K259" s="324">
        <f t="shared" si="11"/>
        <v>8.5</v>
      </c>
      <c r="L259" s="13">
        <v>1.6248200192</v>
      </c>
      <c r="M259" s="29"/>
      <c r="N259" s="29"/>
      <c r="O259" s="325">
        <f t="shared" si="12"/>
        <v>1.6248200192</v>
      </c>
    </row>
    <row r="260" spans="1:15" ht="31.5" x14ac:dyDescent="0.25">
      <c r="A260" s="165" t="s">
        <v>2161</v>
      </c>
      <c r="B260" s="142" t="s">
        <v>2162</v>
      </c>
      <c r="C260" s="29">
        <f t="shared" si="13"/>
        <v>0.45</v>
      </c>
      <c r="D260" s="32"/>
      <c r="E260" s="32"/>
      <c r="F260" s="29">
        <f t="shared" si="14"/>
        <v>0.45</v>
      </c>
      <c r="G260" s="322">
        <f t="shared" si="10"/>
        <v>3.8711864406779664E-2</v>
      </c>
      <c r="H260" s="29">
        <v>0.45</v>
      </c>
      <c r="I260" s="32"/>
      <c r="J260" s="32"/>
      <c r="K260" s="324">
        <f t="shared" si="11"/>
        <v>0.45</v>
      </c>
      <c r="L260" s="13">
        <v>4.5679999999999998E-2</v>
      </c>
      <c r="M260" s="32"/>
      <c r="N260" s="32"/>
      <c r="O260" s="325">
        <f t="shared" si="12"/>
        <v>4.5679999999999998E-2</v>
      </c>
    </row>
    <row r="261" spans="1:15" ht="31.5" x14ac:dyDescent="0.25">
      <c r="A261" s="165" t="s">
        <v>2163</v>
      </c>
      <c r="B261" s="142" t="s">
        <v>2164</v>
      </c>
      <c r="C261" s="32"/>
      <c r="D261" s="32"/>
      <c r="E261" s="32"/>
      <c r="F261" s="32"/>
      <c r="G261" s="322">
        <f t="shared" si="10"/>
        <v>0.12314406779661018</v>
      </c>
      <c r="H261" s="29"/>
      <c r="I261" s="32"/>
      <c r="J261" s="32"/>
      <c r="K261" s="324">
        <f t="shared" si="11"/>
        <v>0</v>
      </c>
      <c r="L261" s="13">
        <v>0.14530999999999999</v>
      </c>
      <c r="M261" s="32"/>
      <c r="N261" s="32"/>
      <c r="O261" s="325">
        <f t="shared" si="12"/>
        <v>0.14530999999999999</v>
      </c>
    </row>
    <row r="262" spans="1:15" ht="31.5" x14ac:dyDescent="0.25">
      <c r="A262" s="165" t="s">
        <v>2165</v>
      </c>
      <c r="B262" s="30" t="s">
        <v>2166</v>
      </c>
      <c r="C262" s="29"/>
      <c r="D262" s="29"/>
      <c r="E262" s="29"/>
      <c r="F262" s="29"/>
      <c r="G262" s="322">
        <f t="shared" si="10"/>
        <v>0.16610309576271187</v>
      </c>
      <c r="H262" s="29"/>
      <c r="I262" s="136"/>
      <c r="J262" s="136"/>
      <c r="K262" s="324">
        <f t="shared" si="11"/>
        <v>0</v>
      </c>
      <c r="L262" s="13">
        <v>0.196001653</v>
      </c>
      <c r="M262" s="136"/>
      <c r="N262" s="136"/>
      <c r="O262" s="325">
        <f t="shared" si="12"/>
        <v>0.196001653</v>
      </c>
    </row>
    <row r="263" spans="1:15" ht="31.5" x14ac:dyDescent="0.25">
      <c r="A263" s="165" t="s">
        <v>2167</v>
      </c>
      <c r="B263" s="30" t="s">
        <v>2168</v>
      </c>
      <c r="C263" s="29"/>
      <c r="D263" s="29"/>
      <c r="E263" s="29"/>
      <c r="F263" s="29"/>
      <c r="G263" s="322">
        <f t="shared" si="10"/>
        <v>0.21933898305084745</v>
      </c>
      <c r="H263" s="29"/>
      <c r="I263" s="29"/>
      <c r="J263" s="29"/>
      <c r="K263" s="324">
        <f t="shared" si="11"/>
        <v>0</v>
      </c>
      <c r="L263" s="13">
        <v>0.25881999999999999</v>
      </c>
      <c r="M263" s="29"/>
      <c r="N263" s="29"/>
      <c r="O263" s="325">
        <f t="shared" si="12"/>
        <v>0.25881999999999999</v>
      </c>
    </row>
    <row r="264" spans="1:15" ht="31.5" x14ac:dyDescent="0.25">
      <c r="A264" s="165" t="s">
        <v>2169</v>
      </c>
      <c r="B264" s="30" t="s">
        <v>2170</v>
      </c>
      <c r="C264" s="29"/>
      <c r="D264" s="29"/>
      <c r="E264" s="29"/>
      <c r="F264" s="29"/>
      <c r="G264" s="322">
        <f t="shared" si="10"/>
        <v>0.11132682728813562</v>
      </c>
      <c r="H264" s="29"/>
      <c r="I264" s="29"/>
      <c r="J264" s="29"/>
      <c r="K264" s="324">
        <f t="shared" si="11"/>
        <v>0</v>
      </c>
      <c r="L264" s="13">
        <v>0.13136565620000001</v>
      </c>
      <c r="M264" s="29"/>
      <c r="N264" s="29"/>
      <c r="O264" s="325">
        <f t="shared" si="12"/>
        <v>0.13136565620000001</v>
      </c>
    </row>
    <row r="265" spans="1:15" ht="31.5" x14ac:dyDescent="0.25">
      <c r="A265" s="165" t="s">
        <v>2171</v>
      </c>
      <c r="B265" s="30" t="s">
        <v>2172</v>
      </c>
      <c r="C265" s="29"/>
      <c r="D265" s="29"/>
      <c r="E265" s="29"/>
      <c r="F265" s="29"/>
      <c r="G265" s="322">
        <f t="shared" si="10"/>
        <v>3.2097457627118645E-2</v>
      </c>
      <c r="H265" s="29"/>
      <c r="I265" s="29"/>
      <c r="J265" s="29"/>
      <c r="K265" s="324">
        <f t="shared" si="11"/>
        <v>0</v>
      </c>
      <c r="L265" s="13">
        <v>3.7874999999999999E-2</v>
      </c>
      <c r="M265" s="29"/>
      <c r="N265" s="29"/>
      <c r="O265" s="325">
        <f t="shared" si="12"/>
        <v>3.7874999999999999E-2</v>
      </c>
    </row>
    <row r="266" spans="1:15" ht="19.5" customHeight="1" x14ac:dyDescent="0.25">
      <c r="A266" s="165" t="s">
        <v>2173</v>
      </c>
      <c r="B266" s="30" t="s">
        <v>2174</v>
      </c>
      <c r="C266" s="32"/>
      <c r="D266" s="32"/>
      <c r="E266" s="32"/>
      <c r="F266" s="32"/>
      <c r="G266" s="322">
        <f t="shared" si="10"/>
        <v>3.7842989830508475E-2</v>
      </c>
      <c r="H266" s="29"/>
      <c r="I266" s="25"/>
      <c r="J266" s="25"/>
      <c r="K266" s="324">
        <f t="shared" si="11"/>
        <v>0</v>
      </c>
      <c r="L266" s="13">
        <v>4.4654727999999998E-2</v>
      </c>
      <c r="M266" s="25"/>
      <c r="N266" s="25"/>
      <c r="O266" s="325">
        <f t="shared" si="12"/>
        <v>4.4654727999999998E-2</v>
      </c>
    </row>
    <row r="267" spans="1:15" x14ac:dyDescent="0.25">
      <c r="A267" s="165" t="s">
        <v>2175</v>
      </c>
      <c r="B267" s="307" t="s">
        <v>28</v>
      </c>
      <c r="C267" s="32"/>
      <c r="D267" s="32"/>
      <c r="E267" s="32"/>
      <c r="F267" s="32"/>
      <c r="G267" s="322">
        <f t="shared" si="10"/>
        <v>0</v>
      </c>
      <c r="H267" s="167"/>
      <c r="I267" s="32"/>
      <c r="J267" s="32"/>
      <c r="K267" s="324">
        <f t="shared" si="11"/>
        <v>0</v>
      </c>
      <c r="L267" s="160"/>
      <c r="M267" s="32"/>
      <c r="N267" s="32"/>
      <c r="O267" s="325">
        <f t="shared" si="12"/>
        <v>0</v>
      </c>
    </row>
    <row r="268" spans="1:15" x14ac:dyDescent="0.25">
      <c r="A268" s="165" t="s">
        <v>2176</v>
      </c>
      <c r="B268" s="159" t="s">
        <v>2177</v>
      </c>
      <c r="C268" s="32"/>
      <c r="D268" s="32"/>
      <c r="E268" s="32"/>
      <c r="F268" s="32"/>
      <c r="G268" s="322">
        <f t="shared" si="10"/>
        <v>3.166186440677967E-2</v>
      </c>
      <c r="H268" s="167" t="s">
        <v>97</v>
      </c>
      <c r="I268" s="32"/>
      <c r="J268" s="32"/>
      <c r="K268" s="324" t="str">
        <f t="shared" si="11"/>
        <v>0,63 МВА</v>
      </c>
      <c r="L268" s="13">
        <v>3.7361000000000005E-2</v>
      </c>
      <c r="M268" s="32"/>
      <c r="N268" s="32"/>
      <c r="O268" s="325">
        <f t="shared" si="12"/>
        <v>3.7361000000000005E-2</v>
      </c>
    </row>
    <row r="269" spans="1:15" ht="31.5" x14ac:dyDescent="0.25">
      <c r="A269" s="165" t="s">
        <v>2178</v>
      </c>
      <c r="B269" s="159" t="s">
        <v>2179</v>
      </c>
      <c r="C269" s="29"/>
      <c r="D269" s="29"/>
      <c r="E269" s="29"/>
      <c r="F269" s="29"/>
      <c r="G269" s="322">
        <f t="shared" si="10"/>
        <v>3.90580706779661E-2</v>
      </c>
      <c r="H269" s="154" t="s">
        <v>1596</v>
      </c>
      <c r="I269" s="136"/>
      <c r="J269" s="136"/>
      <c r="K269" s="324" t="str">
        <f t="shared" si="11"/>
        <v>0,85 км</v>
      </c>
      <c r="L269" s="13">
        <v>4.6088523399999998E-2</v>
      </c>
      <c r="M269" s="136"/>
      <c r="N269" s="136"/>
      <c r="O269" s="325">
        <f t="shared" si="12"/>
        <v>4.6088523399999998E-2</v>
      </c>
    </row>
    <row r="270" spans="1:15" x14ac:dyDescent="0.25">
      <c r="A270" s="165" t="s">
        <v>2180</v>
      </c>
      <c r="B270" s="159" t="s">
        <v>2181</v>
      </c>
      <c r="C270" s="29"/>
      <c r="D270" s="29"/>
      <c r="E270" s="29"/>
      <c r="F270" s="29"/>
      <c r="G270" s="322">
        <f t="shared" si="10"/>
        <v>2.0008474576271185E-3</v>
      </c>
      <c r="H270" s="154" t="s">
        <v>713</v>
      </c>
      <c r="I270" s="29"/>
      <c r="J270" s="29"/>
      <c r="K270" s="324" t="str">
        <f t="shared" si="11"/>
        <v>4,5 км</v>
      </c>
      <c r="L270" s="13">
        <v>2.3609999999999998E-3</v>
      </c>
      <c r="M270" s="29"/>
      <c r="N270" s="29"/>
      <c r="O270" s="325">
        <f t="shared" si="12"/>
        <v>2.3609999999999998E-3</v>
      </c>
    </row>
    <row r="271" spans="1:15" x14ac:dyDescent="0.25">
      <c r="A271" s="165" t="s">
        <v>2182</v>
      </c>
      <c r="B271" s="307" t="s">
        <v>1850</v>
      </c>
      <c r="C271" s="29"/>
      <c r="D271" s="29"/>
      <c r="E271" s="29"/>
      <c r="F271" s="29"/>
      <c r="G271" s="322">
        <f t="shared" si="10"/>
        <v>0</v>
      </c>
      <c r="H271" s="167"/>
      <c r="I271" s="29"/>
      <c r="J271" s="29"/>
      <c r="K271" s="324">
        <f t="shared" si="11"/>
        <v>0</v>
      </c>
      <c r="L271" s="160"/>
      <c r="M271" s="29"/>
      <c r="N271" s="29"/>
      <c r="O271" s="325">
        <f t="shared" si="12"/>
        <v>0</v>
      </c>
    </row>
    <row r="272" spans="1:15" x14ac:dyDescent="0.25">
      <c r="A272" s="165" t="s">
        <v>2183</v>
      </c>
      <c r="B272" s="159" t="s">
        <v>1852</v>
      </c>
      <c r="C272" s="29"/>
      <c r="D272" s="29"/>
      <c r="E272" s="29"/>
      <c r="F272" s="29"/>
      <c r="G272" s="322">
        <f t="shared" ref="G272:G335" si="15">O272/1.18</f>
        <v>0.34830508000000004</v>
      </c>
      <c r="H272" s="167" t="s">
        <v>146</v>
      </c>
      <c r="I272" s="29"/>
      <c r="J272" s="29"/>
      <c r="K272" s="324" t="str">
        <f t="shared" si="11"/>
        <v>1 шт.</v>
      </c>
      <c r="L272" s="13">
        <v>0.41099999440000001</v>
      </c>
      <c r="M272" s="29"/>
      <c r="N272" s="29"/>
      <c r="O272" s="325">
        <f t="shared" si="12"/>
        <v>0.41099999440000001</v>
      </c>
    </row>
    <row r="273" spans="1:15" x14ac:dyDescent="0.25">
      <c r="A273" s="165" t="s">
        <v>2184</v>
      </c>
      <c r="B273" s="159" t="s">
        <v>2185</v>
      </c>
      <c r="C273" s="29"/>
      <c r="D273" s="29"/>
      <c r="E273" s="29"/>
      <c r="F273" s="29"/>
      <c r="G273" s="322">
        <f t="shared" si="15"/>
        <v>0.37033897999999993</v>
      </c>
      <c r="H273" s="167" t="s">
        <v>146</v>
      </c>
      <c r="I273" s="29"/>
      <c r="J273" s="29"/>
      <c r="K273" s="324" t="str">
        <f t="shared" si="11"/>
        <v>1 шт.</v>
      </c>
      <c r="L273" s="13">
        <v>0.43699999639999992</v>
      </c>
      <c r="M273" s="29"/>
      <c r="N273" s="29"/>
      <c r="O273" s="325">
        <f t="shared" si="12"/>
        <v>0.43699999639999992</v>
      </c>
    </row>
    <row r="274" spans="1:15" x14ac:dyDescent="0.25">
      <c r="A274" s="165"/>
      <c r="B274" s="159" t="s">
        <v>2186</v>
      </c>
      <c r="C274" s="29"/>
      <c r="D274" s="29"/>
      <c r="E274" s="29"/>
      <c r="F274" s="29"/>
      <c r="G274" s="322">
        <f t="shared" si="15"/>
        <v>3.3898305084745766</v>
      </c>
      <c r="H274" s="167" t="s">
        <v>146</v>
      </c>
      <c r="I274" s="136"/>
      <c r="J274" s="136"/>
      <c r="K274" s="324" t="str">
        <f t="shared" si="11"/>
        <v>1 шт.</v>
      </c>
      <c r="L274" s="13">
        <v>4</v>
      </c>
      <c r="M274" s="136"/>
      <c r="N274" s="136"/>
      <c r="O274" s="325">
        <f t="shared" si="12"/>
        <v>4</v>
      </c>
    </row>
    <row r="275" spans="1:15" x14ac:dyDescent="0.25">
      <c r="A275" s="165" t="s">
        <v>2187</v>
      </c>
      <c r="B275" s="307" t="s">
        <v>1914</v>
      </c>
      <c r="C275" s="29"/>
      <c r="D275" s="29"/>
      <c r="E275" s="29"/>
      <c r="F275" s="29"/>
      <c r="G275" s="322">
        <f t="shared" si="15"/>
        <v>0</v>
      </c>
      <c r="H275" s="167"/>
      <c r="I275" s="29"/>
      <c r="J275" s="29"/>
      <c r="K275" s="324">
        <f t="shared" si="11"/>
        <v>0</v>
      </c>
      <c r="L275" s="40"/>
      <c r="M275" s="29"/>
      <c r="N275" s="29"/>
      <c r="O275" s="325">
        <f t="shared" si="12"/>
        <v>0</v>
      </c>
    </row>
    <row r="276" spans="1:15" ht="31.5" x14ac:dyDescent="0.25">
      <c r="A276" s="165" t="s">
        <v>2188</v>
      </c>
      <c r="B276" s="159" t="s">
        <v>2189</v>
      </c>
      <c r="C276" s="29"/>
      <c r="D276" s="29"/>
      <c r="E276" s="29"/>
      <c r="F276" s="29"/>
      <c r="G276" s="322">
        <f t="shared" si="15"/>
        <v>6.6401813406779659</v>
      </c>
      <c r="H276" s="167" t="s">
        <v>1953</v>
      </c>
      <c r="I276" s="29"/>
      <c r="J276" s="29"/>
      <c r="K276" s="324" t="str">
        <f t="shared" ref="K276:K339" si="16">H276</f>
        <v>19 яч.</v>
      </c>
      <c r="L276" s="13">
        <v>7.8354139819999995</v>
      </c>
      <c r="M276" s="29"/>
      <c r="N276" s="29"/>
      <c r="O276" s="325">
        <f t="shared" ref="O276:O339" si="17">L276+M276+N276</f>
        <v>7.8354139819999995</v>
      </c>
    </row>
    <row r="277" spans="1:15" x14ac:dyDescent="0.25">
      <c r="A277" s="165" t="s">
        <v>2190</v>
      </c>
      <c r="B277" s="159" t="s">
        <v>2191</v>
      </c>
      <c r="C277" s="29"/>
      <c r="D277" s="29"/>
      <c r="E277" s="29"/>
      <c r="F277" s="29"/>
      <c r="G277" s="322">
        <f t="shared" si="15"/>
        <v>5.9630244986440673</v>
      </c>
      <c r="H277" s="167" t="s">
        <v>1538</v>
      </c>
      <c r="I277" s="29"/>
      <c r="J277" s="29"/>
      <c r="K277" s="324" t="str">
        <f t="shared" si="16"/>
        <v>18 яч.</v>
      </c>
      <c r="L277" s="13">
        <v>7.0363689083999992</v>
      </c>
      <c r="M277" s="29"/>
      <c r="N277" s="29"/>
      <c r="O277" s="325">
        <f t="shared" si="17"/>
        <v>7.0363689083999992</v>
      </c>
    </row>
    <row r="278" spans="1:15" x14ac:dyDescent="0.25">
      <c r="A278" s="165" t="s">
        <v>2192</v>
      </c>
      <c r="B278" s="159" t="s">
        <v>2193</v>
      </c>
      <c r="C278" s="29"/>
      <c r="D278" s="29"/>
      <c r="E278" s="29"/>
      <c r="F278" s="29"/>
      <c r="G278" s="322">
        <f t="shared" si="15"/>
        <v>6.6335950011864409</v>
      </c>
      <c r="H278" s="167" t="s">
        <v>1953</v>
      </c>
      <c r="I278" s="29"/>
      <c r="J278" s="29"/>
      <c r="K278" s="324" t="str">
        <f t="shared" si="16"/>
        <v>19 яч.</v>
      </c>
      <c r="L278" s="13">
        <v>7.8276421013999995</v>
      </c>
      <c r="M278" s="29"/>
      <c r="N278" s="29"/>
      <c r="O278" s="325">
        <f t="shared" si="17"/>
        <v>7.8276421013999995</v>
      </c>
    </row>
    <row r="279" spans="1:15" x14ac:dyDescent="0.25">
      <c r="A279" s="165" t="s">
        <v>2194</v>
      </c>
      <c r="B279" s="159" t="s">
        <v>2195</v>
      </c>
      <c r="C279" s="29"/>
      <c r="D279" s="29"/>
      <c r="E279" s="29"/>
      <c r="F279" s="29"/>
      <c r="G279" s="322">
        <f t="shared" si="15"/>
        <v>7.1209510766101696</v>
      </c>
      <c r="H279" s="167" t="s">
        <v>1540</v>
      </c>
      <c r="I279" s="29"/>
      <c r="J279" s="29"/>
      <c r="K279" s="324" t="str">
        <f t="shared" si="16"/>
        <v>21 яч.</v>
      </c>
      <c r="L279" s="13">
        <v>8.4027222704</v>
      </c>
      <c r="M279" s="29"/>
      <c r="N279" s="29"/>
      <c r="O279" s="325">
        <f t="shared" si="17"/>
        <v>8.4027222704</v>
      </c>
    </row>
    <row r="280" spans="1:15" x14ac:dyDescent="0.25">
      <c r="A280" s="165" t="s">
        <v>2196</v>
      </c>
      <c r="B280" s="307" t="s">
        <v>1955</v>
      </c>
      <c r="C280" s="29"/>
      <c r="D280" s="29"/>
      <c r="E280" s="29"/>
      <c r="F280" s="29"/>
      <c r="G280" s="322">
        <f t="shared" si="15"/>
        <v>0</v>
      </c>
      <c r="H280" s="167"/>
      <c r="I280" s="29"/>
      <c r="J280" s="29"/>
      <c r="K280" s="324">
        <f t="shared" si="16"/>
        <v>0</v>
      </c>
      <c r="L280" s="160"/>
      <c r="M280" s="29"/>
      <c r="N280" s="29"/>
      <c r="O280" s="325">
        <f t="shared" si="17"/>
        <v>0</v>
      </c>
    </row>
    <row r="281" spans="1:15" ht="31.5" x14ac:dyDescent="0.25">
      <c r="A281" s="165" t="s">
        <v>2197</v>
      </c>
      <c r="B281" s="159" t="s">
        <v>2198</v>
      </c>
      <c r="C281" s="326" t="str">
        <f>H281</f>
        <v>0,25МВА</v>
      </c>
      <c r="D281" s="29"/>
      <c r="E281" s="29"/>
      <c r="F281" s="326" t="str">
        <f>C281</f>
        <v>0,25МВА</v>
      </c>
      <c r="G281" s="322">
        <f t="shared" si="15"/>
        <v>0.11653728813559322</v>
      </c>
      <c r="H281" s="167" t="s">
        <v>109</v>
      </c>
      <c r="I281" s="29"/>
      <c r="J281" s="29"/>
      <c r="K281" s="324" t="str">
        <f t="shared" si="16"/>
        <v>0,25МВА</v>
      </c>
      <c r="L281" s="13">
        <v>0.137514</v>
      </c>
      <c r="M281" s="29"/>
      <c r="N281" s="29"/>
      <c r="O281" s="325">
        <f t="shared" si="17"/>
        <v>0.137514</v>
      </c>
    </row>
    <row r="282" spans="1:15" ht="31.5" x14ac:dyDescent="0.25">
      <c r="A282" s="165" t="s">
        <v>2199</v>
      </c>
      <c r="B282" s="159" t="s">
        <v>2200</v>
      </c>
      <c r="C282" s="326" t="str">
        <f t="shared" ref="C282:C292" si="18">H282</f>
        <v>0,4 МВА</v>
      </c>
      <c r="D282" s="29"/>
      <c r="E282" s="29"/>
      <c r="F282" s="326" t="str">
        <f t="shared" ref="F282:F292" si="19">C282</f>
        <v>0,4 МВА</v>
      </c>
      <c r="G282" s="322">
        <f t="shared" si="15"/>
        <v>0.31820304033898306</v>
      </c>
      <c r="H282" s="167" t="s">
        <v>19</v>
      </c>
      <c r="I282" s="29"/>
      <c r="J282" s="29"/>
      <c r="K282" s="324" t="str">
        <f t="shared" si="16"/>
        <v>0,4 МВА</v>
      </c>
      <c r="L282" s="13">
        <v>0.3754795876</v>
      </c>
      <c r="M282" s="29"/>
      <c r="N282" s="29"/>
      <c r="O282" s="325">
        <f t="shared" si="17"/>
        <v>0.3754795876</v>
      </c>
    </row>
    <row r="283" spans="1:15" ht="31.5" x14ac:dyDescent="0.25">
      <c r="A283" s="165" t="s">
        <v>2201</v>
      </c>
      <c r="B283" s="159" t="s">
        <v>2202</v>
      </c>
      <c r="C283" s="326" t="str">
        <f t="shared" si="18"/>
        <v>0,63 МВА</v>
      </c>
      <c r="D283" s="29"/>
      <c r="E283" s="29"/>
      <c r="F283" s="326" t="str">
        <f t="shared" si="19"/>
        <v>0,63 МВА</v>
      </c>
      <c r="G283" s="322">
        <f t="shared" si="15"/>
        <v>0.22930492999999999</v>
      </c>
      <c r="H283" s="167" t="s">
        <v>97</v>
      </c>
      <c r="I283" s="29"/>
      <c r="J283" s="29"/>
      <c r="K283" s="324" t="str">
        <f t="shared" si="16"/>
        <v>0,63 МВА</v>
      </c>
      <c r="L283" s="13">
        <v>0.27057981739999998</v>
      </c>
      <c r="M283" s="29"/>
      <c r="N283" s="29"/>
      <c r="O283" s="325">
        <f t="shared" si="17"/>
        <v>0.27057981739999998</v>
      </c>
    </row>
    <row r="284" spans="1:15" ht="31.5" x14ac:dyDescent="0.25">
      <c r="A284" s="165" t="s">
        <v>2203</v>
      </c>
      <c r="B284" s="159" t="s">
        <v>2204</v>
      </c>
      <c r="C284" s="326" t="str">
        <f t="shared" si="18"/>
        <v>0,1 МВА</v>
      </c>
      <c r="D284" s="29"/>
      <c r="E284" s="29"/>
      <c r="F284" s="326" t="str">
        <f t="shared" si="19"/>
        <v>0,1 МВА</v>
      </c>
      <c r="G284" s="322">
        <f t="shared" si="15"/>
        <v>0.22999133999999999</v>
      </c>
      <c r="H284" s="167" t="s">
        <v>18</v>
      </c>
      <c r="I284" s="29"/>
      <c r="J284" s="29"/>
      <c r="K284" s="324" t="str">
        <f t="shared" si="16"/>
        <v>0,1 МВА</v>
      </c>
      <c r="L284" s="13">
        <v>0.27138978119999996</v>
      </c>
      <c r="M284" s="29"/>
      <c r="N284" s="29"/>
      <c r="O284" s="325">
        <f t="shared" si="17"/>
        <v>0.27138978119999996</v>
      </c>
    </row>
    <row r="285" spans="1:15" ht="31.5" x14ac:dyDescent="0.25">
      <c r="A285" s="165" t="s">
        <v>2205</v>
      </c>
      <c r="B285" s="159" t="s">
        <v>2206</v>
      </c>
      <c r="C285" s="326" t="str">
        <f t="shared" si="18"/>
        <v>0,63 МВА</v>
      </c>
      <c r="D285" s="29"/>
      <c r="E285" s="29"/>
      <c r="F285" s="326" t="str">
        <f t="shared" si="19"/>
        <v>0,63 МВА</v>
      </c>
      <c r="G285" s="322">
        <f t="shared" si="15"/>
        <v>0.40781462999999996</v>
      </c>
      <c r="H285" s="167" t="s">
        <v>97</v>
      </c>
      <c r="I285" s="29"/>
      <c r="J285" s="29"/>
      <c r="K285" s="324" t="str">
        <f t="shared" si="16"/>
        <v>0,63 МВА</v>
      </c>
      <c r="L285" s="13">
        <v>0.48122126339999993</v>
      </c>
      <c r="M285" s="29"/>
      <c r="N285" s="29"/>
      <c r="O285" s="325">
        <f t="shared" si="17"/>
        <v>0.48122126339999993</v>
      </c>
    </row>
    <row r="286" spans="1:15" ht="31.5" x14ac:dyDescent="0.25">
      <c r="A286" s="165" t="s">
        <v>2207</v>
      </c>
      <c r="B286" s="159" t="s">
        <v>2208</v>
      </c>
      <c r="C286" s="326" t="str">
        <f t="shared" si="18"/>
        <v>0,63 МВА</v>
      </c>
      <c r="D286" s="29"/>
      <c r="E286" s="29"/>
      <c r="F286" s="326" t="str">
        <f t="shared" si="19"/>
        <v>0,63 МВА</v>
      </c>
      <c r="G286" s="322">
        <f t="shared" si="15"/>
        <v>0.36096214999999998</v>
      </c>
      <c r="H286" s="167" t="s">
        <v>97</v>
      </c>
      <c r="I286" s="29"/>
      <c r="J286" s="29"/>
      <c r="K286" s="324" t="str">
        <f t="shared" si="16"/>
        <v>0,63 МВА</v>
      </c>
      <c r="L286" s="13">
        <v>0.42593533699999997</v>
      </c>
      <c r="M286" s="29"/>
      <c r="N286" s="29"/>
      <c r="O286" s="325">
        <f t="shared" si="17"/>
        <v>0.42593533699999997</v>
      </c>
    </row>
    <row r="287" spans="1:15" ht="31.5" x14ac:dyDescent="0.25">
      <c r="A287" s="165" t="s">
        <v>2209</v>
      </c>
      <c r="B287" s="159" t="s">
        <v>2210</v>
      </c>
      <c r="C287" s="326" t="str">
        <f t="shared" si="18"/>
        <v>0,25МВА</v>
      </c>
      <c r="D287" s="32"/>
      <c r="E287" s="32"/>
      <c r="F287" s="326" t="str">
        <f t="shared" si="19"/>
        <v>0,25МВА</v>
      </c>
      <c r="G287" s="322">
        <f t="shared" si="15"/>
        <v>0.23872848186440679</v>
      </c>
      <c r="H287" s="167" t="s">
        <v>109</v>
      </c>
      <c r="I287" s="25"/>
      <c r="J287" s="25"/>
      <c r="K287" s="324" t="str">
        <f t="shared" si="16"/>
        <v>0,25МВА</v>
      </c>
      <c r="L287" s="13">
        <v>0.28169960859999998</v>
      </c>
      <c r="M287" s="25"/>
      <c r="N287" s="25"/>
      <c r="O287" s="325">
        <f t="shared" si="17"/>
        <v>0.28169960859999998</v>
      </c>
    </row>
    <row r="288" spans="1:15" ht="31.5" x14ac:dyDescent="0.25">
      <c r="A288" s="165" t="s">
        <v>2211</v>
      </c>
      <c r="B288" s="159" t="s">
        <v>2212</v>
      </c>
      <c r="C288" s="326" t="str">
        <f t="shared" si="18"/>
        <v>0,63 МВА</v>
      </c>
      <c r="D288" s="32"/>
      <c r="E288" s="32"/>
      <c r="F288" s="326" t="str">
        <f t="shared" si="19"/>
        <v>0,63 МВА</v>
      </c>
      <c r="G288" s="322">
        <f t="shared" si="15"/>
        <v>0.33807134999999999</v>
      </c>
      <c r="H288" s="167" t="s">
        <v>97</v>
      </c>
      <c r="I288" s="32"/>
      <c r="J288" s="32"/>
      <c r="K288" s="324" t="str">
        <f t="shared" si="16"/>
        <v>0,63 МВА</v>
      </c>
      <c r="L288" s="13">
        <v>0.39892419299999998</v>
      </c>
      <c r="M288" s="32"/>
      <c r="N288" s="32"/>
      <c r="O288" s="325">
        <f t="shared" si="17"/>
        <v>0.39892419299999998</v>
      </c>
    </row>
    <row r="289" spans="1:15" ht="31.5" x14ac:dyDescent="0.25">
      <c r="A289" s="165" t="s">
        <v>2213</v>
      </c>
      <c r="B289" s="159" t="s">
        <v>2214</v>
      </c>
      <c r="C289" s="326" t="str">
        <f t="shared" si="18"/>
        <v>0,63 МВА</v>
      </c>
      <c r="D289" s="32"/>
      <c r="E289" s="32"/>
      <c r="F289" s="326" t="str">
        <f t="shared" si="19"/>
        <v>0,63 МВА</v>
      </c>
      <c r="G289" s="322">
        <f t="shared" si="15"/>
        <v>0.32861076</v>
      </c>
      <c r="H289" s="167" t="s">
        <v>97</v>
      </c>
      <c r="I289" s="32"/>
      <c r="J289" s="32"/>
      <c r="K289" s="324" t="str">
        <f t="shared" si="16"/>
        <v>0,63 МВА</v>
      </c>
      <c r="L289" s="13">
        <v>0.38776069679999997</v>
      </c>
      <c r="M289" s="32"/>
      <c r="N289" s="32"/>
      <c r="O289" s="325">
        <f t="shared" si="17"/>
        <v>0.38776069679999997</v>
      </c>
    </row>
    <row r="290" spans="1:15" ht="31.5" x14ac:dyDescent="0.25">
      <c r="A290" s="165" t="s">
        <v>2215</v>
      </c>
      <c r="B290" s="159" t="s">
        <v>2216</v>
      </c>
      <c r="C290" s="326" t="str">
        <f t="shared" si="18"/>
        <v>0,63 МВА</v>
      </c>
      <c r="D290" s="32"/>
      <c r="E290" s="32"/>
      <c r="F290" s="326" t="str">
        <f t="shared" si="19"/>
        <v>0,63 МВА</v>
      </c>
      <c r="G290" s="322">
        <f t="shared" si="15"/>
        <v>0.32440334000000004</v>
      </c>
      <c r="H290" s="167" t="s">
        <v>97</v>
      </c>
      <c r="I290" s="25"/>
      <c r="J290" s="25"/>
      <c r="K290" s="324" t="str">
        <f t="shared" si="16"/>
        <v>0,63 МВА</v>
      </c>
      <c r="L290" s="13">
        <v>0.38279594120000004</v>
      </c>
      <c r="M290" s="25"/>
      <c r="N290" s="25"/>
      <c r="O290" s="325">
        <f t="shared" si="17"/>
        <v>0.38279594120000004</v>
      </c>
    </row>
    <row r="291" spans="1:15" ht="31.5" x14ac:dyDescent="0.25">
      <c r="A291" s="165" t="s">
        <v>2217</v>
      </c>
      <c r="B291" s="159" t="s">
        <v>2218</v>
      </c>
      <c r="C291" s="326" t="str">
        <f t="shared" si="18"/>
        <v>0,63 МВА</v>
      </c>
      <c r="D291" s="32"/>
      <c r="E291" s="32"/>
      <c r="F291" s="326" t="str">
        <f t="shared" si="19"/>
        <v>0,63 МВА</v>
      </c>
      <c r="G291" s="322">
        <f t="shared" si="15"/>
        <v>0.23664544000000001</v>
      </c>
      <c r="H291" s="167" t="s">
        <v>97</v>
      </c>
      <c r="I291" s="32"/>
      <c r="J291" s="32"/>
      <c r="K291" s="324" t="str">
        <f t="shared" si="16"/>
        <v>0,63 МВА</v>
      </c>
      <c r="L291" s="13">
        <v>0.27924161920000001</v>
      </c>
      <c r="M291" s="32"/>
      <c r="N291" s="32"/>
      <c r="O291" s="325">
        <f t="shared" si="17"/>
        <v>0.27924161920000001</v>
      </c>
    </row>
    <row r="292" spans="1:15" ht="31.5" x14ac:dyDescent="0.25">
      <c r="A292" s="165" t="s">
        <v>2219</v>
      </c>
      <c r="B292" s="159" t="s">
        <v>2220</v>
      </c>
      <c r="C292" s="326" t="str">
        <f t="shared" si="18"/>
        <v>1,26 МВА</v>
      </c>
      <c r="D292" s="32"/>
      <c r="E292" s="32"/>
      <c r="F292" s="326" t="str">
        <f t="shared" si="19"/>
        <v>1,26 МВА</v>
      </c>
      <c r="G292" s="322">
        <f t="shared" si="15"/>
        <v>0.4929</v>
      </c>
      <c r="H292" s="167" t="s">
        <v>1743</v>
      </c>
      <c r="I292" s="32"/>
      <c r="J292" s="32"/>
      <c r="K292" s="324" t="str">
        <f t="shared" si="16"/>
        <v>1,26 МВА</v>
      </c>
      <c r="L292" s="13">
        <v>0.58162199999999997</v>
      </c>
      <c r="M292" s="32"/>
      <c r="N292" s="32"/>
      <c r="O292" s="325">
        <f t="shared" si="17"/>
        <v>0.58162199999999997</v>
      </c>
    </row>
    <row r="293" spans="1:15" x14ac:dyDescent="0.25">
      <c r="A293" s="165" t="s">
        <v>2221</v>
      </c>
      <c r="B293" s="307" t="s">
        <v>1859</v>
      </c>
      <c r="C293" s="32"/>
      <c r="D293" s="32"/>
      <c r="E293" s="32"/>
      <c r="F293" s="32"/>
      <c r="G293" s="322">
        <f t="shared" si="15"/>
        <v>0</v>
      </c>
      <c r="H293" s="167"/>
      <c r="I293" s="25"/>
      <c r="J293" s="25"/>
      <c r="K293" s="324">
        <f t="shared" si="16"/>
        <v>0</v>
      </c>
      <c r="L293" s="160"/>
      <c r="M293" s="25"/>
      <c r="N293" s="25"/>
      <c r="O293" s="325">
        <f t="shared" si="17"/>
        <v>0</v>
      </c>
    </row>
    <row r="294" spans="1:15" x14ac:dyDescent="0.25">
      <c r="A294" s="165" t="s">
        <v>2222</v>
      </c>
      <c r="B294" s="159" t="s">
        <v>2223</v>
      </c>
      <c r="C294" s="32"/>
      <c r="D294" s="32"/>
      <c r="E294" s="32"/>
      <c r="F294" s="32"/>
      <c r="G294" s="322">
        <f t="shared" si="15"/>
        <v>0.11375000000000002</v>
      </c>
      <c r="H294" s="167" t="s">
        <v>146</v>
      </c>
      <c r="I294" s="32"/>
      <c r="J294" s="32"/>
      <c r="K294" s="324" t="str">
        <f t="shared" si="16"/>
        <v>1 шт.</v>
      </c>
      <c r="L294" s="13">
        <v>0.13422500000000001</v>
      </c>
      <c r="M294" s="32"/>
      <c r="N294" s="32"/>
      <c r="O294" s="325">
        <f t="shared" si="17"/>
        <v>0.13422500000000001</v>
      </c>
    </row>
    <row r="295" spans="1:15" x14ac:dyDescent="0.25">
      <c r="A295" s="165" t="s">
        <v>2224</v>
      </c>
      <c r="B295" s="307" t="s">
        <v>1867</v>
      </c>
      <c r="C295" s="32"/>
      <c r="D295" s="32"/>
      <c r="E295" s="32"/>
      <c r="F295" s="32"/>
      <c r="G295" s="322">
        <f t="shared" si="15"/>
        <v>0</v>
      </c>
      <c r="H295" s="167"/>
      <c r="I295" s="25"/>
      <c r="J295" s="25"/>
      <c r="K295" s="324">
        <f t="shared" si="16"/>
        <v>0</v>
      </c>
      <c r="L295" s="13"/>
      <c r="M295" s="25"/>
      <c r="N295" s="25"/>
      <c r="O295" s="325">
        <f t="shared" si="17"/>
        <v>0</v>
      </c>
    </row>
    <row r="296" spans="1:15" x14ac:dyDescent="0.25">
      <c r="A296" s="165" t="s">
        <v>2225</v>
      </c>
      <c r="B296" s="159" t="s">
        <v>2142</v>
      </c>
      <c r="C296" s="32"/>
      <c r="D296" s="32"/>
      <c r="E296" s="32"/>
      <c r="F296" s="32"/>
      <c r="G296" s="322">
        <f t="shared" si="15"/>
        <v>0.11567796610169492</v>
      </c>
      <c r="H296" s="167"/>
      <c r="I296" s="32"/>
      <c r="J296" s="32"/>
      <c r="K296" s="324">
        <f t="shared" si="16"/>
        <v>0</v>
      </c>
      <c r="L296" s="13">
        <v>0.13650000000000001</v>
      </c>
      <c r="M296" s="32"/>
      <c r="N296" s="32"/>
      <c r="O296" s="325">
        <f t="shared" si="17"/>
        <v>0.13650000000000001</v>
      </c>
    </row>
    <row r="297" spans="1:15" x14ac:dyDescent="0.25">
      <c r="A297" s="165" t="s">
        <v>2226</v>
      </c>
      <c r="B297" s="159" t="s">
        <v>2227</v>
      </c>
      <c r="C297" s="29"/>
      <c r="D297" s="29"/>
      <c r="E297" s="29"/>
      <c r="F297" s="29"/>
      <c r="G297" s="322">
        <f t="shared" si="15"/>
        <v>0.11771186440677966</v>
      </c>
      <c r="H297" s="167"/>
      <c r="I297" s="136"/>
      <c r="J297" s="136"/>
      <c r="K297" s="324">
        <f t="shared" si="16"/>
        <v>0</v>
      </c>
      <c r="L297" s="13">
        <v>0.1389</v>
      </c>
      <c r="M297" s="136"/>
      <c r="N297" s="136"/>
      <c r="O297" s="325">
        <f t="shared" si="17"/>
        <v>0.1389</v>
      </c>
    </row>
    <row r="298" spans="1:15" x14ac:dyDescent="0.25">
      <c r="A298" s="165" t="s">
        <v>2228</v>
      </c>
      <c r="B298" s="307" t="s">
        <v>1871</v>
      </c>
      <c r="C298" s="29"/>
      <c r="D298" s="29"/>
      <c r="E298" s="29"/>
      <c r="F298" s="29"/>
      <c r="G298" s="322">
        <f t="shared" si="15"/>
        <v>0</v>
      </c>
      <c r="H298" s="167"/>
      <c r="I298" s="29"/>
      <c r="J298" s="29"/>
      <c r="K298" s="324">
        <f t="shared" si="16"/>
        <v>0</v>
      </c>
      <c r="L298" s="160"/>
      <c r="M298" s="29"/>
      <c r="N298" s="29"/>
      <c r="O298" s="325">
        <f t="shared" si="17"/>
        <v>0</v>
      </c>
    </row>
    <row r="299" spans="1:15" ht="47.25" x14ac:dyDescent="0.25">
      <c r="A299" s="165" t="s">
        <v>2229</v>
      </c>
      <c r="B299" s="159" t="s">
        <v>1873</v>
      </c>
      <c r="C299" s="29"/>
      <c r="D299" s="29"/>
      <c r="E299" s="29"/>
      <c r="F299" s="29"/>
      <c r="G299" s="322">
        <f t="shared" si="15"/>
        <v>7.9364406779661021</v>
      </c>
      <c r="H299" s="167"/>
      <c r="I299" s="29"/>
      <c r="J299" s="29"/>
      <c r="K299" s="324">
        <f t="shared" si="16"/>
        <v>0</v>
      </c>
      <c r="L299" s="13">
        <v>9.3650000000000002</v>
      </c>
      <c r="M299" s="29"/>
      <c r="N299" s="29"/>
      <c r="O299" s="325">
        <f t="shared" si="17"/>
        <v>9.3650000000000002</v>
      </c>
    </row>
    <row r="300" spans="1:15" x14ac:dyDescent="0.25">
      <c r="A300" s="165" t="s">
        <v>2230</v>
      </c>
      <c r="B300" s="307" t="s">
        <v>2231</v>
      </c>
      <c r="C300" s="29"/>
      <c r="D300" s="29"/>
      <c r="E300" s="29"/>
      <c r="F300" s="29"/>
      <c r="G300" s="322">
        <f t="shared" si="15"/>
        <v>0</v>
      </c>
      <c r="H300" s="167"/>
      <c r="I300" s="29"/>
      <c r="J300" s="29"/>
      <c r="K300" s="324">
        <f t="shared" si="16"/>
        <v>0</v>
      </c>
      <c r="L300" s="160"/>
      <c r="M300" s="29"/>
      <c r="N300" s="29"/>
      <c r="O300" s="325">
        <f t="shared" si="17"/>
        <v>0</v>
      </c>
    </row>
    <row r="301" spans="1:15" x14ac:dyDescent="0.25">
      <c r="A301" s="165" t="s">
        <v>2232</v>
      </c>
      <c r="B301" s="159" t="s">
        <v>2231</v>
      </c>
      <c r="C301" s="29"/>
      <c r="D301" s="29"/>
      <c r="E301" s="29"/>
      <c r="F301" s="29"/>
      <c r="G301" s="322">
        <f t="shared" si="15"/>
        <v>0.83220338983050846</v>
      </c>
      <c r="H301" s="167"/>
      <c r="I301" s="29"/>
      <c r="J301" s="29"/>
      <c r="K301" s="324">
        <f t="shared" si="16"/>
        <v>0</v>
      </c>
      <c r="L301" s="13">
        <v>0.98199999999999998</v>
      </c>
      <c r="M301" s="29"/>
      <c r="N301" s="29"/>
      <c r="O301" s="325">
        <f t="shared" si="17"/>
        <v>0.98199999999999998</v>
      </c>
    </row>
    <row r="302" spans="1:15" x14ac:dyDescent="0.25">
      <c r="A302" s="165" t="s">
        <v>2233</v>
      </c>
      <c r="B302" s="307" t="s">
        <v>484</v>
      </c>
      <c r="C302" s="29"/>
      <c r="D302" s="29"/>
      <c r="E302" s="29"/>
      <c r="F302" s="29"/>
      <c r="G302" s="322">
        <f t="shared" si="15"/>
        <v>0</v>
      </c>
      <c r="H302" s="167"/>
      <c r="I302" s="29"/>
      <c r="J302" s="29"/>
      <c r="K302" s="324">
        <f t="shared" si="16"/>
        <v>0</v>
      </c>
      <c r="L302" s="160"/>
      <c r="M302" s="29"/>
      <c r="N302" s="29"/>
      <c r="O302" s="325">
        <f t="shared" si="17"/>
        <v>0</v>
      </c>
    </row>
    <row r="303" spans="1:15" ht="31.5" x14ac:dyDescent="0.25">
      <c r="A303" s="165" t="s">
        <v>2234</v>
      </c>
      <c r="B303" s="21" t="s">
        <v>4182</v>
      </c>
      <c r="C303" s="29"/>
      <c r="D303" s="29"/>
      <c r="E303" s="29"/>
      <c r="F303" s="29"/>
      <c r="G303" s="322">
        <f t="shared" si="15"/>
        <v>0.22775525983050846</v>
      </c>
      <c r="H303" s="167" t="s">
        <v>109</v>
      </c>
      <c r="I303" s="29"/>
      <c r="J303" s="29"/>
      <c r="K303" s="324" t="str">
        <f t="shared" si="16"/>
        <v>0,25МВА</v>
      </c>
      <c r="L303" s="13">
        <v>0.26875120659999996</v>
      </c>
      <c r="M303" s="29"/>
      <c r="N303" s="29"/>
      <c r="O303" s="325">
        <f t="shared" si="17"/>
        <v>0.26875120659999996</v>
      </c>
    </row>
    <row r="304" spans="1:15" ht="31.5" x14ac:dyDescent="0.25">
      <c r="A304" s="165" t="s">
        <v>2236</v>
      </c>
      <c r="B304" s="21" t="s">
        <v>4183</v>
      </c>
      <c r="C304" s="29"/>
      <c r="D304" s="29"/>
      <c r="E304" s="29"/>
      <c r="F304" s="29"/>
      <c r="G304" s="322">
        <f t="shared" si="15"/>
        <v>0.25345762711864411</v>
      </c>
      <c r="H304" s="167" t="s">
        <v>109</v>
      </c>
      <c r="I304" s="136"/>
      <c r="J304" s="136"/>
      <c r="K304" s="324" t="str">
        <f t="shared" si="16"/>
        <v>0,25МВА</v>
      </c>
      <c r="L304" s="13">
        <v>0.29908000000000001</v>
      </c>
      <c r="M304" s="136"/>
      <c r="N304" s="136"/>
      <c r="O304" s="325">
        <f t="shared" si="17"/>
        <v>0.29908000000000001</v>
      </c>
    </row>
    <row r="305" spans="1:15" ht="31.5" x14ac:dyDescent="0.25">
      <c r="A305" s="165" t="s">
        <v>2238</v>
      </c>
      <c r="B305" s="21" t="s">
        <v>4184</v>
      </c>
      <c r="C305" s="29"/>
      <c r="D305" s="29"/>
      <c r="E305" s="29"/>
      <c r="F305" s="29"/>
      <c r="G305" s="322">
        <f t="shared" si="15"/>
        <v>0.27039654427966098</v>
      </c>
      <c r="H305" s="167" t="s">
        <v>109</v>
      </c>
      <c r="I305" s="29"/>
      <c r="J305" s="29"/>
      <c r="K305" s="324" t="str">
        <f t="shared" si="16"/>
        <v>0,25МВА</v>
      </c>
      <c r="L305" s="13">
        <v>0.31906792224999997</v>
      </c>
      <c r="M305" s="29"/>
      <c r="N305" s="29"/>
      <c r="O305" s="325">
        <f t="shared" si="17"/>
        <v>0.31906792224999997</v>
      </c>
    </row>
    <row r="306" spans="1:15" ht="31.5" x14ac:dyDescent="0.25">
      <c r="A306" s="165" t="s">
        <v>2240</v>
      </c>
      <c r="B306" s="21" t="s">
        <v>4185</v>
      </c>
      <c r="C306" s="29"/>
      <c r="D306" s="29"/>
      <c r="E306" s="29"/>
      <c r="F306" s="29"/>
      <c r="G306" s="322">
        <f t="shared" si="15"/>
        <v>9.811450145762711E-2</v>
      </c>
      <c r="H306" s="154" t="s">
        <v>1050</v>
      </c>
      <c r="I306" s="29"/>
      <c r="J306" s="29"/>
      <c r="K306" s="324" t="str">
        <f t="shared" si="16"/>
        <v>0,2 км</v>
      </c>
      <c r="L306" s="13">
        <v>0.11577511171999999</v>
      </c>
      <c r="M306" s="29"/>
      <c r="N306" s="29"/>
      <c r="O306" s="325">
        <f t="shared" si="17"/>
        <v>0.11577511171999999</v>
      </c>
    </row>
    <row r="307" spans="1:15" ht="31.5" x14ac:dyDescent="0.25">
      <c r="A307" s="165" t="s">
        <v>2242</v>
      </c>
      <c r="B307" s="21" t="s">
        <v>4186</v>
      </c>
      <c r="C307" s="29"/>
      <c r="D307" s="29"/>
      <c r="E307" s="29"/>
      <c r="F307" s="29"/>
      <c r="G307" s="322">
        <f t="shared" si="15"/>
        <v>0.21418160355932203</v>
      </c>
      <c r="H307" s="167" t="s">
        <v>109</v>
      </c>
      <c r="I307" s="29"/>
      <c r="J307" s="29"/>
      <c r="K307" s="324" t="str">
        <f t="shared" si="16"/>
        <v>0,25МВА</v>
      </c>
      <c r="L307" s="13">
        <v>0.25273429219999999</v>
      </c>
      <c r="M307" s="29"/>
      <c r="N307" s="29"/>
      <c r="O307" s="325">
        <f t="shared" si="17"/>
        <v>0.25273429219999999</v>
      </c>
    </row>
    <row r="308" spans="1:15" ht="31.5" x14ac:dyDescent="0.25">
      <c r="A308" s="165" t="s">
        <v>2244</v>
      </c>
      <c r="B308" s="21" t="s">
        <v>4187</v>
      </c>
      <c r="C308" s="29"/>
      <c r="D308" s="29"/>
      <c r="E308" s="29"/>
      <c r="F308" s="29"/>
      <c r="G308" s="322">
        <f t="shared" si="15"/>
        <v>0.1936440677966102</v>
      </c>
      <c r="H308" s="154" t="s">
        <v>1100</v>
      </c>
      <c r="I308" s="29"/>
      <c r="J308" s="29"/>
      <c r="K308" s="324" t="str">
        <f t="shared" si="16"/>
        <v>0,5 км</v>
      </c>
      <c r="L308" s="13">
        <v>0.22850000000000001</v>
      </c>
      <c r="M308" s="29"/>
      <c r="N308" s="29"/>
      <c r="O308" s="325">
        <f t="shared" si="17"/>
        <v>0.22850000000000001</v>
      </c>
    </row>
    <row r="309" spans="1:15" x14ac:dyDescent="0.25">
      <c r="A309" s="165" t="s">
        <v>133</v>
      </c>
      <c r="B309" s="307" t="s">
        <v>2246</v>
      </c>
      <c r="C309" s="29"/>
      <c r="D309" s="29"/>
      <c r="E309" s="29"/>
      <c r="F309" s="29"/>
      <c r="G309" s="322">
        <f t="shared" si="15"/>
        <v>0</v>
      </c>
      <c r="H309" s="167"/>
      <c r="I309" s="29"/>
      <c r="J309" s="29"/>
      <c r="K309" s="324">
        <f t="shared" si="16"/>
        <v>0</v>
      </c>
      <c r="L309" s="160"/>
      <c r="M309" s="29"/>
      <c r="N309" s="29"/>
      <c r="O309" s="325">
        <f t="shared" si="17"/>
        <v>0</v>
      </c>
    </row>
    <row r="310" spans="1:15" x14ac:dyDescent="0.25">
      <c r="A310" s="165" t="s">
        <v>2247</v>
      </c>
      <c r="B310" s="136" t="s">
        <v>1845</v>
      </c>
      <c r="C310" s="29"/>
      <c r="D310" s="29"/>
      <c r="E310" s="29"/>
      <c r="F310" s="29"/>
      <c r="G310" s="322">
        <f t="shared" si="15"/>
        <v>0</v>
      </c>
      <c r="H310" s="167"/>
      <c r="I310" s="136"/>
      <c r="J310" s="136"/>
      <c r="K310" s="324">
        <f t="shared" si="16"/>
        <v>0</v>
      </c>
      <c r="L310" s="160"/>
      <c r="M310" s="136"/>
      <c r="N310" s="136"/>
      <c r="O310" s="325">
        <f t="shared" si="17"/>
        <v>0</v>
      </c>
    </row>
    <row r="311" spans="1:15" x14ac:dyDescent="0.25">
      <c r="A311" s="165" t="s">
        <v>2248</v>
      </c>
      <c r="B311" s="307" t="s">
        <v>1850</v>
      </c>
      <c r="C311" s="29"/>
      <c r="D311" s="29"/>
      <c r="E311" s="29"/>
      <c r="F311" s="29"/>
      <c r="G311" s="322">
        <f t="shared" si="15"/>
        <v>0</v>
      </c>
      <c r="H311" s="167"/>
      <c r="I311" s="136"/>
      <c r="J311" s="136"/>
      <c r="K311" s="324">
        <f t="shared" si="16"/>
        <v>0</v>
      </c>
      <c r="L311" s="160"/>
      <c r="M311" s="136"/>
      <c r="N311" s="136"/>
      <c r="O311" s="325">
        <f t="shared" si="17"/>
        <v>0</v>
      </c>
    </row>
    <row r="312" spans="1:15" x14ac:dyDescent="0.25">
      <c r="A312" s="165" t="s">
        <v>330</v>
      </c>
      <c r="B312" s="159" t="s">
        <v>2096</v>
      </c>
      <c r="C312" s="32"/>
      <c r="D312" s="32"/>
      <c r="E312" s="32"/>
      <c r="F312" s="32"/>
      <c r="G312" s="322">
        <f t="shared" si="15"/>
        <v>4.0042372899999998</v>
      </c>
      <c r="H312" s="167" t="s">
        <v>146</v>
      </c>
      <c r="I312" s="32"/>
      <c r="J312" s="32"/>
      <c r="K312" s="324" t="str">
        <f t="shared" si="16"/>
        <v>1 шт.</v>
      </c>
      <c r="L312" s="13">
        <v>4.7250000021999998</v>
      </c>
      <c r="M312" s="32"/>
      <c r="N312" s="32"/>
      <c r="O312" s="325">
        <f t="shared" si="17"/>
        <v>4.7250000021999998</v>
      </c>
    </row>
    <row r="313" spans="1:15" x14ac:dyDescent="0.25">
      <c r="A313" s="165" t="s">
        <v>2249</v>
      </c>
      <c r="B313" s="159" t="s">
        <v>2250</v>
      </c>
      <c r="C313" s="32"/>
      <c r="D313" s="32"/>
      <c r="E313" s="32"/>
      <c r="F313" s="32"/>
      <c r="G313" s="322">
        <f t="shared" si="15"/>
        <v>0.37881355932203392</v>
      </c>
      <c r="H313" s="167" t="s">
        <v>146</v>
      </c>
      <c r="I313" s="32"/>
      <c r="J313" s="32"/>
      <c r="K313" s="324" t="str">
        <f t="shared" si="16"/>
        <v>1 шт.</v>
      </c>
      <c r="L313" s="13">
        <v>0.44700000000000001</v>
      </c>
      <c r="M313" s="32"/>
      <c r="N313" s="32"/>
      <c r="O313" s="325">
        <f t="shared" si="17"/>
        <v>0.44700000000000001</v>
      </c>
    </row>
    <row r="314" spans="1:15" x14ac:dyDescent="0.25">
      <c r="A314" s="165" t="s">
        <v>2251</v>
      </c>
      <c r="B314" s="159" t="s">
        <v>1852</v>
      </c>
      <c r="C314" s="32"/>
      <c r="D314" s="32"/>
      <c r="E314" s="32"/>
      <c r="F314" s="32"/>
      <c r="G314" s="322">
        <f t="shared" si="15"/>
        <v>0.36588983000000003</v>
      </c>
      <c r="H314" s="167" t="s">
        <v>146</v>
      </c>
      <c r="I314" s="32"/>
      <c r="J314" s="32"/>
      <c r="K314" s="324" t="str">
        <f t="shared" si="16"/>
        <v>1 шт.</v>
      </c>
      <c r="L314" s="13">
        <v>0.43174999940000003</v>
      </c>
      <c r="M314" s="32"/>
      <c r="N314" s="32"/>
      <c r="O314" s="325">
        <f t="shared" si="17"/>
        <v>0.43174999940000003</v>
      </c>
    </row>
    <row r="315" spans="1:15" x14ac:dyDescent="0.25">
      <c r="A315" s="165" t="s">
        <v>2252</v>
      </c>
      <c r="B315" s="307" t="s">
        <v>1955</v>
      </c>
      <c r="C315" s="32"/>
      <c r="D315" s="32"/>
      <c r="E315" s="32"/>
      <c r="F315" s="32"/>
      <c r="G315" s="322">
        <f t="shared" si="15"/>
        <v>0</v>
      </c>
      <c r="H315" s="167"/>
      <c r="I315" s="32"/>
      <c r="J315" s="32"/>
      <c r="K315" s="324">
        <f t="shared" si="16"/>
        <v>0</v>
      </c>
      <c r="L315" s="160"/>
      <c r="M315" s="32"/>
      <c r="N315" s="32"/>
      <c r="O315" s="325">
        <f t="shared" si="17"/>
        <v>0</v>
      </c>
    </row>
    <row r="316" spans="1:15" ht="31.5" x14ac:dyDescent="0.25">
      <c r="A316" s="165" t="s">
        <v>2253</v>
      </c>
      <c r="B316" s="159" t="s">
        <v>2254</v>
      </c>
      <c r="C316" s="324" t="str">
        <f t="shared" ref="C316:C321" si="20">H316</f>
        <v>0,1 МВА</v>
      </c>
      <c r="D316" s="32"/>
      <c r="E316" s="32"/>
      <c r="F316" s="324" t="str">
        <f t="shared" ref="F316:F321" si="21">C316</f>
        <v>0,1 МВА</v>
      </c>
      <c r="G316" s="322">
        <f t="shared" si="15"/>
        <v>6.8274230000000005E-2</v>
      </c>
      <c r="H316" s="167" t="s">
        <v>18</v>
      </c>
      <c r="I316" s="32"/>
      <c r="J316" s="32"/>
      <c r="K316" s="324" t="str">
        <f t="shared" si="16"/>
        <v>0,1 МВА</v>
      </c>
      <c r="L316" s="13">
        <v>8.0563591399999995E-2</v>
      </c>
      <c r="M316" s="32"/>
      <c r="N316" s="32"/>
      <c r="O316" s="325">
        <f t="shared" si="17"/>
        <v>8.0563591399999995E-2</v>
      </c>
    </row>
    <row r="317" spans="1:15" ht="31.5" x14ac:dyDescent="0.25">
      <c r="A317" s="165" t="s">
        <v>2255</v>
      </c>
      <c r="B317" s="159" t="s">
        <v>2256</v>
      </c>
      <c r="C317" s="324" t="str">
        <f t="shared" si="20"/>
        <v>0,1 МВА</v>
      </c>
      <c r="D317" s="32"/>
      <c r="E317" s="32"/>
      <c r="F317" s="324" t="str">
        <f t="shared" si="21"/>
        <v>0,1 МВА</v>
      </c>
      <c r="G317" s="322">
        <f t="shared" si="15"/>
        <v>7.2027309999999997E-2</v>
      </c>
      <c r="H317" s="167" t="s">
        <v>18</v>
      </c>
      <c r="I317" s="32"/>
      <c r="J317" s="32"/>
      <c r="K317" s="324" t="str">
        <f t="shared" si="16"/>
        <v>0,1 МВА</v>
      </c>
      <c r="L317" s="13">
        <v>8.4992225799999988E-2</v>
      </c>
      <c r="M317" s="32"/>
      <c r="N317" s="32"/>
      <c r="O317" s="325">
        <f t="shared" si="17"/>
        <v>8.4992225799999988E-2</v>
      </c>
    </row>
    <row r="318" spans="1:15" ht="31.5" x14ac:dyDescent="0.25">
      <c r="A318" s="165" t="s">
        <v>2257</v>
      </c>
      <c r="B318" s="159" t="s">
        <v>2258</v>
      </c>
      <c r="C318" s="324" t="str">
        <f t="shared" si="20"/>
        <v>0,25МВА</v>
      </c>
      <c r="D318" s="32"/>
      <c r="E318" s="32"/>
      <c r="F318" s="324" t="str">
        <f t="shared" si="21"/>
        <v>0,25МВА</v>
      </c>
      <c r="G318" s="322">
        <f t="shared" si="15"/>
        <v>0.11362314</v>
      </c>
      <c r="H318" s="167" t="s">
        <v>109</v>
      </c>
      <c r="I318" s="32"/>
      <c r="J318" s="32"/>
      <c r="K318" s="324" t="str">
        <f t="shared" si="16"/>
        <v>0,25МВА</v>
      </c>
      <c r="L318" s="13">
        <v>0.13407530519999999</v>
      </c>
      <c r="M318" s="32"/>
      <c r="N318" s="32"/>
      <c r="O318" s="325">
        <f t="shared" si="17"/>
        <v>0.13407530519999999</v>
      </c>
    </row>
    <row r="319" spans="1:15" ht="31.5" x14ac:dyDescent="0.25">
      <c r="A319" s="165" t="s">
        <v>2259</v>
      </c>
      <c r="B319" s="159" t="s">
        <v>2260</v>
      </c>
      <c r="C319" s="324" t="str">
        <f t="shared" si="20"/>
        <v>0,1 МВА</v>
      </c>
      <c r="D319" s="32"/>
      <c r="E319" s="32"/>
      <c r="F319" s="324" t="str">
        <f t="shared" si="21"/>
        <v>0,1 МВА</v>
      </c>
      <c r="G319" s="322">
        <f t="shared" si="15"/>
        <v>6.8308750000000001E-2</v>
      </c>
      <c r="H319" s="167" t="s">
        <v>18</v>
      </c>
      <c r="I319" s="32"/>
      <c r="J319" s="32"/>
      <c r="K319" s="324" t="str">
        <f t="shared" si="16"/>
        <v>0,1 МВА</v>
      </c>
      <c r="L319" s="13">
        <v>8.0604324999999991E-2</v>
      </c>
      <c r="M319" s="32"/>
      <c r="N319" s="32"/>
      <c r="O319" s="325">
        <f t="shared" si="17"/>
        <v>8.0604324999999991E-2</v>
      </c>
    </row>
    <row r="320" spans="1:15" ht="31.5" x14ac:dyDescent="0.25">
      <c r="A320" s="165" t="s">
        <v>2261</v>
      </c>
      <c r="B320" s="159" t="s">
        <v>2262</v>
      </c>
      <c r="C320" s="324" t="str">
        <f t="shared" si="20"/>
        <v>0,25МВА</v>
      </c>
      <c r="D320" s="32"/>
      <c r="E320" s="32"/>
      <c r="F320" s="324" t="str">
        <f t="shared" si="21"/>
        <v>0,25МВА</v>
      </c>
      <c r="G320" s="322">
        <f t="shared" si="15"/>
        <v>0.11570144</v>
      </c>
      <c r="H320" s="167" t="s">
        <v>109</v>
      </c>
      <c r="I320" s="32"/>
      <c r="J320" s="32"/>
      <c r="K320" s="324" t="str">
        <f t="shared" si="16"/>
        <v>0,25МВА</v>
      </c>
      <c r="L320" s="13">
        <v>0.13652769919999999</v>
      </c>
      <c r="M320" s="32"/>
      <c r="N320" s="32"/>
      <c r="O320" s="325">
        <f t="shared" si="17"/>
        <v>0.13652769919999999</v>
      </c>
    </row>
    <row r="321" spans="1:15" ht="31.5" x14ac:dyDescent="0.25">
      <c r="A321" s="165" t="s">
        <v>2263</v>
      </c>
      <c r="B321" s="159" t="s">
        <v>2264</v>
      </c>
      <c r="C321" s="324" t="str">
        <f t="shared" si="20"/>
        <v>0,25МВА</v>
      </c>
      <c r="D321" s="32"/>
      <c r="E321" s="32"/>
      <c r="F321" s="324" t="str">
        <f t="shared" si="21"/>
        <v>0,25МВА</v>
      </c>
      <c r="G321" s="322">
        <f t="shared" si="15"/>
        <v>0.11355505</v>
      </c>
      <c r="H321" s="167" t="s">
        <v>109</v>
      </c>
      <c r="I321" s="32"/>
      <c r="J321" s="32"/>
      <c r="K321" s="324" t="str">
        <f t="shared" si="16"/>
        <v>0,25МВА</v>
      </c>
      <c r="L321" s="13">
        <v>0.133994959</v>
      </c>
      <c r="M321" s="32"/>
      <c r="N321" s="32"/>
      <c r="O321" s="325">
        <f t="shared" si="17"/>
        <v>0.133994959</v>
      </c>
    </row>
    <row r="322" spans="1:15" x14ac:dyDescent="0.25">
      <c r="A322" s="165" t="s">
        <v>2265</v>
      </c>
      <c r="B322" s="307" t="s">
        <v>1859</v>
      </c>
      <c r="C322" s="32"/>
      <c r="D322" s="32"/>
      <c r="E322" s="32"/>
      <c r="F322" s="32"/>
      <c r="G322" s="322">
        <f t="shared" si="15"/>
        <v>0</v>
      </c>
      <c r="H322" s="167"/>
      <c r="I322" s="32"/>
      <c r="J322" s="32"/>
      <c r="K322" s="324">
        <f t="shared" si="16"/>
        <v>0</v>
      </c>
      <c r="L322" s="160"/>
      <c r="M322" s="32"/>
      <c r="N322" s="32"/>
      <c r="O322" s="325">
        <f t="shared" si="17"/>
        <v>0</v>
      </c>
    </row>
    <row r="323" spans="1:15" x14ac:dyDescent="0.25">
      <c r="A323" s="165" t="s">
        <v>2266</v>
      </c>
      <c r="B323" s="159" t="s">
        <v>1861</v>
      </c>
      <c r="C323" s="32"/>
      <c r="D323" s="32"/>
      <c r="E323" s="32"/>
      <c r="F323" s="32"/>
      <c r="G323" s="322">
        <f t="shared" si="15"/>
        <v>0.1535</v>
      </c>
      <c r="H323" s="167" t="s">
        <v>146</v>
      </c>
      <c r="I323" s="32"/>
      <c r="J323" s="32"/>
      <c r="K323" s="324" t="str">
        <f t="shared" si="16"/>
        <v>1 шт.</v>
      </c>
      <c r="L323" s="13">
        <v>0.18112999999999999</v>
      </c>
      <c r="M323" s="32"/>
      <c r="N323" s="32"/>
      <c r="O323" s="325">
        <f t="shared" si="17"/>
        <v>0.18112999999999999</v>
      </c>
    </row>
    <row r="324" spans="1:15" x14ac:dyDescent="0.25">
      <c r="A324" s="165" t="s">
        <v>2267</v>
      </c>
      <c r="B324" s="307" t="s">
        <v>1867</v>
      </c>
      <c r="C324" s="29"/>
      <c r="D324" s="29"/>
      <c r="E324" s="29"/>
      <c r="F324" s="29"/>
      <c r="G324" s="322">
        <f t="shared" si="15"/>
        <v>0</v>
      </c>
      <c r="H324" s="167"/>
      <c r="I324" s="136"/>
      <c r="J324" s="136"/>
      <c r="K324" s="324">
        <f t="shared" si="16"/>
        <v>0</v>
      </c>
      <c r="L324" s="13"/>
      <c r="M324" s="136"/>
      <c r="N324" s="136"/>
      <c r="O324" s="325">
        <f t="shared" si="17"/>
        <v>0</v>
      </c>
    </row>
    <row r="325" spans="1:15" x14ac:dyDescent="0.25">
      <c r="A325" s="165" t="s">
        <v>2268</v>
      </c>
      <c r="B325" s="159" t="s">
        <v>2269</v>
      </c>
      <c r="C325" s="32"/>
      <c r="D325" s="32"/>
      <c r="E325" s="32"/>
      <c r="F325" s="32"/>
      <c r="G325" s="322">
        <f t="shared" si="15"/>
        <v>0.21713980149354747</v>
      </c>
      <c r="H325" s="167" t="s">
        <v>146</v>
      </c>
      <c r="I325" s="32"/>
      <c r="J325" s="32"/>
      <c r="K325" s="324" t="str">
        <f t="shared" si="16"/>
        <v>1 шт.</v>
      </c>
      <c r="L325" s="13">
        <v>0.25622496576238601</v>
      </c>
      <c r="M325" s="32"/>
      <c r="N325" s="32"/>
      <c r="O325" s="325">
        <f t="shared" si="17"/>
        <v>0.25622496576238601</v>
      </c>
    </row>
    <row r="326" spans="1:15" x14ac:dyDescent="0.25">
      <c r="A326" s="165" t="s">
        <v>2270</v>
      </c>
      <c r="B326" s="307" t="s">
        <v>1871</v>
      </c>
      <c r="C326" s="32"/>
      <c r="D326" s="32"/>
      <c r="E326" s="32"/>
      <c r="F326" s="32"/>
      <c r="G326" s="322">
        <f t="shared" si="15"/>
        <v>0</v>
      </c>
      <c r="H326" s="167"/>
      <c r="I326" s="32"/>
      <c r="J326" s="32"/>
      <c r="K326" s="324">
        <f t="shared" si="16"/>
        <v>0</v>
      </c>
      <c r="L326" s="13"/>
      <c r="M326" s="32"/>
      <c r="N326" s="32"/>
      <c r="O326" s="325">
        <f t="shared" si="17"/>
        <v>0</v>
      </c>
    </row>
    <row r="327" spans="1:15" ht="47.25" x14ac:dyDescent="0.25">
      <c r="A327" s="165" t="s">
        <v>2271</v>
      </c>
      <c r="B327" s="159" t="s">
        <v>1873</v>
      </c>
      <c r="C327" s="32"/>
      <c r="D327" s="32"/>
      <c r="E327" s="32"/>
      <c r="F327" s="32"/>
      <c r="G327" s="322">
        <f t="shared" si="15"/>
        <v>1.0463757566101695</v>
      </c>
      <c r="H327" s="167"/>
      <c r="I327" s="32"/>
      <c r="J327" s="32"/>
      <c r="K327" s="324">
        <f t="shared" si="16"/>
        <v>0</v>
      </c>
      <c r="L327" s="13">
        <v>1.2347233927999999</v>
      </c>
      <c r="M327" s="32"/>
      <c r="N327" s="32"/>
      <c r="O327" s="325">
        <f t="shared" si="17"/>
        <v>1.2347233927999999</v>
      </c>
    </row>
    <row r="328" spans="1:15" x14ac:dyDescent="0.25">
      <c r="A328" s="165" t="s">
        <v>2272</v>
      </c>
      <c r="B328" s="307" t="s">
        <v>484</v>
      </c>
      <c r="C328" s="32"/>
      <c r="D328" s="32"/>
      <c r="E328" s="32"/>
      <c r="F328" s="32"/>
      <c r="G328" s="322">
        <f t="shared" si="15"/>
        <v>0</v>
      </c>
      <c r="H328" s="167"/>
      <c r="I328" s="32"/>
      <c r="J328" s="32"/>
      <c r="K328" s="324">
        <f t="shared" si="16"/>
        <v>0</v>
      </c>
      <c r="L328" s="160"/>
      <c r="M328" s="32"/>
      <c r="N328" s="32"/>
      <c r="O328" s="325">
        <f t="shared" si="17"/>
        <v>0</v>
      </c>
    </row>
    <row r="329" spans="1:15" x14ac:dyDescent="0.25">
      <c r="A329" s="165" t="s">
        <v>331</v>
      </c>
      <c r="B329" s="159" t="s">
        <v>2273</v>
      </c>
      <c r="C329" s="32"/>
      <c r="D329" s="32"/>
      <c r="E329" s="32"/>
      <c r="F329" s="32"/>
      <c r="G329" s="322">
        <f t="shared" si="15"/>
        <v>0.18278061966101694</v>
      </c>
      <c r="H329" s="167" t="s">
        <v>18</v>
      </c>
      <c r="I329" s="32"/>
      <c r="J329" s="32"/>
      <c r="K329" s="324" t="str">
        <f t="shared" si="16"/>
        <v>0,1 МВА</v>
      </c>
      <c r="L329" s="13">
        <v>0.21568113119999999</v>
      </c>
      <c r="M329" s="32"/>
      <c r="N329" s="32"/>
      <c r="O329" s="325">
        <f t="shared" si="17"/>
        <v>0.21568113119999999</v>
      </c>
    </row>
    <row r="330" spans="1:15" ht="31.5" x14ac:dyDescent="0.25">
      <c r="A330" s="165" t="s">
        <v>332</v>
      </c>
      <c r="B330" s="159" t="s">
        <v>2274</v>
      </c>
      <c r="C330" s="32"/>
      <c r="D330" s="32"/>
      <c r="E330" s="32"/>
      <c r="F330" s="32"/>
      <c r="G330" s="322">
        <f t="shared" si="15"/>
        <v>0.11625335457627119</v>
      </c>
      <c r="H330" s="167" t="s">
        <v>849</v>
      </c>
      <c r="I330" s="32"/>
      <c r="J330" s="32"/>
      <c r="K330" s="324" t="str">
        <f t="shared" si="16"/>
        <v>0,3 км</v>
      </c>
      <c r="L330" s="13">
        <v>0.1371789584</v>
      </c>
      <c r="M330" s="32"/>
      <c r="N330" s="32"/>
      <c r="O330" s="325">
        <f t="shared" si="17"/>
        <v>0.1371789584</v>
      </c>
    </row>
    <row r="331" spans="1:15" ht="17.25" customHeight="1" x14ac:dyDescent="0.25">
      <c r="A331" s="165" t="s">
        <v>333</v>
      </c>
      <c r="B331" s="159" t="s">
        <v>2275</v>
      </c>
      <c r="C331" s="32"/>
      <c r="D331" s="32"/>
      <c r="E331" s="32"/>
      <c r="F331" s="32"/>
      <c r="G331" s="322">
        <f t="shared" si="15"/>
        <v>7.9566076654347728E-2</v>
      </c>
      <c r="H331" s="167" t="s">
        <v>18</v>
      </c>
      <c r="I331" s="32"/>
      <c r="J331" s="32"/>
      <c r="K331" s="324" t="str">
        <f t="shared" si="16"/>
        <v>0,1 МВА</v>
      </c>
      <c r="L331" s="13">
        <v>9.3887970452130307E-2</v>
      </c>
      <c r="M331" s="32"/>
      <c r="N331" s="32"/>
      <c r="O331" s="325">
        <f t="shared" si="17"/>
        <v>9.3887970452130307E-2</v>
      </c>
    </row>
    <row r="332" spans="1:15" ht="31.5" x14ac:dyDescent="0.25">
      <c r="A332" s="165" t="s">
        <v>334</v>
      </c>
      <c r="B332" s="159" t="s">
        <v>2276</v>
      </c>
      <c r="C332" s="29"/>
      <c r="D332" s="29"/>
      <c r="E332" s="29"/>
      <c r="F332" s="29"/>
      <c r="G332" s="322">
        <f t="shared" si="15"/>
        <v>7.9566076654347728E-2</v>
      </c>
      <c r="H332" s="154" t="s">
        <v>1100</v>
      </c>
      <c r="I332" s="136"/>
      <c r="J332" s="136"/>
      <c r="K332" s="324" t="str">
        <f t="shared" si="16"/>
        <v>0,5 км</v>
      </c>
      <c r="L332" s="13">
        <v>9.3887970452130307E-2</v>
      </c>
      <c r="M332" s="136"/>
      <c r="N332" s="136"/>
      <c r="O332" s="325">
        <f t="shared" si="17"/>
        <v>9.3887970452130307E-2</v>
      </c>
    </row>
    <row r="333" spans="1:15" x14ac:dyDescent="0.25">
      <c r="A333" s="165" t="s">
        <v>335</v>
      </c>
      <c r="B333" s="307" t="s">
        <v>21</v>
      </c>
      <c r="C333" s="29"/>
      <c r="D333" s="29"/>
      <c r="E333" s="29"/>
      <c r="F333" s="29"/>
      <c r="G333" s="322">
        <f t="shared" si="15"/>
        <v>0</v>
      </c>
      <c r="H333" s="167"/>
      <c r="I333" s="136"/>
      <c r="J333" s="136"/>
      <c r="K333" s="324">
        <f t="shared" si="16"/>
        <v>0</v>
      </c>
      <c r="L333" s="13"/>
      <c r="M333" s="136"/>
      <c r="N333" s="136"/>
      <c r="O333" s="325">
        <f t="shared" si="17"/>
        <v>0</v>
      </c>
    </row>
    <row r="334" spans="1:15" ht="31.5" x14ac:dyDescent="0.25">
      <c r="A334" s="165" t="s">
        <v>336</v>
      </c>
      <c r="B334" s="159" t="s">
        <v>2277</v>
      </c>
      <c r="C334" s="49"/>
      <c r="D334" s="49"/>
      <c r="E334" s="49"/>
      <c r="F334" s="49"/>
      <c r="G334" s="322">
        <f t="shared" si="15"/>
        <v>1.0169491525423728</v>
      </c>
      <c r="H334" s="167" t="s">
        <v>146</v>
      </c>
      <c r="I334" s="49"/>
      <c r="J334" s="49"/>
      <c r="K334" s="324" t="str">
        <f t="shared" si="16"/>
        <v>1 шт.</v>
      </c>
      <c r="L334" s="13">
        <v>1.2</v>
      </c>
      <c r="M334" s="49"/>
      <c r="N334" s="49"/>
      <c r="O334" s="325">
        <f t="shared" si="17"/>
        <v>1.2</v>
      </c>
    </row>
    <row r="335" spans="1:15" ht="51.75" customHeight="1" x14ac:dyDescent="0.25">
      <c r="A335" s="165" t="s">
        <v>337</v>
      </c>
      <c r="B335" s="159" t="s">
        <v>2278</v>
      </c>
      <c r="C335" s="29"/>
      <c r="D335" s="29"/>
      <c r="E335" s="29"/>
      <c r="F335" s="29"/>
      <c r="G335" s="322">
        <f t="shared" si="15"/>
        <v>0.58983050838983053</v>
      </c>
      <c r="H335" s="167"/>
      <c r="I335" s="136"/>
      <c r="J335" s="136"/>
      <c r="K335" s="324">
        <f t="shared" si="16"/>
        <v>0</v>
      </c>
      <c r="L335" s="13">
        <v>0.69599999989999994</v>
      </c>
      <c r="M335" s="136"/>
      <c r="N335" s="136"/>
      <c r="O335" s="325">
        <f t="shared" si="17"/>
        <v>0.69599999989999994</v>
      </c>
    </row>
    <row r="336" spans="1:15" ht="31.5" x14ac:dyDescent="0.25">
      <c r="A336" s="165" t="s">
        <v>339</v>
      </c>
      <c r="B336" s="159" t="s">
        <v>2279</v>
      </c>
      <c r="C336" s="29"/>
      <c r="D336" s="29"/>
      <c r="E336" s="29"/>
      <c r="F336" s="29"/>
      <c r="G336" s="322">
        <f t="shared" ref="G336:G399" si="22">O336/1.18</f>
        <v>0.5728813474576272</v>
      </c>
      <c r="H336" s="167" t="s">
        <v>146</v>
      </c>
      <c r="I336" s="29"/>
      <c r="J336" s="29"/>
      <c r="K336" s="324" t="str">
        <f t="shared" si="16"/>
        <v>1 шт.</v>
      </c>
      <c r="L336" s="13">
        <v>0.67599999</v>
      </c>
      <c r="M336" s="29"/>
      <c r="N336" s="29"/>
      <c r="O336" s="325">
        <f t="shared" si="17"/>
        <v>0.67599999</v>
      </c>
    </row>
    <row r="337" spans="1:15" x14ac:dyDescent="0.25">
      <c r="A337" s="165" t="s">
        <v>0</v>
      </c>
      <c r="B337" s="307" t="s">
        <v>2280</v>
      </c>
      <c r="C337" s="29"/>
      <c r="D337" s="29"/>
      <c r="E337" s="29"/>
      <c r="F337" s="29"/>
      <c r="G337" s="322">
        <f t="shared" si="22"/>
        <v>0</v>
      </c>
      <c r="H337" s="167"/>
      <c r="I337" s="29"/>
      <c r="J337" s="29"/>
      <c r="K337" s="324">
        <f t="shared" si="16"/>
        <v>0</v>
      </c>
      <c r="L337" s="160"/>
      <c r="M337" s="29"/>
      <c r="N337" s="29"/>
      <c r="O337" s="325">
        <f t="shared" si="17"/>
        <v>0</v>
      </c>
    </row>
    <row r="338" spans="1:15" x14ac:dyDescent="0.25">
      <c r="A338" s="165" t="s">
        <v>2281</v>
      </c>
      <c r="B338" s="136" t="s">
        <v>1845</v>
      </c>
      <c r="C338" s="29"/>
      <c r="D338" s="29"/>
      <c r="E338" s="29"/>
      <c r="F338" s="29"/>
      <c r="G338" s="322">
        <f t="shared" si="22"/>
        <v>0</v>
      </c>
      <c r="H338" s="167"/>
      <c r="I338" s="29"/>
      <c r="J338" s="29"/>
      <c r="K338" s="324">
        <f t="shared" si="16"/>
        <v>0</v>
      </c>
      <c r="L338" s="160"/>
      <c r="M338" s="29"/>
      <c r="N338" s="29"/>
      <c r="O338" s="325">
        <f t="shared" si="17"/>
        <v>0</v>
      </c>
    </row>
    <row r="339" spans="1:15" x14ac:dyDescent="0.25">
      <c r="A339" s="165" t="s">
        <v>1413</v>
      </c>
      <c r="B339" s="307" t="s">
        <v>1850</v>
      </c>
      <c r="C339" s="29"/>
      <c r="D339" s="29"/>
      <c r="E339" s="29"/>
      <c r="F339" s="29"/>
      <c r="G339" s="322">
        <f t="shared" si="22"/>
        <v>0</v>
      </c>
      <c r="H339" s="167"/>
      <c r="I339" s="29"/>
      <c r="J339" s="29"/>
      <c r="K339" s="324">
        <f t="shared" si="16"/>
        <v>0</v>
      </c>
      <c r="L339" s="160"/>
      <c r="M339" s="29"/>
      <c r="N339" s="29"/>
      <c r="O339" s="325">
        <f t="shared" si="17"/>
        <v>0</v>
      </c>
    </row>
    <row r="340" spans="1:15" ht="31.5" x14ac:dyDescent="0.25">
      <c r="A340" s="165" t="s">
        <v>1662</v>
      </c>
      <c r="B340" s="159" t="s">
        <v>1946</v>
      </c>
      <c r="C340" s="49"/>
      <c r="D340" s="49"/>
      <c r="E340" s="49"/>
      <c r="F340" s="49"/>
      <c r="G340" s="322">
        <f t="shared" si="22"/>
        <v>2.5322033898305087</v>
      </c>
      <c r="H340" s="167" t="s">
        <v>146</v>
      </c>
      <c r="I340" s="46"/>
      <c r="J340" s="46"/>
      <c r="K340" s="324" t="str">
        <f t="shared" ref="K340:K403" si="23">H340</f>
        <v>1 шт.</v>
      </c>
      <c r="L340" s="13">
        <v>2.988</v>
      </c>
      <c r="M340" s="46"/>
      <c r="N340" s="46"/>
      <c r="O340" s="325">
        <f t="shared" ref="O340:O403" si="24">L340+M340+N340</f>
        <v>2.988</v>
      </c>
    </row>
    <row r="341" spans="1:15" ht="31.5" x14ac:dyDescent="0.25">
      <c r="A341" s="165" t="s">
        <v>1663</v>
      </c>
      <c r="B341" s="159" t="s">
        <v>2282</v>
      </c>
      <c r="C341" s="29"/>
      <c r="D341" s="29"/>
      <c r="E341" s="29"/>
      <c r="F341" s="29"/>
      <c r="G341" s="322">
        <f t="shared" si="22"/>
        <v>1.9237279661016948</v>
      </c>
      <c r="H341" s="167" t="s">
        <v>146</v>
      </c>
      <c r="I341" s="29"/>
      <c r="J341" s="29"/>
      <c r="K341" s="324" t="str">
        <f t="shared" si="23"/>
        <v>1 шт.</v>
      </c>
      <c r="L341" s="13">
        <v>2.2699989999999999</v>
      </c>
      <c r="M341" s="29"/>
      <c r="N341" s="29"/>
      <c r="O341" s="325">
        <f t="shared" si="24"/>
        <v>2.2699989999999999</v>
      </c>
    </row>
    <row r="342" spans="1:15" x14ac:dyDescent="0.25">
      <c r="A342" s="165" t="s">
        <v>1664</v>
      </c>
      <c r="B342" s="307" t="s">
        <v>1859</v>
      </c>
      <c r="C342" s="29"/>
      <c r="D342" s="29"/>
      <c r="E342" s="29"/>
      <c r="F342" s="29"/>
      <c r="G342" s="322">
        <f t="shared" si="22"/>
        <v>0</v>
      </c>
      <c r="H342" s="167"/>
      <c r="I342" s="29"/>
      <c r="J342" s="29"/>
      <c r="K342" s="324">
        <f t="shared" si="23"/>
        <v>0</v>
      </c>
      <c r="L342" s="160"/>
      <c r="M342" s="29"/>
      <c r="N342" s="29"/>
      <c r="O342" s="325">
        <f t="shared" si="24"/>
        <v>0</v>
      </c>
    </row>
    <row r="343" spans="1:15" x14ac:dyDescent="0.25">
      <c r="A343" s="165" t="s">
        <v>2283</v>
      </c>
      <c r="B343" s="159" t="s">
        <v>2284</v>
      </c>
      <c r="C343" s="29"/>
      <c r="D343" s="29"/>
      <c r="E343" s="29"/>
      <c r="F343" s="29"/>
      <c r="G343" s="322">
        <f t="shared" si="22"/>
        <v>6.4788135593220345E-2</v>
      </c>
      <c r="H343" s="167" t="s">
        <v>146</v>
      </c>
      <c r="I343" s="29"/>
      <c r="J343" s="29"/>
      <c r="K343" s="324" t="str">
        <f t="shared" si="23"/>
        <v>1 шт.</v>
      </c>
      <c r="L343" s="31">
        <v>7.6450000000000004E-2</v>
      </c>
      <c r="M343" s="29"/>
      <c r="N343" s="29"/>
      <c r="O343" s="325">
        <f t="shared" si="24"/>
        <v>7.6450000000000004E-2</v>
      </c>
    </row>
    <row r="344" spans="1:15" x14ac:dyDescent="0.25">
      <c r="A344" s="165" t="s">
        <v>2285</v>
      </c>
      <c r="B344" s="159" t="s">
        <v>1861</v>
      </c>
      <c r="C344" s="32"/>
      <c r="D344" s="32"/>
      <c r="E344" s="32"/>
      <c r="F344" s="32"/>
      <c r="G344" s="322">
        <f t="shared" si="22"/>
        <v>0.20084745762711864</v>
      </c>
      <c r="H344" s="167" t="s">
        <v>146</v>
      </c>
      <c r="I344" s="32"/>
      <c r="J344" s="32"/>
      <c r="K344" s="324" t="str">
        <f t="shared" si="23"/>
        <v>1 шт.</v>
      </c>
      <c r="L344" s="31">
        <v>0.23699999999999999</v>
      </c>
      <c r="M344" s="32"/>
      <c r="N344" s="32"/>
      <c r="O344" s="325">
        <f t="shared" si="24"/>
        <v>0.23699999999999999</v>
      </c>
    </row>
    <row r="345" spans="1:15" x14ac:dyDescent="0.25">
      <c r="A345" s="165" t="s">
        <v>2286</v>
      </c>
      <c r="B345" s="307" t="s">
        <v>1921</v>
      </c>
      <c r="C345" s="32"/>
      <c r="D345" s="32"/>
      <c r="E345" s="32"/>
      <c r="F345" s="32"/>
      <c r="G345" s="322">
        <f t="shared" si="22"/>
        <v>0</v>
      </c>
      <c r="H345" s="167"/>
      <c r="I345" s="32"/>
      <c r="J345" s="32"/>
      <c r="K345" s="324">
        <f t="shared" si="23"/>
        <v>0</v>
      </c>
      <c r="L345" s="160"/>
      <c r="M345" s="32"/>
      <c r="N345" s="32"/>
      <c r="O345" s="325">
        <f t="shared" si="24"/>
        <v>0</v>
      </c>
    </row>
    <row r="346" spans="1:15" x14ac:dyDescent="0.25">
      <c r="A346" s="165" t="s">
        <v>2287</v>
      </c>
      <c r="B346" s="159" t="s">
        <v>2288</v>
      </c>
      <c r="C346" s="49"/>
      <c r="D346" s="49"/>
      <c r="E346" s="49"/>
      <c r="F346" s="49"/>
      <c r="G346" s="322">
        <f t="shared" si="22"/>
        <v>0.60279470118644063</v>
      </c>
      <c r="H346" s="167" t="s">
        <v>146</v>
      </c>
      <c r="I346" s="46"/>
      <c r="J346" s="46"/>
      <c r="K346" s="324" t="str">
        <f t="shared" si="23"/>
        <v>1 шт.</v>
      </c>
      <c r="L346" s="13">
        <v>0.71129774739999996</v>
      </c>
      <c r="M346" s="46"/>
      <c r="N346" s="46"/>
      <c r="O346" s="325">
        <f t="shared" si="24"/>
        <v>0.71129774739999996</v>
      </c>
    </row>
    <row r="347" spans="1:15" x14ac:dyDescent="0.25">
      <c r="A347" s="165" t="s">
        <v>2289</v>
      </c>
      <c r="B347" s="307" t="s">
        <v>1871</v>
      </c>
      <c r="C347" s="49"/>
      <c r="D347" s="49"/>
      <c r="E347" s="49"/>
      <c r="F347" s="49"/>
      <c r="G347" s="322">
        <f t="shared" si="22"/>
        <v>0</v>
      </c>
      <c r="H347" s="167"/>
      <c r="I347" s="49"/>
      <c r="J347" s="49"/>
      <c r="K347" s="324">
        <f t="shared" si="23"/>
        <v>0</v>
      </c>
      <c r="L347" s="160"/>
      <c r="M347" s="49"/>
      <c r="N347" s="49"/>
      <c r="O347" s="325">
        <f t="shared" si="24"/>
        <v>0</v>
      </c>
    </row>
    <row r="348" spans="1:15" ht="47.25" x14ac:dyDescent="0.25">
      <c r="A348" s="165" t="s">
        <v>2290</v>
      </c>
      <c r="B348" s="159" t="s">
        <v>1873</v>
      </c>
      <c r="C348" s="49"/>
      <c r="D348" s="49"/>
      <c r="E348" s="49"/>
      <c r="F348" s="49"/>
      <c r="G348" s="322">
        <f t="shared" si="22"/>
        <v>1.138542372881356</v>
      </c>
      <c r="H348" s="167"/>
      <c r="I348" s="46"/>
      <c r="J348" s="46"/>
      <c r="K348" s="324">
        <f t="shared" si="23"/>
        <v>0</v>
      </c>
      <c r="L348" s="13">
        <v>1.34348</v>
      </c>
      <c r="M348" s="46"/>
      <c r="N348" s="46"/>
      <c r="O348" s="325">
        <f t="shared" si="24"/>
        <v>1.34348</v>
      </c>
    </row>
    <row r="349" spans="1:15" x14ac:dyDescent="0.25">
      <c r="A349" s="165" t="s">
        <v>2291</v>
      </c>
      <c r="B349" s="307" t="s">
        <v>1867</v>
      </c>
      <c r="C349" s="32"/>
      <c r="D349" s="32"/>
      <c r="E349" s="32"/>
      <c r="F349" s="32"/>
      <c r="G349" s="322">
        <f t="shared" si="22"/>
        <v>0</v>
      </c>
      <c r="H349" s="167"/>
      <c r="I349" s="25"/>
      <c r="J349" s="25"/>
      <c r="K349" s="324">
        <f t="shared" si="23"/>
        <v>0</v>
      </c>
      <c r="L349" s="13"/>
      <c r="M349" s="25"/>
      <c r="N349" s="25"/>
      <c r="O349" s="325">
        <f t="shared" si="24"/>
        <v>0</v>
      </c>
    </row>
    <row r="350" spans="1:15" x14ac:dyDescent="0.25">
      <c r="A350" s="165" t="s">
        <v>2292</v>
      </c>
      <c r="B350" s="159" t="s">
        <v>2293</v>
      </c>
      <c r="C350" s="32"/>
      <c r="D350" s="32"/>
      <c r="E350" s="32"/>
      <c r="F350" s="32"/>
      <c r="G350" s="322">
        <f t="shared" si="22"/>
        <v>0.24322033898305084</v>
      </c>
      <c r="H350" s="167"/>
      <c r="I350" s="25"/>
      <c r="J350" s="25"/>
      <c r="K350" s="324">
        <f t="shared" si="23"/>
        <v>0</v>
      </c>
      <c r="L350" s="31">
        <v>0.28699999999999998</v>
      </c>
      <c r="M350" s="25"/>
      <c r="N350" s="25"/>
      <c r="O350" s="325">
        <f t="shared" si="24"/>
        <v>0.28699999999999998</v>
      </c>
    </row>
    <row r="351" spans="1:15" x14ac:dyDescent="0.25">
      <c r="A351" s="165" t="s">
        <v>2294</v>
      </c>
      <c r="B351" s="307" t="s">
        <v>484</v>
      </c>
      <c r="C351" s="32"/>
      <c r="D351" s="32"/>
      <c r="E351" s="32"/>
      <c r="F351" s="32"/>
      <c r="G351" s="322">
        <f t="shared" si="22"/>
        <v>0</v>
      </c>
      <c r="H351" s="167"/>
      <c r="I351" s="32"/>
      <c r="J351" s="32"/>
      <c r="K351" s="324">
        <f t="shared" si="23"/>
        <v>0</v>
      </c>
      <c r="L351" s="160"/>
      <c r="M351" s="32"/>
      <c r="N351" s="32"/>
      <c r="O351" s="325">
        <f t="shared" si="24"/>
        <v>0</v>
      </c>
    </row>
    <row r="352" spans="1:15" ht="33" customHeight="1" x14ac:dyDescent="0.25">
      <c r="A352" s="165" t="s">
        <v>1414</v>
      </c>
      <c r="B352" s="30" t="s">
        <v>4172</v>
      </c>
      <c r="C352" s="32"/>
      <c r="D352" s="32"/>
      <c r="E352" s="32"/>
      <c r="F352" s="32"/>
      <c r="G352" s="322">
        <f t="shared" si="22"/>
        <v>0.62871847355932209</v>
      </c>
      <c r="H352" s="29" t="s">
        <v>2296</v>
      </c>
      <c r="I352" s="32"/>
      <c r="J352" s="32"/>
      <c r="K352" s="324" t="str">
        <f t="shared" si="23"/>
        <v>0,62км.</v>
      </c>
      <c r="L352" s="31">
        <v>0.7418877988</v>
      </c>
      <c r="M352" s="32"/>
      <c r="N352" s="32"/>
      <c r="O352" s="325">
        <f t="shared" si="24"/>
        <v>0.7418877988</v>
      </c>
    </row>
    <row r="353" spans="1:15" ht="31.5" x14ac:dyDescent="0.25">
      <c r="A353" s="165" t="s">
        <v>1415</v>
      </c>
      <c r="B353" s="30" t="s">
        <v>4173</v>
      </c>
      <c r="C353" s="32"/>
      <c r="D353" s="32"/>
      <c r="E353" s="32"/>
      <c r="F353" s="32"/>
      <c r="G353" s="322">
        <f t="shared" si="22"/>
        <v>0.40293220338983055</v>
      </c>
      <c r="H353" s="29" t="s">
        <v>2298</v>
      </c>
      <c r="I353" s="32"/>
      <c r="J353" s="32"/>
      <c r="K353" s="324" t="str">
        <f t="shared" si="23"/>
        <v>0,21км.</v>
      </c>
      <c r="L353" s="31">
        <v>0.47545999999999999</v>
      </c>
      <c r="M353" s="32"/>
      <c r="N353" s="32"/>
      <c r="O353" s="325">
        <f t="shared" si="24"/>
        <v>0.47545999999999999</v>
      </c>
    </row>
    <row r="354" spans="1:15" ht="31.5" x14ac:dyDescent="0.25">
      <c r="A354" s="165" t="s">
        <v>1416</v>
      </c>
      <c r="B354" s="30" t="s">
        <v>4174</v>
      </c>
      <c r="C354" s="32"/>
      <c r="D354" s="32"/>
      <c r="E354" s="32"/>
      <c r="F354" s="32"/>
      <c r="G354" s="322">
        <f t="shared" si="22"/>
        <v>0.42242372881355933</v>
      </c>
      <c r="H354" s="29" t="s">
        <v>2300</v>
      </c>
      <c r="I354" s="32"/>
      <c r="J354" s="32"/>
      <c r="K354" s="324" t="str">
        <f t="shared" si="23"/>
        <v>0,15км.</v>
      </c>
      <c r="L354" s="31">
        <v>0.49846000000000001</v>
      </c>
      <c r="M354" s="32"/>
      <c r="N354" s="32"/>
      <c r="O354" s="325">
        <f t="shared" si="24"/>
        <v>0.49846000000000001</v>
      </c>
    </row>
    <row r="355" spans="1:15" x14ac:dyDescent="0.25">
      <c r="A355" s="165" t="s">
        <v>1417</v>
      </c>
      <c r="B355" s="307" t="s">
        <v>21</v>
      </c>
      <c r="C355" s="32"/>
      <c r="D355" s="32"/>
      <c r="E355" s="32"/>
      <c r="F355" s="32"/>
      <c r="G355" s="322">
        <f t="shared" si="22"/>
        <v>0</v>
      </c>
      <c r="H355" s="29"/>
      <c r="I355" s="32"/>
      <c r="J355" s="32"/>
      <c r="K355" s="324">
        <f t="shared" si="23"/>
        <v>0</v>
      </c>
      <c r="L355" s="31"/>
      <c r="M355" s="32"/>
      <c r="N355" s="32"/>
      <c r="O355" s="325">
        <f t="shared" si="24"/>
        <v>0</v>
      </c>
    </row>
    <row r="356" spans="1:15" ht="15.75" customHeight="1" x14ac:dyDescent="0.25">
      <c r="A356" s="165" t="s">
        <v>1418</v>
      </c>
      <c r="B356" s="45" t="s">
        <v>2301</v>
      </c>
      <c r="C356" s="32"/>
      <c r="D356" s="32"/>
      <c r="E356" s="32"/>
      <c r="F356" s="32"/>
      <c r="G356" s="322">
        <f t="shared" si="22"/>
        <v>8.2203389830508483E-2</v>
      </c>
      <c r="H356" s="29"/>
      <c r="I356" s="32"/>
      <c r="J356" s="32"/>
      <c r="K356" s="324">
        <f t="shared" si="23"/>
        <v>0</v>
      </c>
      <c r="L356" s="31">
        <v>9.7000000000000003E-2</v>
      </c>
      <c r="M356" s="32"/>
      <c r="N356" s="32"/>
      <c r="O356" s="325">
        <f t="shared" si="24"/>
        <v>9.7000000000000003E-2</v>
      </c>
    </row>
    <row r="357" spans="1:15" x14ac:dyDescent="0.25">
      <c r="A357" s="165" t="s">
        <v>139</v>
      </c>
      <c r="B357" s="307" t="s">
        <v>2302</v>
      </c>
      <c r="C357" s="49"/>
      <c r="D357" s="49"/>
      <c r="E357" s="49"/>
      <c r="F357" s="49"/>
      <c r="G357" s="322">
        <f t="shared" si="22"/>
        <v>0</v>
      </c>
      <c r="H357" s="167"/>
      <c r="I357" s="49"/>
      <c r="J357" s="49"/>
      <c r="K357" s="324">
        <f t="shared" si="23"/>
        <v>0</v>
      </c>
      <c r="L357" s="160"/>
      <c r="M357" s="49"/>
      <c r="N357" s="49"/>
      <c r="O357" s="325">
        <f t="shared" si="24"/>
        <v>0</v>
      </c>
    </row>
    <row r="358" spans="1:15" x14ac:dyDescent="0.25">
      <c r="A358" s="165" t="s">
        <v>2303</v>
      </c>
      <c r="B358" s="307" t="s">
        <v>43</v>
      </c>
      <c r="C358" s="32"/>
      <c r="D358" s="32"/>
      <c r="E358" s="32"/>
      <c r="F358" s="32"/>
      <c r="G358" s="322">
        <f t="shared" si="22"/>
        <v>0</v>
      </c>
      <c r="H358" s="167"/>
      <c r="I358" s="25"/>
      <c r="J358" s="25"/>
      <c r="K358" s="324">
        <f t="shared" si="23"/>
        <v>0</v>
      </c>
      <c r="L358" s="160"/>
      <c r="M358" s="25"/>
      <c r="N358" s="25"/>
      <c r="O358" s="325">
        <f t="shared" si="24"/>
        <v>0</v>
      </c>
    </row>
    <row r="359" spans="1:15" x14ac:dyDescent="0.25">
      <c r="A359" s="165" t="s">
        <v>2304</v>
      </c>
      <c r="B359" s="159" t="s">
        <v>2305</v>
      </c>
      <c r="C359" s="324" t="str">
        <f>H359</f>
        <v>0,1 МВА</v>
      </c>
      <c r="D359" s="32"/>
      <c r="E359" s="32"/>
      <c r="F359" s="324" t="str">
        <f>C359</f>
        <v>0,1 МВА</v>
      </c>
      <c r="G359" s="322">
        <f t="shared" si="22"/>
        <v>0.20072288135593222</v>
      </c>
      <c r="H359" s="167" t="s">
        <v>18</v>
      </c>
      <c r="I359" s="32"/>
      <c r="J359" s="32"/>
      <c r="K359" s="324" t="str">
        <f t="shared" si="23"/>
        <v>0,1 МВА</v>
      </c>
      <c r="L359" s="13">
        <v>0.23685300000000001</v>
      </c>
      <c r="M359" s="32"/>
      <c r="N359" s="32"/>
      <c r="O359" s="325">
        <f t="shared" si="24"/>
        <v>0.23685300000000001</v>
      </c>
    </row>
    <row r="360" spans="1:15" x14ac:dyDescent="0.25">
      <c r="A360" s="165" t="s">
        <v>2306</v>
      </c>
      <c r="B360" s="159" t="s">
        <v>2307</v>
      </c>
      <c r="C360" s="324" t="str">
        <f t="shared" ref="C360:C365" si="25">H360</f>
        <v>0,1 МВА</v>
      </c>
      <c r="D360" s="32"/>
      <c r="E360" s="32"/>
      <c r="F360" s="324" t="str">
        <f t="shared" ref="F360:F365" si="26">C360</f>
        <v>0,1 МВА</v>
      </c>
      <c r="G360" s="322">
        <f t="shared" si="22"/>
        <v>0.20113388135593221</v>
      </c>
      <c r="H360" s="167" t="s">
        <v>18</v>
      </c>
      <c r="I360" s="32"/>
      <c r="J360" s="32"/>
      <c r="K360" s="324" t="str">
        <f t="shared" si="23"/>
        <v>0,1 МВА</v>
      </c>
      <c r="L360" s="13">
        <v>0.23733798</v>
      </c>
      <c r="M360" s="32"/>
      <c r="N360" s="32"/>
      <c r="O360" s="325">
        <f t="shared" si="24"/>
        <v>0.23733798</v>
      </c>
    </row>
    <row r="361" spans="1:15" x14ac:dyDescent="0.25">
      <c r="A361" s="165" t="s">
        <v>2308</v>
      </c>
      <c r="B361" s="159" t="s">
        <v>2309</v>
      </c>
      <c r="C361" s="324" t="str">
        <f t="shared" si="25"/>
        <v>0,4 МВА</v>
      </c>
      <c r="D361" s="32"/>
      <c r="E361" s="32"/>
      <c r="F361" s="324" t="str">
        <f t="shared" si="26"/>
        <v>0,4 МВА</v>
      </c>
      <c r="G361" s="322">
        <f t="shared" si="22"/>
        <v>0.23920508474576274</v>
      </c>
      <c r="H361" s="167" t="s">
        <v>19</v>
      </c>
      <c r="I361" s="32"/>
      <c r="J361" s="32"/>
      <c r="K361" s="324" t="str">
        <f t="shared" si="23"/>
        <v>0,4 МВА</v>
      </c>
      <c r="L361" s="13">
        <v>0.28226200000000001</v>
      </c>
      <c r="M361" s="32"/>
      <c r="N361" s="32"/>
      <c r="O361" s="325">
        <f t="shared" si="24"/>
        <v>0.28226200000000001</v>
      </c>
    </row>
    <row r="362" spans="1:15" x14ac:dyDescent="0.25">
      <c r="A362" s="165"/>
      <c r="B362" s="159" t="s">
        <v>2310</v>
      </c>
      <c r="C362" s="324" t="str">
        <f t="shared" si="25"/>
        <v>0,1 МВА</v>
      </c>
      <c r="D362" s="32"/>
      <c r="E362" s="32"/>
      <c r="F362" s="324" t="str">
        <f t="shared" si="26"/>
        <v>0,1 МВА</v>
      </c>
      <c r="G362" s="322">
        <f t="shared" si="22"/>
        <v>0.13983050847457629</v>
      </c>
      <c r="H362" s="167" t="s">
        <v>18</v>
      </c>
      <c r="I362" s="25"/>
      <c r="J362" s="25"/>
      <c r="K362" s="324" t="str">
        <f t="shared" si="23"/>
        <v>0,1 МВА</v>
      </c>
      <c r="L362" s="13">
        <v>0.16500000000000001</v>
      </c>
      <c r="M362" s="25"/>
      <c r="N362" s="25"/>
      <c r="O362" s="325">
        <f t="shared" si="24"/>
        <v>0.16500000000000001</v>
      </c>
    </row>
    <row r="363" spans="1:15" x14ac:dyDescent="0.25">
      <c r="A363" s="165" t="s">
        <v>2311</v>
      </c>
      <c r="B363" s="159" t="s">
        <v>2312</v>
      </c>
      <c r="C363" s="324" t="str">
        <f t="shared" si="25"/>
        <v>0,16 МВА</v>
      </c>
      <c r="D363" s="32"/>
      <c r="E363" s="32"/>
      <c r="F363" s="324" t="str">
        <f t="shared" si="26"/>
        <v>0,16 МВА</v>
      </c>
      <c r="G363" s="322">
        <f t="shared" si="22"/>
        <v>0.72553067796610171</v>
      </c>
      <c r="H363" s="167" t="s">
        <v>327</v>
      </c>
      <c r="I363" s="32"/>
      <c r="J363" s="32"/>
      <c r="K363" s="324" t="str">
        <f t="shared" si="23"/>
        <v>0,16 МВА</v>
      </c>
      <c r="L363" s="13">
        <v>0.85612619999999995</v>
      </c>
      <c r="M363" s="32"/>
      <c r="N363" s="32"/>
      <c r="O363" s="325">
        <f t="shared" si="24"/>
        <v>0.85612619999999995</v>
      </c>
    </row>
    <row r="364" spans="1:15" ht="63" x14ac:dyDescent="0.25">
      <c r="A364" s="165" t="s">
        <v>2313</v>
      </c>
      <c r="B364" s="159" t="s">
        <v>2314</v>
      </c>
      <c r="C364" s="324">
        <f t="shared" si="25"/>
        <v>0</v>
      </c>
      <c r="D364" s="32"/>
      <c r="E364" s="32"/>
      <c r="F364" s="324">
        <f t="shared" si="26"/>
        <v>0</v>
      </c>
      <c r="G364" s="322">
        <f t="shared" si="22"/>
        <v>0.36986186440677971</v>
      </c>
      <c r="H364" s="167"/>
      <c r="I364" s="32"/>
      <c r="J364" s="32"/>
      <c r="K364" s="324">
        <f t="shared" si="23"/>
        <v>0</v>
      </c>
      <c r="L364" s="13">
        <v>0.43643700000000002</v>
      </c>
      <c r="M364" s="32"/>
      <c r="N364" s="32"/>
      <c r="O364" s="325">
        <f t="shared" si="24"/>
        <v>0.43643700000000002</v>
      </c>
    </row>
    <row r="365" spans="1:15" ht="31.5" x14ac:dyDescent="0.25">
      <c r="A365" s="165"/>
      <c r="B365" s="142" t="s">
        <v>2315</v>
      </c>
      <c r="C365" s="324" t="str">
        <f t="shared" si="25"/>
        <v>0,8 МВА</v>
      </c>
      <c r="D365" s="32"/>
      <c r="E365" s="32"/>
      <c r="F365" s="324" t="str">
        <f t="shared" si="26"/>
        <v>0,8 МВА</v>
      </c>
      <c r="G365" s="322">
        <f t="shared" si="22"/>
        <v>2.2332150000000002E-2</v>
      </c>
      <c r="H365" s="167" t="s">
        <v>378</v>
      </c>
      <c r="I365" s="32"/>
      <c r="J365" s="32"/>
      <c r="K365" s="324" t="str">
        <f t="shared" si="23"/>
        <v>0,8 МВА</v>
      </c>
      <c r="L365" s="13">
        <v>2.6351937000000002E-2</v>
      </c>
      <c r="M365" s="32"/>
      <c r="N365" s="32"/>
      <c r="O365" s="325">
        <f t="shared" si="24"/>
        <v>2.6351937000000002E-2</v>
      </c>
    </row>
    <row r="366" spans="1:15" x14ac:dyDescent="0.25">
      <c r="A366" s="165" t="s">
        <v>2316</v>
      </c>
      <c r="B366" s="307" t="s">
        <v>28</v>
      </c>
      <c r="C366" s="32"/>
      <c r="D366" s="32"/>
      <c r="E366" s="32"/>
      <c r="F366" s="32"/>
      <c r="G366" s="322">
        <f t="shared" si="22"/>
        <v>0</v>
      </c>
      <c r="H366" s="167"/>
      <c r="I366" s="32"/>
      <c r="J366" s="32"/>
      <c r="K366" s="324">
        <f t="shared" si="23"/>
        <v>0</v>
      </c>
      <c r="L366" s="40"/>
      <c r="M366" s="32"/>
      <c r="N366" s="32"/>
      <c r="O366" s="325">
        <f t="shared" si="24"/>
        <v>0</v>
      </c>
    </row>
    <row r="367" spans="1:15" ht="31.5" x14ac:dyDescent="0.25">
      <c r="A367" s="165" t="s">
        <v>2317</v>
      </c>
      <c r="B367" s="159" t="s">
        <v>2318</v>
      </c>
      <c r="C367" s="32"/>
      <c r="D367" s="32"/>
      <c r="E367" s="32"/>
      <c r="F367" s="32"/>
      <c r="G367" s="322">
        <f t="shared" si="22"/>
        <v>1.0689145435975049</v>
      </c>
      <c r="H367" s="167"/>
      <c r="I367" s="25"/>
      <c r="J367" s="25"/>
      <c r="K367" s="324">
        <f t="shared" si="23"/>
        <v>0</v>
      </c>
      <c r="L367" s="13">
        <v>1.2613191614450558</v>
      </c>
      <c r="M367" s="25"/>
      <c r="N367" s="25"/>
      <c r="O367" s="325">
        <f t="shared" si="24"/>
        <v>1.2613191614450558</v>
      </c>
    </row>
    <row r="368" spans="1:15" ht="47.25" x14ac:dyDescent="0.25">
      <c r="A368" s="165" t="s">
        <v>2319</v>
      </c>
      <c r="B368" s="159" t="s">
        <v>2320</v>
      </c>
      <c r="C368" s="32"/>
      <c r="D368" s="32"/>
      <c r="E368" s="32"/>
      <c r="F368" s="32"/>
      <c r="G368" s="322">
        <f t="shared" si="22"/>
        <v>0.47457627118644075</v>
      </c>
      <c r="H368" s="167"/>
      <c r="I368" s="32"/>
      <c r="J368" s="32"/>
      <c r="K368" s="324">
        <f t="shared" si="23"/>
        <v>0</v>
      </c>
      <c r="L368" s="13">
        <v>0.56000000000000005</v>
      </c>
      <c r="M368" s="32"/>
      <c r="N368" s="32"/>
      <c r="O368" s="325">
        <f t="shared" si="24"/>
        <v>0.56000000000000005</v>
      </c>
    </row>
    <row r="369" spans="1:15" ht="31.5" x14ac:dyDescent="0.25">
      <c r="A369" s="165" t="s">
        <v>2321</v>
      </c>
      <c r="B369" s="159" t="s">
        <v>2322</v>
      </c>
      <c r="C369" s="32"/>
      <c r="D369" s="32"/>
      <c r="E369" s="32"/>
      <c r="F369" s="32"/>
      <c r="G369" s="322">
        <f t="shared" si="22"/>
        <v>0.33898305084745767</v>
      </c>
      <c r="H369" s="167"/>
      <c r="I369" s="32"/>
      <c r="J369" s="32"/>
      <c r="K369" s="324">
        <f t="shared" si="23"/>
        <v>0</v>
      </c>
      <c r="L369" s="13">
        <v>0.4</v>
      </c>
      <c r="M369" s="32"/>
      <c r="N369" s="32"/>
      <c r="O369" s="325">
        <f t="shared" si="24"/>
        <v>0.4</v>
      </c>
    </row>
    <row r="370" spans="1:15" x14ac:dyDescent="0.25">
      <c r="A370" s="165" t="s">
        <v>2323</v>
      </c>
      <c r="B370" s="307" t="s">
        <v>1850</v>
      </c>
      <c r="C370" s="32"/>
      <c r="D370" s="32"/>
      <c r="E370" s="32"/>
      <c r="F370" s="32"/>
      <c r="G370" s="322">
        <f t="shared" si="22"/>
        <v>0</v>
      </c>
      <c r="H370" s="167"/>
      <c r="I370" s="32"/>
      <c r="J370" s="32"/>
      <c r="K370" s="324">
        <f t="shared" si="23"/>
        <v>0</v>
      </c>
      <c r="L370" s="40"/>
      <c r="M370" s="32"/>
      <c r="N370" s="32"/>
      <c r="O370" s="325">
        <f t="shared" si="24"/>
        <v>0</v>
      </c>
    </row>
    <row r="371" spans="1:15" x14ac:dyDescent="0.25">
      <c r="A371" s="165" t="s">
        <v>2324</v>
      </c>
      <c r="B371" s="159" t="s">
        <v>1911</v>
      </c>
      <c r="C371" s="32"/>
      <c r="D371" s="32"/>
      <c r="E371" s="32"/>
      <c r="F371" s="32"/>
      <c r="G371" s="322">
        <f t="shared" si="22"/>
        <v>3.1399771186440679</v>
      </c>
      <c r="H371" s="167" t="s">
        <v>146</v>
      </c>
      <c r="I371" s="32"/>
      <c r="J371" s="32"/>
      <c r="K371" s="324" t="str">
        <f t="shared" si="23"/>
        <v>1 шт.</v>
      </c>
      <c r="L371" s="13">
        <v>3.7051729999999998</v>
      </c>
      <c r="M371" s="32"/>
      <c r="N371" s="32"/>
      <c r="O371" s="325">
        <f t="shared" si="24"/>
        <v>3.7051729999999998</v>
      </c>
    </row>
    <row r="372" spans="1:15" x14ac:dyDescent="0.25">
      <c r="A372" s="165" t="s">
        <v>2325</v>
      </c>
      <c r="B372" s="159" t="s">
        <v>1852</v>
      </c>
      <c r="C372" s="32"/>
      <c r="D372" s="32"/>
      <c r="E372" s="32"/>
      <c r="F372" s="32"/>
      <c r="G372" s="322">
        <f t="shared" si="22"/>
        <v>0.34830508474576272</v>
      </c>
      <c r="H372" s="167" t="s">
        <v>146</v>
      </c>
      <c r="I372" s="25"/>
      <c r="J372" s="25"/>
      <c r="K372" s="324" t="str">
        <f t="shared" si="23"/>
        <v>1 шт.</v>
      </c>
      <c r="L372" s="13">
        <v>0.41099999999999998</v>
      </c>
      <c r="M372" s="25"/>
      <c r="N372" s="25"/>
      <c r="O372" s="325">
        <f t="shared" si="24"/>
        <v>0.41099999999999998</v>
      </c>
    </row>
    <row r="373" spans="1:15" x14ac:dyDescent="0.25">
      <c r="A373" s="165" t="s">
        <v>2326</v>
      </c>
      <c r="B373" s="159" t="s">
        <v>2327</v>
      </c>
      <c r="C373" s="32"/>
      <c r="D373" s="32"/>
      <c r="E373" s="32"/>
      <c r="F373" s="32"/>
      <c r="G373" s="322">
        <f t="shared" si="22"/>
        <v>0</v>
      </c>
      <c r="H373" s="167" t="s">
        <v>146</v>
      </c>
      <c r="I373" s="32"/>
      <c r="J373" s="32"/>
      <c r="K373" s="324" t="str">
        <f t="shared" si="23"/>
        <v>1 шт.</v>
      </c>
      <c r="L373" s="13">
        <v>0</v>
      </c>
      <c r="M373" s="32"/>
      <c r="N373" s="32"/>
      <c r="O373" s="325">
        <f t="shared" si="24"/>
        <v>0</v>
      </c>
    </row>
    <row r="374" spans="1:15" x14ac:dyDescent="0.25">
      <c r="A374" s="165"/>
      <c r="B374" s="142" t="s">
        <v>2328</v>
      </c>
      <c r="C374" s="32"/>
      <c r="D374" s="32"/>
      <c r="E374" s="32"/>
      <c r="F374" s="32"/>
      <c r="G374" s="322">
        <f t="shared" si="22"/>
        <v>6.4338983050847467E-2</v>
      </c>
      <c r="H374" s="167" t="s">
        <v>146</v>
      </c>
      <c r="I374" s="25"/>
      <c r="J374" s="25"/>
      <c r="K374" s="324" t="str">
        <f t="shared" si="23"/>
        <v>1 шт.</v>
      </c>
      <c r="L374" s="13">
        <v>7.5920000000000001E-2</v>
      </c>
      <c r="M374" s="25"/>
      <c r="N374" s="25"/>
      <c r="O374" s="325">
        <f t="shared" si="24"/>
        <v>7.5920000000000001E-2</v>
      </c>
    </row>
    <row r="375" spans="1:15" x14ac:dyDescent="0.25">
      <c r="A375" s="165" t="s">
        <v>2329</v>
      </c>
      <c r="B375" s="307" t="s">
        <v>2330</v>
      </c>
      <c r="C375" s="32"/>
      <c r="D375" s="32"/>
      <c r="E375" s="32"/>
      <c r="F375" s="32"/>
      <c r="G375" s="322">
        <f t="shared" si="22"/>
        <v>0</v>
      </c>
      <c r="H375" s="167"/>
      <c r="I375" s="32"/>
      <c r="J375" s="32"/>
      <c r="K375" s="324">
        <f t="shared" si="23"/>
        <v>0</v>
      </c>
      <c r="L375" s="40"/>
      <c r="M375" s="32"/>
      <c r="N375" s="32"/>
      <c r="O375" s="325">
        <f t="shared" si="24"/>
        <v>0</v>
      </c>
    </row>
    <row r="376" spans="1:15" x14ac:dyDescent="0.25">
      <c r="A376" s="165" t="s">
        <v>2331</v>
      </c>
      <c r="B376" s="159" t="s">
        <v>2332</v>
      </c>
      <c r="C376" s="32"/>
      <c r="D376" s="32"/>
      <c r="E376" s="32"/>
      <c r="F376" s="32"/>
      <c r="G376" s="322">
        <f t="shared" si="22"/>
        <v>1.6228813559322035</v>
      </c>
      <c r="H376" s="167" t="s">
        <v>146</v>
      </c>
      <c r="I376" s="32"/>
      <c r="J376" s="32"/>
      <c r="K376" s="324" t="str">
        <f t="shared" si="23"/>
        <v>1 шт.</v>
      </c>
      <c r="L376" s="13">
        <v>1.915</v>
      </c>
      <c r="M376" s="32"/>
      <c r="N376" s="32"/>
      <c r="O376" s="325">
        <f t="shared" si="24"/>
        <v>1.915</v>
      </c>
    </row>
    <row r="377" spans="1:15" x14ac:dyDescent="0.25">
      <c r="A377" s="165" t="s">
        <v>2333</v>
      </c>
      <c r="B377" s="159" t="s">
        <v>2334</v>
      </c>
      <c r="C377" s="32"/>
      <c r="D377" s="32"/>
      <c r="E377" s="32"/>
      <c r="F377" s="32"/>
      <c r="G377" s="322">
        <f t="shared" si="22"/>
        <v>4.0975703389830507</v>
      </c>
      <c r="H377" s="167" t="s">
        <v>146</v>
      </c>
      <c r="I377" s="32"/>
      <c r="J377" s="32"/>
      <c r="K377" s="324" t="str">
        <f t="shared" si="23"/>
        <v>1 шт.</v>
      </c>
      <c r="L377" s="13">
        <v>4.8351329999999999</v>
      </c>
      <c r="M377" s="32"/>
      <c r="N377" s="32"/>
      <c r="O377" s="325">
        <f t="shared" si="24"/>
        <v>4.8351329999999999</v>
      </c>
    </row>
    <row r="378" spans="1:15" x14ac:dyDescent="0.25">
      <c r="A378" s="165" t="s">
        <v>2335</v>
      </c>
      <c r="B378" s="159" t="s">
        <v>2336</v>
      </c>
      <c r="C378" s="32"/>
      <c r="D378" s="32"/>
      <c r="E378" s="32"/>
      <c r="F378" s="32"/>
      <c r="G378" s="322">
        <f t="shared" si="22"/>
        <v>3.2033898305084745</v>
      </c>
      <c r="H378" s="167" t="s">
        <v>146</v>
      </c>
      <c r="I378" s="32"/>
      <c r="J378" s="32"/>
      <c r="K378" s="324" t="str">
        <f t="shared" si="23"/>
        <v>1 шт.</v>
      </c>
      <c r="L378" s="13">
        <v>3.78</v>
      </c>
      <c r="M378" s="32"/>
      <c r="N378" s="32"/>
      <c r="O378" s="325">
        <f t="shared" si="24"/>
        <v>3.78</v>
      </c>
    </row>
    <row r="379" spans="1:15" x14ac:dyDescent="0.25">
      <c r="A379" s="165" t="s">
        <v>2337</v>
      </c>
      <c r="B379" s="159" t="s">
        <v>2338</v>
      </c>
      <c r="C379" s="32"/>
      <c r="D379" s="32"/>
      <c r="E379" s="32"/>
      <c r="F379" s="32"/>
      <c r="G379" s="322">
        <f t="shared" si="22"/>
        <v>3.4152542372881358</v>
      </c>
      <c r="H379" s="167" t="s">
        <v>146</v>
      </c>
      <c r="I379" s="25"/>
      <c r="J379" s="25"/>
      <c r="K379" s="324" t="str">
        <f t="shared" si="23"/>
        <v>1 шт.</v>
      </c>
      <c r="L379" s="13">
        <v>4.03</v>
      </c>
      <c r="M379" s="25"/>
      <c r="N379" s="25"/>
      <c r="O379" s="325">
        <f t="shared" si="24"/>
        <v>4.03</v>
      </c>
    </row>
    <row r="380" spans="1:15" x14ac:dyDescent="0.25">
      <c r="A380" s="165" t="s">
        <v>2339</v>
      </c>
      <c r="B380" s="307" t="s">
        <v>1914</v>
      </c>
      <c r="C380" s="32"/>
      <c r="D380" s="32"/>
      <c r="E380" s="32"/>
      <c r="F380" s="32"/>
      <c r="G380" s="322">
        <f t="shared" si="22"/>
        <v>0</v>
      </c>
      <c r="H380" s="167"/>
      <c r="I380" s="32"/>
      <c r="J380" s="32"/>
      <c r="K380" s="324">
        <f t="shared" si="23"/>
        <v>0</v>
      </c>
      <c r="L380" s="40"/>
      <c r="M380" s="32"/>
      <c r="N380" s="32"/>
      <c r="O380" s="325">
        <f t="shared" si="24"/>
        <v>0</v>
      </c>
    </row>
    <row r="381" spans="1:15" ht="31.5" x14ac:dyDescent="0.25">
      <c r="A381" s="165" t="s">
        <v>2340</v>
      </c>
      <c r="B381" s="159" t="s">
        <v>2341</v>
      </c>
      <c r="C381" s="32"/>
      <c r="D381" s="32"/>
      <c r="E381" s="32"/>
      <c r="F381" s="32"/>
      <c r="G381" s="322">
        <f t="shared" si="22"/>
        <v>6.1425240000000008</v>
      </c>
      <c r="H381" s="167" t="s">
        <v>1953</v>
      </c>
      <c r="I381" s="32"/>
      <c r="J381" s="32"/>
      <c r="K381" s="324" t="str">
        <f t="shared" si="23"/>
        <v>19 яч.</v>
      </c>
      <c r="L381" s="13">
        <v>7.2481783200000001</v>
      </c>
      <c r="M381" s="32"/>
      <c r="N381" s="32"/>
      <c r="O381" s="325">
        <f t="shared" si="24"/>
        <v>7.2481783200000001</v>
      </c>
    </row>
    <row r="382" spans="1:15" x14ac:dyDescent="0.25">
      <c r="A382" s="165" t="s">
        <v>2342</v>
      </c>
      <c r="B382" s="307" t="s">
        <v>2330</v>
      </c>
      <c r="C382" s="32"/>
      <c r="D382" s="32"/>
      <c r="E382" s="32"/>
      <c r="F382" s="32"/>
      <c r="G382" s="322">
        <f t="shared" si="22"/>
        <v>0</v>
      </c>
      <c r="H382" s="167"/>
      <c r="I382" s="32"/>
      <c r="J382" s="32"/>
      <c r="K382" s="324">
        <f t="shared" si="23"/>
        <v>0</v>
      </c>
      <c r="L382" s="40"/>
      <c r="M382" s="32"/>
      <c r="N382" s="32"/>
      <c r="O382" s="325">
        <f t="shared" si="24"/>
        <v>0</v>
      </c>
    </row>
    <row r="383" spans="1:15" x14ac:dyDescent="0.25">
      <c r="A383" s="165" t="s">
        <v>2343</v>
      </c>
      <c r="B383" s="159" t="s">
        <v>2344</v>
      </c>
      <c r="C383" s="32"/>
      <c r="D383" s="32"/>
      <c r="E383" s="32"/>
      <c r="F383" s="32"/>
      <c r="G383" s="322">
        <f t="shared" si="22"/>
        <v>35.690040169491532</v>
      </c>
      <c r="H383" s="167"/>
      <c r="I383" s="32"/>
      <c r="J383" s="32"/>
      <c r="K383" s="324">
        <f t="shared" si="23"/>
        <v>0</v>
      </c>
      <c r="L383" s="13">
        <v>42.114247400000004</v>
      </c>
      <c r="M383" s="32"/>
      <c r="N383" s="32"/>
      <c r="O383" s="325">
        <f t="shared" si="24"/>
        <v>42.114247400000004</v>
      </c>
    </row>
    <row r="384" spans="1:15" x14ac:dyDescent="0.25">
      <c r="A384" s="165" t="s">
        <v>2345</v>
      </c>
      <c r="B384" s="159" t="s">
        <v>2346</v>
      </c>
      <c r="C384" s="32"/>
      <c r="D384" s="32"/>
      <c r="E384" s="32"/>
      <c r="F384" s="32"/>
      <c r="G384" s="322">
        <f t="shared" si="22"/>
        <v>2.0047817033898307</v>
      </c>
      <c r="H384" s="167"/>
      <c r="I384" s="32"/>
      <c r="J384" s="32"/>
      <c r="K384" s="324">
        <f t="shared" si="23"/>
        <v>0</v>
      </c>
      <c r="L384" s="13">
        <v>2.3656424100000004</v>
      </c>
      <c r="M384" s="32"/>
      <c r="N384" s="32"/>
      <c r="O384" s="325">
        <f t="shared" si="24"/>
        <v>2.3656424100000004</v>
      </c>
    </row>
    <row r="385" spans="1:15" x14ac:dyDescent="0.25">
      <c r="A385" s="165" t="s">
        <v>2347</v>
      </c>
      <c r="B385" s="159" t="s">
        <v>2348</v>
      </c>
      <c r="C385" s="32"/>
      <c r="D385" s="32"/>
      <c r="E385" s="32"/>
      <c r="F385" s="32"/>
      <c r="G385" s="322">
        <f t="shared" si="22"/>
        <v>9.6681915254237296</v>
      </c>
      <c r="H385" s="167"/>
      <c r="I385" s="25"/>
      <c r="J385" s="25"/>
      <c r="K385" s="324">
        <f t="shared" si="23"/>
        <v>0</v>
      </c>
      <c r="L385" s="13">
        <v>11.408466000000001</v>
      </c>
      <c r="M385" s="25"/>
      <c r="N385" s="25"/>
      <c r="O385" s="325">
        <f t="shared" si="24"/>
        <v>11.408466000000001</v>
      </c>
    </row>
    <row r="386" spans="1:15" x14ac:dyDescent="0.25">
      <c r="A386" s="165" t="s">
        <v>2349</v>
      </c>
      <c r="B386" s="159" t="s">
        <v>2350</v>
      </c>
      <c r="C386" s="32"/>
      <c r="D386" s="32"/>
      <c r="E386" s="32"/>
      <c r="F386" s="32"/>
      <c r="G386" s="322">
        <f t="shared" si="22"/>
        <v>9.6659644067796631</v>
      </c>
      <c r="H386" s="167"/>
      <c r="I386" s="32"/>
      <c r="J386" s="32"/>
      <c r="K386" s="324">
        <f t="shared" si="23"/>
        <v>0</v>
      </c>
      <c r="L386" s="13">
        <v>11.405838000000001</v>
      </c>
      <c r="M386" s="32"/>
      <c r="N386" s="32"/>
      <c r="O386" s="325">
        <f t="shared" si="24"/>
        <v>11.405838000000001</v>
      </c>
    </row>
    <row r="387" spans="1:15" x14ac:dyDescent="0.25">
      <c r="A387" s="165" t="s">
        <v>2351</v>
      </c>
      <c r="B387" s="307" t="s">
        <v>1955</v>
      </c>
      <c r="C387" s="32"/>
      <c r="D387" s="32"/>
      <c r="E387" s="32"/>
      <c r="F387" s="32"/>
      <c r="G387" s="322">
        <f t="shared" si="22"/>
        <v>0</v>
      </c>
      <c r="H387" s="167"/>
      <c r="I387" s="32"/>
      <c r="J387" s="32"/>
      <c r="K387" s="324">
        <f t="shared" si="23"/>
        <v>0</v>
      </c>
      <c r="L387" s="40"/>
      <c r="M387" s="32"/>
      <c r="N387" s="32"/>
      <c r="O387" s="325">
        <f t="shared" si="24"/>
        <v>0</v>
      </c>
    </row>
    <row r="388" spans="1:15" ht="31.5" x14ac:dyDescent="0.25">
      <c r="A388" s="165" t="s">
        <v>2352</v>
      </c>
      <c r="B388" s="159" t="s">
        <v>2353</v>
      </c>
      <c r="C388" s="324" t="str">
        <f>H388</f>
        <v>0,4 МВА</v>
      </c>
      <c r="D388" s="32"/>
      <c r="E388" s="32"/>
      <c r="F388" s="324" t="str">
        <f>C388</f>
        <v>0,4 МВА</v>
      </c>
      <c r="G388" s="322">
        <f t="shared" si="22"/>
        <v>0.16118644067796611</v>
      </c>
      <c r="H388" s="167" t="s">
        <v>19</v>
      </c>
      <c r="I388" s="32"/>
      <c r="J388" s="32"/>
      <c r="K388" s="324" t="str">
        <f t="shared" si="23"/>
        <v>0,4 МВА</v>
      </c>
      <c r="L388" s="13">
        <v>0.19020000000000001</v>
      </c>
      <c r="M388" s="32"/>
      <c r="N388" s="32"/>
      <c r="O388" s="325">
        <f t="shared" si="24"/>
        <v>0.19020000000000001</v>
      </c>
    </row>
    <row r="389" spans="1:15" ht="31.5" x14ac:dyDescent="0.25">
      <c r="A389" s="165" t="s">
        <v>2354</v>
      </c>
      <c r="B389" s="159" t="s">
        <v>2355</v>
      </c>
      <c r="C389" s="324" t="str">
        <f>H389</f>
        <v>0,1 МВА</v>
      </c>
      <c r="D389" s="32"/>
      <c r="E389" s="32"/>
      <c r="F389" s="324" t="str">
        <f>C389</f>
        <v>0,1 МВА</v>
      </c>
      <c r="G389" s="322">
        <f t="shared" si="22"/>
        <v>7.0179661016949155E-2</v>
      </c>
      <c r="H389" s="167" t="s">
        <v>18</v>
      </c>
      <c r="I389" s="25"/>
      <c r="J389" s="25"/>
      <c r="K389" s="324" t="str">
        <f t="shared" si="23"/>
        <v>0,1 МВА</v>
      </c>
      <c r="L389" s="13">
        <v>8.2811999999999997E-2</v>
      </c>
      <c r="M389" s="25"/>
      <c r="N389" s="25"/>
      <c r="O389" s="325">
        <f t="shared" si="24"/>
        <v>8.2811999999999997E-2</v>
      </c>
    </row>
    <row r="390" spans="1:15" ht="31.5" x14ac:dyDescent="0.25">
      <c r="A390" s="165" t="s">
        <v>2356</v>
      </c>
      <c r="B390" s="159" t="s">
        <v>2357</v>
      </c>
      <c r="C390" s="324" t="str">
        <f>H390</f>
        <v>0,63 МВА</v>
      </c>
      <c r="D390" s="32"/>
      <c r="E390" s="32"/>
      <c r="F390" s="324" t="str">
        <f>C390</f>
        <v>0,63 МВА</v>
      </c>
      <c r="G390" s="322">
        <f t="shared" si="22"/>
        <v>0.23898220338983053</v>
      </c>
      <c r="H390" s="167" t="s">
        <v>97</v>
      </c>
      <c r="I390" s="32"/>
      <c r="J390" s="32"/>
      <c r="K390" s="324" t="str">
        <f t="shared" si="23"/>
        <v>0,63 МВА</v>
      </c>
      <c r="L390" s="13">
        <v>0.281999</v>
      </c>
      <c r="M390" s="32"/>
      <c r="N390" s="32"/>
      <c r="O390" s="325">
        <f t="shared" si="24"/>
        <v>0.281999</v>
      </c>
    </row>
    <row r="391" spans="1:15" ht="31.5" x14ac:dyDescent="0.25">
      <c r="A391" s="165" t="s">
        <v>2358</v>
      </c>
      <c r="B391" s="159" t="s">
        <v>2359</v>
      </c>
      <c r="C391" s="324" t="str">
        <f>H391</f>
        <v>0,4 МВА</v>
      </c>
      <c r="D391" s="32"/>
      <c r="E391" s="32"/>
      <c r="F391" s="324" t="str">
        <f>C391</f>
        <v>0,4 МВА</v>
      </c>
      <c r="G391" s="322">
        <f t="shared" si="22"/>
        <v>0.16016000000000002</v>
      </c>
      <c r="H391" s="167" t="s">
        <v>19</v>
      </c>
      <c r="I391" s="25"/>
      <c r="J391" s="25"/>
      <c r="K391" s="324" t="str">
        <f t="shared" si="23"/>
        <v>0,4 МВА</v>
      </c>
      <c r="L391" s="13">
        <v>0.18898880000000001</v>
      </c>
      <c r="M391" s="25"/>
      <c r="N391" s="25"/>
      <c r="O391" s="325">
        <f t="shared" si="24"/>
        <v>0.18898880000000001</v>
      </c>
    </row>
    <row r="392" spans="1:15" x14ac:dyDescent="0.25">
      <c r="A392" s="165" t="s">
        <v>2360</v>
      </c>
      <c r="B392" s="172" t="s">
        <v>2361</v>
      </c>
      <c r="C392" s="32"/>
      <c r="D392" s="32"/>
      <c r="E392" s="32"/>
      <c r="F392" s="32"/>
      <c r="G392" s="322">
        <f t="shared" si="22"/>
        <v>1.1584745762711866</v>
      </c>
      <c r="H392" s="167"/>
      <c r="I392" s="32"/>
      <c r="J392" s="32"/>
      <c r="K392" s="324">
        <f t="shared" si="23"/>
        <v>0</v>
      </c>
      <c r="L392" s="13">
        <v>1.367</v>
      </c>
      <c r="M392" s="32"/>
      <c r="N392" s="32"/>
      <c r="O392" s="325">
        <f t="shared" si="24"/>
        <v>1.367</v>
      </c>
    </row>
    <row r="393" spans="1:15" x14ac:dyDescent="0.25">
      <c r="A393" s="165" t="s">
        <v>2362</v>
      </c>
      <c r="B393" s="307" t="s">
        <v>1859</v>
      </c>
      <c r="C393" s="32"/>
      <c r="D393" s="32"/>
      <c r="E393" s="32"/>
      <c r="F393" s="32"/>
      <c r="G393" s="322">
        <f t="shared" si="22"/>
        <v>0</v>
      </c>
      <c r="H393" s="167"/>
      <c r="I393" s="25"/>
      <c r="J393" s="25"/>
      <c r="K393" s="324">
        <f t="shared" si="23"/>
        <v>0</v>
      </c>
      <c r="L393" s="40"/>
      <c r="M393" s="25"/>
      <c r="N393" s="25"/>
      <c r="O393" s="325">
        <f t="shared" si="24"/>
        <v>0</v>
      </c>
    </row>
    <row r="394" spans="1:15" x14ac:dyDescent="0.25">
      <c r="A394" s="165" t="s">
        <v>2363</v>
      </c>
      <c r="B394" s="159" t="s">
        <v>1861</v>
      </c>
      <c r="C394" s="32"/>
      <c r="D394" s="32"/>
      <c r="E394" s="32"/>
      <c r="F394" s="32"/>
      <c r="G394" s="322">
        <f t="shared" si="22"/>
        <v>0.17711864406779662</v>
      </c>
      <c r="H394" s="167" t="s">
        <v>146</v>
      </c>
      <c r="I394" s="32"/>
      <c r="J394" s="32"/>
      <c r="K394" s="324" t="str">
        <f t="shared" si="23"/>
        <v>1 шт.</v>
      </c>
      <c r="L394" s="13">
        <v>0.20899999999999999</v>
      </c>
      <c r="M394" s="32"/>
      <c r="N394" s="32"/>
      <c r="O394" s="325">
        <f t="shared" si="24"/>
        <v>0.20899999999999999</v>
      </c>
    </row>
    <row r="395" spans="1:15" ht="31.5" x14ac:dyDescent="0.25">
      <c r="A395" s="165" t="s">
        <v>2364</v>
      </c>
      <c r="B395" s="159" t="s">
        <v>2365</v>
      </c>
      <c r="C395" s="32"/>
      <c r="D395" s="32"/>
      <c r="E395" s="32"/>
      <c r="F395" s="32"/>
      <c r="G395" s="322">
        <f t="shared" si="22"/>
        <v>6.6949152542372881E-2</v>
      </c>
      <c r="H395" s="167" t="s">
        <v>146</v>
      </c>
      <c r="I395" s="25"/>
      <c r="J395" s="25"/>
      <c r="K395" s="324" t="str">
        <f t="shared" si="23"/>
        <v>1 шт.</v>
      </c>
      <c r="L395" s="13">
        <v>7.9000000000000001E-2</v>
      </c>
      <c r="M395" s="25"/>
      <c r="N395" s="25"/>
      <c r="O395" s="325">
        <f t="shared" si="24"/>
        <v>7.9000000000000001E-2</v>
      </c>
    </row>
    <row r="396" spans="1:15" x14ac:dyDescent="0.25">
      <c r="A396" s="165" t="s">
        <v>2366</v>
      </c>
      <c r="B396" s="159" t="s">
        <v>2367</v>
      </c>
      <c r="C396" s="32"/>
      <c r="D396" s="32"/>
      <c r="E396" s="32"/>
      <c r="F396" s="32"/>
      <c r="G396" s="322">
        <f t="shared" si="22"/>
        <v>0.15169491525423728</v>
      </c>
      <c r="H396" s="167"/>
      <c r="I396" s="32"/>
      <c r="J396" s="32"/>
      <c r="K396" s="324">
        <f t="shared" si="23"/>
        <v>0</v>
      </c>
      <c r="L396" s="13">
        <v>0.17899999999999999</v>
      </c>
      <c r="M396" s="32"/>
      <c r="N396" s="32"/>
      <c r="O396" s="325">
        <f t="shared" si="24"/>
        <v>0.17899999999999999</v>
      </c>
    </row>
    <row r="397" spans="1:15" x14ac:dyDescent="0.25">
      <c r="A397" s="165" t="s">
        <v>2368</v>
      </c>
      <c r="B397" s="307" t="s">
        <v>1863</v>
      </c>
      <c r="C397" s="32"/>
      <c r="D397" s="32"/>
      <c r="E397" s="32"/>
      <c r="F397" s="32"/>
      <c r="G397" s="322">
        <f t="shared" si="22"/>
        <v>0</v>
      </c>
      <c r="H397" s="167"/>
      <c r="I397" s="32"/>
      <c r="J397" s="32"/>
      <c r="K397" s="324">
        <f t="shared" si="23"/>
        <v>0</v>
      </c>
      <c r="L397" s="40"/>
      <c r="M397" s="32"/>
      <c r="N397" s="32"/>
      <c r="O397" s="325">
        <f t="shared" si="24"/>
        <v>0</v>
      </c>
    </row>
    <row r="398" spans="1:15" ht="47.25" x14ac:dyDescent="0.25">
      <c r="A398" s="165" t="s">
        <v>2369</v>
      </c>
      <c r="B398" s="159" t="s">
        <v>2370</v>
      </c>
      <c r="C398" s="32"/>
      <c r="D398" s="32"/>
      <c r="E398" s="32"/>
      <c r="F398" s="32"/>
      <c r="G398" s="322">
        <f t="shared" si="22"/>
        <v>0.25286016949152545</v>
      </c>
      <c r="H398" s="167"/>
      <c r="I398" s="32"/>
      <c r="J398" s="32"/>
      <c r="K398" s="324">
        <f t="shared" si="23"/>
        <v>0</v>
      </c>
      <c r="L398" s="13">
        <v>0.298375</v>
      </c>
      <c r="M398" s="32"/>
      <c r="N398" s="32"/>
      <c r="O398" s="325">
        <f t="shared" si="24"/>
        <v>0.298375</v>
      </c>
    </row>
    <row r="399" spans="1:15" x14ac:dyDescent="0.25">
      <c r="A399" s="165" t="s">
        <v>2371</v>
      </c>
      <c r="B399" s="307" t="s">
        <v>1867</v>
      </c>
      <c r="C399" s="32"/>
      <c r="D399" s="32"/>
      <c r="E399" s="32"/>
      <c r="F399" s="32"/>
      <c r="G399" s="322">
        <f t="shared" si="22"/>
        <v>0</v>
      </c>
      <c r="H399" s="167"/>
      <c r="I399" s="32"/>
      <c r="J399" s="32"/>
      <c r="K399" s="324">
        <f t="shared" si="23"/>
        <v>0</v>
      </c>
      <c r="L399" s="40"/>
      <c r="M399" s="32"/>
      <c r="N399" s="32"/>
      <c r="O399" s="325">
        <f t="shared" si="24"/>
        <v>0</v>
      </c>
    </row>
    <row r="400" spans="1:15" x14ac:dyDescent="0.25">
      <c r="A400" s="165" t="s">
        <v>2372</v>
      </c>
      <c r="B400" s="159" t="s">
        <v>2373</v>
      </c>
      <c r="C400" s="32"/>
      <c r="D400" s="32"/>
      <c r="E400" s="32"/>
      <c r="F400" s="32"/>
      <c r="G400" s="322">
        <f t="shared" ref="G400:G463" si="27">O400/1.18</f>
        <v>0.43134406779661016</v>
      </c>
      <c r="H400" s="167"/>
      <c r="I400" s="32"/>
      <c r="J400" s="32"/>
      <c r="K400" s="324">
        <f t="shared" si="23"/>
        <v>0</v>
      </c>
      <c r="L400" s="13">
        <v>0.50898599999999994</v>
      </c>
      <c r="M400" s="32"/>
      <c r="N400" s="32"/>
      <c r="O400" s="325">
        <f t="shared" si="24"/>
        <v>0.50898599999999994</v>
      </c>
    </row>
    <row r="401" spans="1:15" x14ac:dyDescent="0.25">
      <c r="A401" s="165" t="s">
        <v>2374</v>
      </c>
      <c r="B401" s="307" t="s">
        <v>1871</v>
      </c>
      <c r="C401" s="32"/>
      <c r="D401" s="32"/>
      <c r="E401" s="32"/>
      <c r="F401" s="32"/>
      <c r="G401" s="322">
        <f t="shared" si="27"/>
        <v>0</v>
      </c>
      <c r="H401" s="167"/>
      <c r="I401" s="32"/>
      <c r="J401" s="32"/>
      <c r="K401" s="324">
        <f t="shared" si="23"/>
        <v>0</v>
      </c>
      <c r="L401" s="40"/>
      <c r="M401" s="32"/>
      <c r="N401" s="32"/>
      <c r="O401" s="325">
        <f t="shared" si="24"/>
        <v>0</v>
      </c>
    </row>
    <row r="402" spans="1:15" ht="31.5" x14ac:dyDescent="0.25">
      <c r="A402" s="165" t="s">
        <v>2375</v>
      </c>
      <c r="B402" s="159" t="s">
        <v>1992</v>
      </c>
      <c r="C402" s="32"/>
      <c r="D402" s="32"/>
      <c r="E402" s="32"/>
      <c r="F402" s="32"/>
      <c r="G402" s="322">
        <f t="shared" si="27"/>
        <v>8.6501694915254248</v>
      </c>
      <c r="H402" s="167"/>
      <c r="I402" s="32"/>
      <c r="J402" s="32"/>
      <c r="K402" s="324">
        <f t="shared" si="23"/>
        <v>0</v>
      </c>
      <c r="L402" s="13">
        <v>10.2072</v>
      </c>
      <c r="M402" s="32"/>
      <c r="N402" s="32"/>
      <c r="O402" s="325">
        <f t="shared" si="24"/>
        <v>10.2072</v>
      </c>
    </row>
    <row r="403" spans="1:15" x14ac:dyDescent="0.25">
      <c r="A403" s="165" t="s">
        <v>2376</v>
      </c>
      <c r="B403" s="307" t="s">
        <v>484</v>
      </c>
      <c r="C403" s="32"/>
      <c r="D403" s="32"/>
      <c r="E403" s="32"/>
      <c r="F403" s="32"/>
      <c r="G403" s="322">
        <f t="shared" si="27"/>
        <v>0</v>
      </c>
      <c r="H403" s="167"/>
      <c r="I403" s="32"/>
      <c r="J403" s="32"/>
      <c r="K403" s="324">
        <f t="shared" si="23"/>
        <v>0</v>
      </c>
      <c r="L403" s="40"/>
      <c r="M403" s="32"/>
      <c r="N403" s="32"/>
      <c r="O403" s="325">
        <f t="shared" si="24"/>
        <v>0</v>
      </c>
    </row>
    <row r="404" spans="1:15" ht="63" x14ac:dyDescent="0.25">
      <c r="A404" s="165" t="s">
        <v>1587</v>
      </c>
      <c r="B404" s="159" t="s">
        <v>2377</v>
      </c>
      <c r="C404" s="32"/>
      <c r="D404" s="32"/>
      <c r="E404" s="32"/>
      <c r="F404" s="32"/>
      <c r="G404" s="322">
        <f t="shared" si="27"/>
        <v>0.68347457627118646</v>
      </c>
      <c r="H404" s="154" t="s">
        <v>96</v>
      </c>
      <c r="I404" s="32"/>
      <c r="J404" s="32"/>
      <c r="K404" s="324" t="str">
        <f t="shared" ref="K404:K467" si="28">H404</f>
        <v>1 км</v>
      </c>
      <c r="L404" s="13">
        <v>0.80649999999999999</v>
      </c>
      <c r="M404" s="32"/>
      <c r="N404" s="32"/>
      <c r="O404" s="325">
        <f t="shared" ref="O404:O467" si="29">L404+M404+N404</f>
        <v>0.80649999999999999</v>
      </c>
    </row>
    <row r="405" spans="1:15" ht="47.25" x14ac:dyDescent="0.25">
      <c r="A405" s="165" t="s">
        <v>978</v>
      </c>
      <c r="B405" s="159" t="s">
        <v>2378</v>
      </c>
      <c r="C405" s="32"/>
      <c r="D405" s="32"/>
      <c r="E405" s="32"/>
      <c r="F405" s="32"/>
      <c r="G405" s="322">
        <f t="shared" si="27"/>
        <v>1.8503601694915253</v>
      </c>
      <c r="H405" s="154" t="s">
        <v>2379</v>
      </c>
      <c r="I405" s="32"/>
      <c r="J405" s="32"/>
      <c r="K405" s="324" t="str">
        <f t="shared" si="28"/>
        <v>6,5 км</v>
      </c>
      <c r="L405" s="13">
        <v>2.1834249999999997</v>
      </c>
      <c r="M405" s="32"/>
      <c r="N405" s="32"/>
      <c r="O405" s="325">
        <f t="shared" si="29"/>
        <v>2.1834249999999997</v>
      </c>
    </row>
    <row r="406" spans="1:15" x14ac:dyDescent="0.25">
      <c r="A406" s="165" t="s">
        <v>980</v>
      </c>
      <c r="B406" s="159" t="s">
        <v>2380</v>
      </c>
      <c r="C406" s="32"/>
      <c r="D406" s="32"/>
      <c r="E406" s="32"/>
      <c r="F406" s="32"/>
      <c r="G406" s="322">
        <f t="shared" si="27"/>
        <v>4.5114389830508479E-2</v>
      </c>
      <c r="H406" s="154" t="s">
        <v>18</v>
      </c>
      <c r="I406" s="32"/>
      <c r="J406" s="32"/>
      <c r="K406" s="324" t="str">
        <f t="shared" si="28"/>
        <v>0,1 МВА</v>
      </c>
      <c r="L406" s="13">
        <v>5.3234980000000001E-2</v>
      </c>
      <c r="M406" s="32"/>
      <c r="N406" s="32"/>
      <c r="O406" s="325">
        <f t="shared" si="29"/>
        <v>5.3234980000000001E-2</v>
      </c>
    </row>
    <row r="407" spans="1:15" x14ac:dyDescent="0.25">
      <c r="A407" s="165" t="s">
        <v>982</v>
      </c>
      <c r="B407" s="159" t="s">
        <v>2381</v>
      </c>
      <c r="C407" s="32"/>
      <c r="D407" s="32"/>
      <c r="E407" s="32"/>
      <c r="F407" s="32"/>
      <c r="G407" s="322">
        <f t="shared" si="27"/>
        <v>4.5912529830508475E-2</v>
      </c>
      <c r="H407" s="154" t="s">
        <v>18</v>
      </c>
      <c r="I407" s="32"/>
      <c r="J407" s="32"/>
      <c r="K407" s="324" t="str">
        <f t="shared" si="28"/>
        <v>0,1 МВА</v>
      </c>
      <c r="L407" s="13">
        <v>5.4176785199999994E-2</v>
      </c>
      <c r="M407" s="32"/>
      <c r="N407" s="32"/>
      <c r="O407" s="325">
        <f t="shared" si="29"/>
        <v>5.4176785199999994E-2</v>
      </c>
    </row>
    <row r="408" spans="1:15" x14ac:dyDescent="0.25">
      <c r="A408" s="165" t="s">
        <v>984</v>
      </c>
      <c r="B408" s="159" t="s">
        <v>2382</v>
      </c>
      <c r="C408" s="32"/>
      <c r="D408" s="32"/>
      <c r="E408" s="32"/>
      <c r="F408" s="32"/>
      <c r="G408" s="322">
        <f t="shared" si="27"/>
        <v>4.5114389830508479E-2</v>
      </c>
      <c r="H408" s="154" t="s">
        <v>18</v>
      </c>
      <c r="I408" s="25"/>
      <c r="J408" s="25"/>
      <c r="K408" s="324" t="str">
        <f t="shared" si="28"/>
        <v>0,1 МВА</v>
      </c>
      <c r="L408" s="13">
        <v>5.3234980000000001E-2</v>
      </c>
      <c r="M408" s="25"/>
      <c r="N408" s="25"/>
      <c r="O408" s="325">
        <f t="shared" si="29"/>
        <v>5.3234980000000001E-2</v>
      </c>
    </row>
    <row r="409" spans="1:15" x14ac:dyDescent="0.25">
      <c r="A409" s="165" t="s">
        <v>985</v>
      </c>
      <c r="B409" s="159" t="s">
        <v>2383</v>
      </c>
      <c r="C409" s="32"/>
      <c r="D409" s="32"/>
      <c r="E409" s="32"/>
      <c r="F409" s="32"/>
      <c r="G409" s="322">
        <f t="shared" si="27"/>
        <v>3.7288135593220341E-2</v>
      </c>
      <c r="H409" s="154" t="s">
        <v>18</v>
      </c>
      <c r="I409" s="32"/>
      <c r="J409" s="32"/>
      <c r="K409" s="324" t="str">
        <f t="shared" si="28"/>
        <v>0,1 МВА</v>
      </c>
      <c r="L409" s="13">
        <v>4.3999999999999997E-2</v>
      </c>
      <c r="M409" s="32"/>
      <c r="N409" s="32"/>
      <c r="O409" s="325">
        <f t="shared" si="29"/>
        <v>4.3999999999999997E-2</v>
      </c>
    </row>
    <row r="410" spans="1:15" x14ac:dyDescent="0.25">
      <c r="A410" s="165" t="s">
        <v>987</v>
      </c>
      <c r="B410" s="159" t="s">
        <v>2384</v>
      </c>
      <c r="C410" s="32"/>
      <c r="D410" s="32"/>
      <c r="E410" s="32"/>
      <c r="F410" s="32"/>
      <c r="G410" s="322">
        <f t="shared" si="27"/>
        <v>3.7288135593220341E-2</v>
      </c>
      <c r="H410" s="154" t="s">
        <v>327</v>
      </c>
      <c r="I410" s="32"/>
      <c r="J410" s="32"/>
      <c r="K410" s="324" t="str">
        <f t="shared" si="28"/>
        <v>0,16 МВА</v>
      </c>
      <c r="L410" s="13">
        <v>4.3999999999999997E-2</v>
      </c>
      <c r="M410" s="32"/>
      <c r="N410" s="32"/>
      <c r="O410" s="325">
        <f t="shared" si="29"/>
        <v>4.3999999999999997E-2</v>
      </c>
    </row>
    <row r="411" spans="1:15" x14ac:dyDescent="0.25">
      <c r="A411" s="165" t="s">
        <v>989</v>
      </c>
      <c r="B411" s="159" t="s">
        <v>2385</v>
      </c>
      <c r="C411" s="32"/>
      <c r="D411" s="32"/>
      <c r="E411" s="32"/>
      <c r="F411" s="32"/>
      <c r="G411" s="322">
        <f t="shared" si="27"/>
        <v>4.3644067796610168E-2</v>
      </c>
      <c r="H411" s="154" t="s">
        <v>327</v>
      </c>
      <c r="I411" s="32"/>
      <c r="J411" s="32"/>
      <c r="K411" s="324" t="str">
        <f t="shared" si="28"/>
        <v>0,16 МВА</v>
      </c>
      <c r="L411" s="13">
        <v>5.1499999999999997E-2</v>
      </c>
      <c r="M411" s="32"/>
      <c r="N411" s="32"/>
      <c r="O411" s="325">
        <f t="shared" si="29"/>
        <v>5.1499999999999997E-2</v>
      </c>
    </row>
    <row r="412" spans="1:15" x14ac:dyDescent="0.25">
      <c r="A412" s="165" t="s">
        <v>991</v>
      </c>
      <c r="B412" s="159" t="s">
        <v>2386</v>
      </c>
      <c r="C412" s="32"/>
      <c r="D412" s="32"/>
      <c r="E412" s="32"/>
      <c r="F412" s="32"/>
      <c r="G412" s="322">
        <f t="shared" si="27"/>
        <v>3.7288135593220341E-2</v>
      </c>
      <c r="H412" s="154" t="s">
        <v>352</v>
      </c>
      <c r="I412" s="25"/>
      <c r="J412" s="25"/>
      <c r="K412" s="324" t="str">
        <f t="shared" si="28"/>
        <v>0,25 МВА</v>
      </c>
      <c r="L412" s="13">
        <v>4.3999999999999997E-2</v>
      </c>
      <c r="M412" s="25"/>
      <c r="N412" s="25"/>
      <c r="O412" s="325">
        <f t="shared" si="29"/>
        <v>4.3999999999999997E-2</v>
      </c>
    </row>
    <row r="413" spans="1:15" x14ac:dyDescent="0.25">
      <c r="A413" s="165" t="s">
        <v>993</v>
      </c>
      <c r="B413" s="159" t="s">
        <v>2387</v>
      </c>
      <c r="C413" s="32"/>
      <c r="D413" s="32"/>
      <c r="E413" s="32"/>
      <c r="F413" s="32"/>
      <c r="G413" s="322">
        <f t="shared" si="27"/>
        <v>4.7384745762711872E-2</v>
      </c>
      <c r="H413" s="154" t="s">
        <v>19</v>
      </c>
      <c r="I413" s="32"/>
      <c r="J413" s="32"/>
      <c r="K413" s="324" t="str">
        <f t="shared" si="28"/>
        <v>0,4 МВА</v>
      </c>
      <c r="L413" s="13">
        <v>5.5914000000000005E-2</v>
      </c>
      <c r="M413" s="32"/>
      <c r="N413" s="32"/>
      <c r="O413" s="325">
        <f t="shared" si="29"/>
        <v>5.5914000000000005E-2</v>
      </c>
    </row>
    <row r="414" spans="1:15" x14ac:dyDescent="0.25">
      <c r="A414" s="165" t="s">
        <v>994</v>
      </c>
      <c r="B414" s="159" t="s">
        <v>2388</v>
      </c>
      <c r="C414" s="32"/>
      <c r="D414" s="32"/>
      <c r="E414" s="32"/>
      <c r="F414" s="32"/>
      <c r="G414" s="322">
        <f t="shared" si="27"/>
        <v>3.1185049999999999E-2</v>
      </c>
      <c r="H414" s="154" t="s">
        <v>352</v>
      </c>
      <c r="I414" s="32"/>
      <c r="J414" s="32"/>
      <c r="K414" s="324" t="str">
        <f t="shared" si="28"/>
        <v>0,25 МВА</v>
      </c>
      <c r="L414" s="13">
        <v>3.6798358999999996E-2</v>
      </c>
      <c r="M414" s="32"/>
      <c r="N414" s="32"/>
      <c r="O414" s="325">
        <f t="shared" si="29"/>
        <v>3.6798358999999996E-2</v>
      </c>
    </row>
    <row r="415" spans="1:15" x14ac:dyDescent="0.25">
      <c r="A415" s="165" t="s">
        <v>996</v>
      </c>
      <c r="B415" s="159" t="s">
        <v>2389</v>
      </c>
      <c r="C415" s="32"/>
      <c r="D415" s="32"/>
      <c r="E415" s="32"/>
      <c r="F415" s="32"/>
      <c r="G415" s="322">
        <f t="shared" si="27"/>
        <v>3.0914229999999997E-2</v>
      </c>
      <c r="H415" s="154" t="s">
        <v>352</v>
      </c>
      <c r="I415" s="32"/>
      <c r="J415" s="32"/>
      <c r="K415" s="324" t="str">
        <f t="shared" si="28"/>
        <v>0,25 МВА</v>
      </c>
      <c r="L415" s="13">
        <v>3.6478791399999995E-2</v>
      </c>
      <c r="M415" s="32"/>
      <c r="N415" s="32"/>
      <c r="O415" s="325">
        <f t="shared" si="29"/>
        <v>3.6478791399999995E-2</v>
      </c>
    </row>
    <row r="416" spans="1:15" x14ac:dyDescent="0.25">
      <c r="A416" s="165" t="s">
        <v>998</v>
      </c>
      <c r="B416" s="307" t="s">
        <v>21</v>
      </c>
      <c r="C416" s="32"/>
      <c r="D416" s="32"/>
      <c r="E416" s="32"/>
      <c r="F416" s="32"/>
      <c r="G416" s="322">
        <f t="shared" si="27"/>
        <v>0</v>
      </c>
      <c r="H416" s="167"/>
      <c r="I416" s="25"/>
      <c r="J416" s="25"/>
      <c r="K416" s="324">
        <f t="shared" si="28"/>
        <v>0</v>
      </c>
      <c r="L416" s="40"/>
      <c r="M416" s="25"/>
      <c r="N416" s="25"/>
      <c r="O416" s="325">
        <f t="shared" si="29"/>
        <v>0</v>
      </c>
    </row>
    <row r="417" spans="1:15" ht="31.5" x14ac:dyDescent="0.25">
      <c r="A417" s="165" t="s">
        <v>1000</v>
      </c>
      <c r="B417" s="168" t="s">
        <v>4188</v>
      </c>
      <c r="C417" s="32"/>
      <c r="D417" s="32"/>
      <c r="E417" s="32"/>
      <c r="F417" s="32"/>
      <c r="G417" s="322">
        <f t="shared" si="27"/>
        <v>7.6270983050847461</v>
      </c>
      <c r="H417" s="167"/>
      <c r="I417" s="32"/>
      <c r="J417" s="32"/>
      <c r="K417" s="324">
        <f t="shared" si="28"/>
        <v>0</v>
      </c>
      <c r="L417" s="13">
        <v>8.9999760000000002</v>
      </c>
      <c r="M417" s="32"/>
      <c r="N417" s="32"/>
      <c r="O417" s="325">
        <f t="shared" si="29"/>
        <v>8.9999760000000002</v>
      </c>
    </row>
    <row r="418" spans="1:15" ht="31.5" x14ac:dyDescent="0.25">
      <c r="A418" s="165" t="s">
        <v>1002</v>
      </c>
      <c r="B418" s="168" t="s">
        <v>4189</v>
      </c>
      <c r="C418" s="32"/>
      <c r="D418" s="32"/>
      <c r="E418" s="32"/>
      <c r="F418" s="32"/>
      <c r="G418" s="322">
        <f t="shared" si="27"/>
        <v>1.3559322033898307</v>
      </c>
      <c r="H418" s="167"/>
      <c r="I418" s="25"/>
      <c r="J418" s="25"/>
      <c r="K418" s="324">
        <f t="shared" si="28"/>
        <v>0</v>
      </c>
      <c r="L418" s="13">
        <v>1.6</v>
      </c>
      <c r="M418" s="25"/>
      <c r="N418" s="25"/>
      <c r="O418" s="325">
        <f t="shared" si="29"/>
        <v>1.6</v>
      </c>
    </row>
    <row r="419" spans="1:15" ht="31.5" x14ac:dyDescent="0.25">
      <c r="A419" s="165" t="s">
        <v>1004</v>
      </c>
      <c r="B419" s="159" t="s">
        <v>2392</v>
      </c>
      <c r="C419" s="32"/>
      <c r="D419" s="32"/>
      <c r="E419" s="32"/>
      <c r="F419" s="32"/>
      <c r="G419" s="322">
        <f t="shared" si="27"/>
        <v>3.6949211864406779</v>
      </c>
      <c r="H419" s="167"/>
      <c r="I419" s="25"/>
      <c r="J419" s="25"/>
      <c r="K419" s="324">
        <f t="shared" si="28"/>
        <v>0</v>
      </c>
      <c r="L419" s="13">
        <v>4.3600069999999995</v>
      </c>
      <c r="M419" s="25"/>
      <c r="N419" s="25"/>
      <c r="O419" s="325">
        <f t="shared" si="29"/>
        <v>4.3600069999999995</v>
      </c>
    </row>
    <row r="420" spans="1:15" x14ac:dyDescent="0.25">
      <c r="A420" s="165" t="s">
        <v>1006</v>
      </c>
      <c r="B420" s="307" t="s">
        <v>2330</v>
      </c>
      <c r="C420" s="32"/>
      <c r="D420" s="32"/>
      <c r="E420" s="32"/>
      <c r="F420" s="32"/>
      <c r="G420" s="322">
        <f t="shared" si="27"/>
        <v>0</v>
      </c>
      <c r="H420" s="167"/>
      <c r="I420" s="32"/>
      <c r="J420" s="32"/>
      <c r="K420" s="324">
        <f t="shared" si="28"/>
        <v>0</v>
      </c>
      <c r="L420" s="40"/>
      <c r="M420" s="32"/>
      <c r="N420" s="32"/>
      <c r="O420" s="325">
        <f t="shared" si="29"/>
        <v>0</v>
      </c>
    </row>
    <row r="421" spans="1:15" ht="31.5" x14ac:dyDescent="0.25">
      <c r="A421" s="165" t="s">
        <v>1008</v>
      </c>
      <c r="B421" s="159" t="s">
        <v>2393</v>
      </c>
      <c r="C421" s="32"/>
      <c r="D421" s="32"/>
      <c r="E421" s="32"/>
      <c r="F421" s="32"/>
      <c r="G421" s="322">
        <f t="shared" si="27"/>
        <v>0</v>
      </c>
      <c r="H421" s="167"/>
      <c r="I421" s="32"/>
      <c r="J421" s="32"/>
      <c r="K421" s="324">
        <f t="shared" si="28"/>
        <v>0</v>
      </c>
      <c r="L421" s="13"/>
      <c r="M421" s="32"/>
      <c r="N421" s="32"/>
      <c r="O421" s="325">
        <f t="shared" si="29"/>
        <v>0</v>
      </c>
    </row>
    <row r="422" spans="1:15" x14ac:dyDescent="0.25">
      <c r="A422" s="165" t="s">
        <v>1010</v>
      </c>
      <c r="B422" s="159" t="s">
        <v>2394</v>
      </c>
      <c r="C422" s="32"/>
      <c r="D422" s="32"/>
      <c r="E422" s="32"/>
      <c r="F422" s="32"/>
      <c r="G422" s="322">
        <f t="shared" si="27"/>
        <v>4.3974576271186443</v>
      </c>
      <c r="H422" s="167"/>
      <c r="I422" s="25"/>
      <c r="J422" s="25"/>
      <c r="K422" s="324">
        <f t="shared" si="28"/>
        <v>0</v>
      </c>
      <c r="L422" s="13">
        <v>5.1890000000000001</v>
      </c>
      <c r="M422" s="25"/>
      <c r="N422" s="25"/>
      <c r="O422" s="325">
        <f t="shared" si="29"/>
        <v>5.1890000000000001</v>
      </c>
    </row>
    <row r="423" spans="1:15" x14ac:dyDescent="0.25">
      <c r="A423" s="165" t="s">
        <v>1011</v>
      </c>
      <c r="B423" s="159" t="s">
        <v>2395</v>
      </c>
      <c r="C423" s="32"/>
      <c r="D423" s="32"/>
      <c r="E423" s="32"/>
      <c r="F423" s="32"/>
      <c r="G423" s="322">
        <f t="shared" si="27"/>
        <v>4.1105898305084745</v>
      </c>
      <c r="H423" s="167"/>
      <c r="I423" s="32"/>
      <c r="J423" s="32"/>
      <c r="K423" s="324">
        <f t="shared" si="28"/>
        <v>0</v>
      </c>
      <c r="L423" s="13">
        <v>4.8504959999999997</v>
      </c>
      <c r="M423" s="32"/>
      <c r="N423" s="32"/>
      <c r="O423" s="325">
        <f t="shared" si="29"/>
        <v>4.8504959999999997</v>
      </c>
    </row>
    <row r="424" spans="1:15" x14ac:dyDescent="0.25">
      <c r="A424" s="165" t="s">
        <v>1013</v>
      </c>
      <c r="B424" s="307" t="s">
        <v>1876</v>
      </c>
      <c r="C424" s="32"/>
      <c r="D424" s="32"/>
      <c r="E424" s="32"/>
      <c r="F424" s="32"/>
      <c r="G424" s="322">
        <f t="shared" si="27"/>
        <v>0</v>
      </c>
      <c r="H424" s="167"/>
      <c r="I424" s="25"/>
      <c r="J424" s="25"/>
      <c r="K424" s="324">
        <f t="shared" si="28"/>
        <v>0</v>
      </c>
      <c r="L424" s="40"/>
      <c r="M424" s="25"/>
      <c r="N424" s="25"/>
      <c r="O424" s="325">
        <f t="shared" si="29"/>
        <v>0</v>
      </c>
    </row>
    <row r="425" spans="1:15" x14ac:dyDescent="0.25">
      <c r="A425" s="165" t="s">
        <v>1015</v>
      </c>
      <c r="B425" s="159" t="s">
        <v>1893</v>
      </c>
      <c r="C425" s="32"/>
      <c r="D425" s="32"/>
      <c r="E425" s="32"/>
      <c r="F425" s="32"/>
      <c r="G425" s="322">
        <f t="shared" si="27"/>
        <v>8.0508474576271194E-2</v>
      </c>
      <c r="H425" s="167" t="s">
        <v>146</v>
      </c>
      <c r="I425" s="32"/>
      <c r="J425" s="32"/>
      <c r="K425" s="324" t="str">
        <f t="shared" si="28"/>
        <v>1 шт.</v>
      </c>
      <c r="L425" s="13">
        <v>9.5000000000000001E-2</v>
      </c>
      <c r="M425" s="32"/>
      <c r="N425" s="32"/>
      <c r="O425" s="325">
        <f t="shared" si="29"/>
        <v>9.5000000000000001E-2</v>
      </c>
    </row>
    <row r="426" spans="1:15" x14ac:dyDescent="0.25">
      <c r="A426" s="165" t="s">
        <v>10</v>
      </c>
      <c r="B426" s="307" t="s">
        <v>2396</v>
      </c>
      <c r="C426" s="32"/>
      <c r="D426" s="32"/>
      <c r="E426" s="32"/>
      <c r="F426" s="32"/>
      <c r="G426" s="322">
        <f t="shared" si="27"/>
        <v>0</v>
      </c>
      <c r="H426" s="167"/>
      <c r="I426" s="32"/>
      <c r="J426" s="32"/>
      <c r="K426" s="324">
        <f t="shared" si="28"/>
        <v>0</v>
      </c>
      <c r="L426" s="160"/>
      <c r="M426" s="32"/>
      <c r="N426" s="32"/>
      <c r="O426" s="325">
        <f t="shared" si="29"/>
        <v>0</v>
      </c>
    </row>
    <row r="427" spans="1:15" x14ac:dyDescent="0.25">
      <c r="A427" s="165" t="s">
        <v>2397</v>
      </c>
      <c r="B427" s="136" t="s">
        <v>1845</v>
      </c>
      <c r="C427" s="32"/>
      <c r="D427" s="32"/>
      <c r="E427" s="32"/>
      <c r="F427" s="32"/>
      <c r="G427" s="322">
        <f t="shared" si="27"/>
        <v>0</v>
      </c>
      <c r="H427" s="167"/>
      <c r="I427" s="32"/>
      <c r="J427" s="32"/>
      <c r="K427" s="324">
        <f t="shared" si="28"/>
        <v>0</v>
      </c>
      <c r="L427" s="160"/>
      <c r="M427" s="32"/>
      <c r="N427" s="32"/>
      <c r="O427" s="325">
        <f t="shared" si="29"/>
        <v>0</v>
      </c>
    </row>
    <row r="428" spans="1:15" x14ac:dyDescent="0.25">
      <c r="A428" s="165" t="s">
        <v>1444</v>
      </c>
      <c r="B428" s="307" t="s">
        <v>1850</v>
      </c>
      <c r="C428" s="32"/>
      <c r="D428" s="32"/>
      <c r="E428" s="32"/>
      <c r="F428" s="32"/>
      <c r="G428" s="322">
        <f t="shared" si="27"/>
        <v>0</v>
      </c>
      <c r="H428" s="167"/>
      <c r="I428" s="32"/>
      <c r="J428" s="32"/>
      <c r="K428" s="324">
        <f t="shared" si="28"/>
        <v>0</v>
      </c>
      <c r="L428" s="160"/>
      <c r="M428" s="32"/>
      <c r="N428" s="32"/>
      <c r="O428" s="325">
        <f t="shared" si="29"/>
        <v>0</v>
      </c>
    </row>
    <row r="429" spans="1:15" x14ac:dyDescent="0.25">
      <c r="A429" s="165" t="s">
        <v>1445</v>
      </c>
      <c r="B429" s="159" t="s">
        <v>1852</v>
      </c>
      <c r="C429" s="32"/>
      <c r="D429" s="32"/>
      <c r="E429" s="32"/>
      <c r="F429" s="32"/>
      <c r="G429" s="322">
        <f t="shared" si="27"/>
        <v>0.36593219830508478</v>
      </c>
      <c r="H429" s="167" t="s">
        <v>146</v>
      </c>
      <c r="I429" s="32"/>
      <c r="J429" s="32"/>
      <c r="K429" s="324" t="str">
        <f t="shared" si="28"/>
        <v>1 шт.</v>
      </c>
      <c r="L429" s="13">
        <v>0.43179999400000002</v>
      </c>
      <c r="M429" s="32"/>
      <c r="N429" s="32"/>
      <c r="O429" s="325">
        <f t="shared" si="29"/>
        <v>0.43179999400000002</v>
      </c>
    </row>
    <row r="430" spans="1:15" x14ac:dyDescent="0.25">
      <c r="A430" s="165" t="s">
        <v>1446</v>
      </c>
      <c r="B430" s="159" t="s">
        <v>2096</v>
      </c>
      <c r="C430" s="32"/>
      <c r="D430" s="32"/>
      <c r="E430" s="32"/>
      <c r="F430" s="32"/>
      <c r="G430" s="322">
        <f t="shared" si="27"/>
        <v>4.0042372881355934</v>
      </c>
      <c r="H430" s="167" t="s">
        <v>146</v>
      </c>
      <c r="I430" s="32"/>
      <c r="J430" s="32"/>
      <c r="K430" s="324" t="str">
        <f t="shared" si="28"/>
        <v>1 шт.</v>
      </c>
      <c r="L430" s="13">
        <v>4.7249999999999996</v>
      </c>
      <c r="M430" s="32"/>
      <c r="N430" s="32"/>
      <c r="O430" s="325">
        <f t="shared" si="29"/>
        <v>4.7249999999999996</v>
      </c>
    </row>
    <row r="431" spans="1:15" x14ac:dyDescent="0.25">
      <c r="A431" s="165" t="s">
        <v>1447</v>
      </c>
      <c r="B431" s="25" t="s">
        <v>1859</v>
      </c>
      <c r="C431" s="32"/>
      <c r="D431" s="32"/>
      <c r="E431" s="32"/>
      <c r="F431" s="32"/>
      <c r="G431" s="322">
        <f t="shared" si="27"/>
        <v>0</v>
      </c>
      <c r="H431" s="167"/>
      <c r="I431" s="32"/>
      <c r="J431" s="32"/>
      <c r="K431" s="324">
        <f t="shared" si="28"/>
        <v>0</v>
      </c>
      <c r="L431" s="13"/>
      <c r="M431" s="32"/>
      <c r="N431" s="32"/>
      <c r="O431" s="325">
        <f t="shared" si="29"/>
        <v>0</v>
      </c>
    </row>
    <row r="432" spans="1:15" x14ac:dyDescent="0.25">
      <c r="A432" s="165" t="s">
        <v>2398</v>
      </c>
      <c r="B432" s="142" t="s">
        <v>2399</v>
      </c>
      <c r="C432" s="32"/>
      <c r="D432" s="32"/>
      <c r="E432" s="32"/>
      <c r="F432" s="32"/>
      <c r="G432" s="322">
        <f t="shared" si="27"/>
        <v>4.4490677966101698E-2</v>
      </c>
      <c r="H432" s="167" t="s">
        <v>146</v>
      </c>
      <c r="I432" s="32"/>
      <c r="J432" s="32"/>
      <c r="K432" s="324" t="str">
        <f t="shared" si="28"/>
        <v>1 шт.</v>
      </c>
      <c r="L432" s="13">
        <v>5.2498999999999997E-2</v>
      </c>
      <c r="M432" s="32"/>
      <c r="N432" s="32"/>
      <c r="O432" s="325">
        <f t="shared" si="29"/>
        <v>5.2498999999999997E-2</v>
      </c>
    </row>
    <row r="433" spans="1:15" x14ac:dyDescent="0.25">
      <c r="A433" s="165" t="s">
        <v>2400</v>
      </c>
      <c r="B433" s="307" t="s">
        <v>1955</v>
      </c>
      <c r="C433" s="32"/>
      <c r="D433" s="32"/>
      <c r="E433" s="32"/>
      <c r="F433" s="32"/>
      <c r="G433" s="322">
        <f t="shared" si="27"/>
        <v>0</v>
      </c>
      <c r="H433" s="167"/>
      <c r="I433" s="25"/>
      <c r="J433" s="25"/>
      <c r="K433" s="324">
        <f t="shared" si="28"/>
        <v>0</v>
      </c>
      <c r="L433" s="160"/>
      <c r="M433" s="25"/>
      <c r="N433" s="25"/>
      <c r="O433" s="325">
        <f t="shared" si="29"/>
        <v>0</v>
      </c>
    </row>
    <row r="434" spans="1:15" ht="31.5" x14ac:dyDescent="0.25">
      <c r="A434" s="165" t="s">
        <v>2401</v>
      </c>
      <c r="B434" s="159" t="s">
        <v>2402</v>
      </c>
      <c r="C434" s="324" t="str">
        <f>H434</f>
        <v>0,25 МВА</v>
      </c>
      <c r="D434" s="32"/>
      <c r="E434" s="32"/>
      <c r="F434" s="324" t="str">
        <f>C434</f>
        <v>0,25 МВА</v>
      </c>
      <c r="G434" s="322">
        <f t="shared" si="27"/>
        <v>0.11573220338983051</v>
      </c>
      <c r="H434" s="167" t="s">
        <v>352</v>
      </c>
      <c r="I434" s="32"/>
      <c r="J434" s="32"/>
      <c r="K434" s="324" t="str">
        <f t="shared" si="28"/>
        <v>0,25 МВА</v>
      </c>
      <c r="L434" s="13">
        <v>0.13656399999999999</v>
      </c>
      <c r="M434" s="32"/>
      <c r="N434" s="32"/>
      <c r="O434" s="325">
        <f t="shared" si="29"/>
        <v>0.13656399999999999</v>
      </c>
    </row>
    <row r="435" spans="1:15" ht="31.5" x14ac:dyDescent="0.25">
      <c r="A435" s="165" t="s">
        <v>2403</v>
      </c>
      <c r="B435" s="159" t="s">
        <v>2404</v>
      </c>
      <c r="C435" s="324" t="str">
        <f t="shared" ref="C435:C455" si="30">H435</f>
        <v>0,25 МВА</v>
      </c>
      <c r="D435" s="32"/>
      <c r="E435" s="32"/>
      <c r="F435" s="324" t="str">
        <f t="shared" ref="F435:F498" si="31">C435</f>
        <v>0,25 МВА</v>
      </c>
      <c r="G435" s="322">
        <f t="shared" si="27"/>
        <v>0.10988658000000001</v>
      </c>
      <c r="H435" s="167" t="s">
        <v>352</v>
      </c>
      <c r="I435" s="25"/>
      <c r="J435" s="25"/>
      <c r="K435" s="324" t="str">
        <f t="shared" si="28"/>
        <v>0,25 МВА</v>
      </c>
      <c r="L435" s="13">
        <v>0.12966616440000001</v>
      </c>
      <c r="M435" s="25"/>
      <c r="N435" s="25"/>
      <c r="O435" s="325">
        <f t="shared" si="29"/>
        <v>0.12966616440000001</v>
      </c>
    </row>
    <row r="436" spans="1:15" ht="31.5" x14ac:dyDescent="0.25">
      <c r="A436" s="165" t="s">
        <v>2405</v>
      </c>
      <c r="B436" s="159" t="s">
        <v>2406</v>
      </c>
      <c r="C436" s="324" t="str">
        <f t="shared" si="30"/>
        <v>0,25 МВА</v>
      </c>
      <c r="D436" s="32"/>
      <c r="E436" s="32"/>
      <c r="F436" s="324" t="str">
        <f t="shared" si="31"/>
        <v>0,25 МВА</v>
      </c>
      <c r="G436" s="322">
        <f t="shared" si="27"/>
        <v>0.11500810000000002</v>
      </c>
      <c r="H436" s="167" t="s">
        <v>352</v>
      </c>
      <c r="I436" s="32"/>
      <c r="J436" s="32"/>
      <c r="K436" s="324" t="str">
        <f t="shared" si="28"/>
        <v>0,25 МВА</v>
      </c>
      <c r="L436" s="13">
        <v>0.13570955800000001</v>
      </c>
      <c r="M436" s="32"/>
      <c r="N436" s="32"/>
      <c r="O436" s="325">
        <f t="shared" si="29"/>
        <v>0.13570955800000001</v>
      </c>
    </row>
    <row r="437" spans="1:15" ht="31.5" x14ac:dyDescent="0.25">
      <c r="A437" s="165" t="s">
        <v>2407</v>
      </c>
      <c r="B437" s="159" t="s">
        <v>2408</v>
      </c>
      <c r="C437" s="324" t="str">
        <f t="shared" si="30"/>
        <v>0,16 МВА</v>
      </c>
      <c r="D437" s="32"/>
      <c r="E437" s="32"/>
      <c r="F437" s="324" t="str">
        <f t="shared" si="31"/>
        <v>0,16 МВА</v>
      </c>
      <c r="G437" s="322">
        <f t="shared" si="27"/>
        <v>8.6277118644067799E-2</v>
      </c>
      <c r="H437" s="167" t="s">
        <v>327</v>
      </c>
      <c r="I437" s="25"/>
      <c r="J437" s="25"/>
      <c r="K437" s="324" t="str">
        <f t="shared" si="28"/>
        <v>0,16 МВА</v>
      </c>
      <c r="L437" s="13">
        <v>0.10180699999999999</v>
      </c>
      <c r="M437" s="25"/>
      <c r="N437" s="25"/>
      <c r="O437" s="325">
        <f t="shared" si="29"/>
        <v>0.10180699999999999</v>
      </c>
    </row>
    <row r="438" spans="1:15" ht="31.5" x14ac:dyDescent="0.25">
      <c r="A438" s="165" t="s">
        <v>2409</v>
      </c>
      <c r="B438" s="159" t="s">
        <v>2410</v>
      </c>
      <c r="C438" s="324" t="str">
        <f t="shared" si="30"/>
        <v>0,16 МВА</v>
      </c>
      <c r="D438" s="29"/>
      <c r="E438" s="29"/>
      <c r="F438" s="324" t="str">
        <f t="shared" si="31"/>
        <v>0,16 МВА</v>
      </c>
      <c r="G438" s="322">
        <f t="shared" si="27"/>
        <v>8.6440677966101692E-2</v>
      </c>
      <c r="H438" s="167" t="s">
        <v>327</v>
      </c>
      <c r="I438" s="136"/>
      <c r="J438" s="136"/>
      <c r="K438" s="324" t="str">
        <f t="shared" si="28"/>
        <v>0,16 МВА</v>
      </c>
      <c r="L438" s="13">
        <v>0.10199999999999999</v>
      </c>
      <c r="M438" s="136"/>
      <c r="N438" s="136"/>
      <c r="O438" s="325">
        <f t="shared" si="29"/>
        <v>0.10199999999999999</v>
      </c>
    </row>
    <row r="439" spans="1:15" ht="31.5" x14ac:dyDescent="0.25">
      <c r="A439" s="165" t="s">
        <v>2411</v>
      </c>
      <c r="B439" s="159" t="s">
        <v>2412</v>
      </c>
      <c r="C439" s="324" t="str">
        <f t="shared" si="30"/>
        <v>0,25 МВА</v>
      </c>
      <c r="D439" s="29"/>
      <c r="E439" s="29"/>
      <c r="F439" s="324" t="str">
        <f t="shared" si="31"/>
        <v>0,25 МВА</v>
      </c>
      <c r="G439" s="322">
        <f t="shared" si="27"/>
        <v>0.11525423728813561</v>
      </c>
      <c r="H439" s="167" t="s">
        <v>352</v>
      </c>
      <c r="I439" s="136"/>
      <c r="J439" s="136"/>
      <c r="K439" s="324" t="str">
        <f t="shared" si="28"/>
        <v>0,25 МВА</v>
      </c>
      <c r="L439" s="13">
        <v>0.13600000000000001</v>
      </c>
      <c r="M439" s="136"/>
      <c r="N439" s="136"/>
      <c r="O439" s="325">
        <f t="shared" si="29"/>
        <v>0.13600000000000001</v>
      </c>
    </row>
    <row r="440" spans="1:15" ht="31.5" x14ac:dyDescent="0.25">
      <c r="A440" s="165" t="s">
        <v>2413</v>
      </c>
      <c r="B440" s="159" t="s">
        <v>2414</v>
      </c>
      <c r="C440" s="324" t="str">
        <f t="shared" si="30"/>
        <v>0,25 МВА</v>
      </c>
      <c r="D440" s="329"/>
      <c r="E440" s="329"/>
      <c r="F440" s="324" t="str">
        <f t="shared" si="31"/>
        <v>0,25 МВА</v>
      </c>
      <c r="G440" s="322">
        <f t="shared" si="27"/>
        <v>0.11525423728813561</v>
      </c>
      <c r="H440" s="167" t="s">
        <v>352</v>
      </c>
      <c r="I440" s="329"/>
      <c r="J440" s="329"/>
      <c r="K440" s="324" t="str">
        <f t="shared" si="28"/>
        <v>0,25 МВА</v>
      </c>
      <c r="L440" s="13">
        <v>0.13600000000000001</v>
      </c>
      <c r="M440" s="329"/>
      <c r="N440" s="329"/>
      <c r="O440" s="325">
        <f t="shared" si="29"/>
        <v>0.13600000000000001</v>
      </c>
    </row>
    <row r="441" spans="1:15" ht="47.25" x14ac:dyDescent="0.25">
      <c r="A441" s="165" t="s">
        <v>2415</v>
      </c>
      <c r="B441" s="32" t="str">
        <f>[1]TDSheet!$B$726</f>
        <v>ТИС Д 539/11 18.05.2011 Р 128/11 Реконструкция №К-81 (ТП-К-81, 1x630 кВА) по ул. Трухницкого, п.г.т. Тисуль» до двухтрансформаторной КТПН</v>
      </c>
      <c r="C441" s="324">
        <f t="shared" si="30"/>
        <v>0</v>
      </c>
      <c r="D441" s="329"/>
      <c r="E441" s="329"/>
      <c r="F441" s="324">
        <f t="shared" si="31"/>
        <v>0</v>
      </c>
      <c r="G441" s="322">
        <f t="shared" si="27"/>
        <v>5.0847457627118649E-3</v>
      </c>
      <c r="H441" s="167"/>
      <c r="I441" s="329"/>
      <c r="J441" s="329"/>
      <c r="K441" s="324">
        <f t="shared" si="28"/>
        <v>0</v>
      </c>
      <c r="L441" s="13">
        <v>6.0000000000000001E-3</v>
      </c>
      <c r="M441" s="329"/>
      <c r="N441" s="329"/>
      <c r="O441" s="325">
        <f t="shared" si="29"/>
        <v>6.0000000000000001E-3</v>
      </c>
    </row>
    <row r="442" spans="1:15" x14ac:dyDescent="0.25">
      <c r="A442" s="165" t="s">
        <v>2416</v>
      </c>
      <c r="B442" s="307" t="s">
        <v>1863</v>
      </c>
      <c r="C442" s="324">
        <f t="shared" si="30"/>
        <v>0</v>
      </c>
      <c r="D442" s="329"/>
      <c r="E442" s="329"/>
      <c r="F442" s="324">
        <f t="shared" si="31"/>
        <v>0</v>
      </c>
      <c r="G442" s="322">
        <f t="shared" si="27"/>
        <v>0</v>
      </c>
      <c r="H442" s="167"/>
      <c r="I442" s="329"/>
      <c r="J442" s="329"/>
      <c r="K442" s="324">
        <f t="shared" si="28"/>
        <v>0</v>
      </c>
      <c r="L442" s="13">
        <v>0</v>
      </c>
      <c r="M442" s="329"/>
      <c r="N442" s="329"/>
      <c r="O442" s="325">
        <f t="shared" si="29"/>
        <v>0</v>
      </c>
    </row>
    <row r="443" spans="1:15" ht="31.5" x14ac:dyDescent="0.25">
      <c r="A443" s="165" t="s">
        <v>2417</v>
      </c>
      <c r="B443" s="159" t="s">
        <v>2418</v>
      </c>
      <c r="C443" s="324">
        <f t="shared" si="30"/>
        <v>0</v>
      </c>
      <c r="D443" s="329"/>
      <c r="E443" s="329"/>
      <c r="F443" s="324">
        <f t="shared" si="31"/>
        <v>0</v>
      </c>
      <c r="G443" s="322">
        <f t="shared" si="27"/>
        <v>8.2040677966101705E-2</v>
      </c>
      <c r="H443" s="167"/>
      <c r="I443" s="329"/>
      <c r="J443" s="329"/>
      <c r="K443" s="324">
        <f t="shared" si="28"/>
        <v>0</v>
      </c>
      <c r="L443" s="13">
        <v>9.6808000000000005E-2</v>
      </c>
      <c r="M443" s="329"/>
      <c r="N443" s="329"/>
      <c r="O443" s="325">
        <f t="shared" si="29"/>
        <v>9.6808000000000005E-2</v>
      </c>
    </row>
    <row r="444" spans="1:15" x14ac:dyDescent="0.25">
      <c r="A444" s="165" t="s">
        <v>2419</v>
      </c>
      <c r="B444" s="307" t="s">
        <v>1867</v>
      </c>
      <c r="C444" s="324">
        <f t="shared" si="30"/>
        <v>0</v>
      </c>
      <c r="D444" s="329"/>
      <c r="E444" s="329"/>
      <c r="F444" s="324">
        <f t="shared" si="31"/>
        <v>0</v>
      </c>
      <c r="G444" s="322">
        <f t="shared" si="27"/>
        <v>0</v>
      </c>
      <c r="H444" s="167"/>
      <c r="I444" s="329"/>
      <c r="J444" s="329"/>
      <c r="K444" s="324">
        <f t="shared" si="28"/>
        <v>0</v>
      </c>
      <c r="L444" s="13">
        <v>0</v>
      </c>
      <c r="M444" s="329"/>
      <c r="N444" s="329"/>
      <c r="O444" s="325">
        <f t="shared" si="29"/>
        <v>0</v>
      </c>
    </row>
    <row r="445" spans="1:15" x14ac:dyDescent="0.25">
      <c r="A445" s="165" t="s">
        <v>2420</v>
      </c>
      <c r="B445" s="159" t="s">
        <v>2421</v>
      </c>
      <c r="C445" s="324">
        <f t="shared" si="30"/>
        <v>0</v>
      </c>
      <c r="D445" s="329"/>
      <c r="E445" s="329"/>
      <c r="F445" s="324">
        <f t="shared" si="31"/>
        <v>0</v>
      </c>
      <c r="G445" s="322">
        <f t="shared" si="27"/>
        <v>0.53375682050847462</v>
      </c>
      <c r="H445" s="167"/>
      <c r="I445" s="329"/>
      <c r="J445" s="329"/>
      <c r="K445" s="324">
        <f t="shared" si="28"/>
        <v>0</v>
      </c>
      <c r="L445" s="13">
        <v>0.62983304819999997</v>
      </c>
      <c r="M445" s="329"/>
      <c r="N445" s="329"/>
      <c r="O445" s="325">
        <f t="shared" si="29"/>
        <v>0.62983304819999997</v>
      </c>
    </row>
    <row r="446" spans="1:15" x14ac:dyDescent="0.25">
      <c r="A446" s="165" t="s">
        <v>1593</v>
      </c>
      <c r="B446" s="307" t="s">
        <v>2422</v>
      </c>
      <c r="C446" s="324">
        <f t="shared" si="30"/>
        <v>0</v>
      </c>
      <c r="D446" s="329"/>
      <c r="E446" s="329"/>
      <c r="F446" s="324">
        <f t="shared" si="31"/>
        <v>0</v>
      </c>
      <c r="G446" s="322">
        <f t="shared" si="27"/>
        <v>0</v>
      </c>
      <c r="H446" s="167"/>
      <c r="I446" s="329"/>
      <c r="J446" s="329"/>
      <c r="K446" s="324">
        <f t="shared" si="28"/>
        <v>0</v>
      </c>
      <c r="L446" s="160"/>
      <c r="M446" s="329"/>
      <c r="N446" s="329"/>
      <c r="O446" s="325">
        <f t="shared" si="29"/>
        <v>0</v>
      </c>
    </row>
    <row r="447" spans="1:15" x14ac:dyDescent="0.25">
      <c r="A447" s="165" t="s">
        <v>2423</v>
      </c>
      <c r="B447" s="136" t="s">
        <v>1845</v>
      </c>
      <c r="C447" s="324">
        <f t="shared" si="30"/>
        <v>0</v>
      </c>
      <c r="D447" s="329"/>
      <c r="E447" s="329"/>
      <c r="F447" s="324">
        <f t="shared" si="31"/>
        <v>0</v>
      </c>
      <c r="G447" s="322">
        <f t="shared" si="27"/>
        <v>0</v>
      </c>
      <c r="H447" s="167"/>
      <c r="I447" s="329"/>
      <c r="J447" s="329"/>
      <c r="K447" s="324">
        <f t="shared" si="28"/>
        <v>0</v>
      </c>
      <c r="L447" s="160"/>
      <c r="M447" s="329"/>
      <c r="N447" s="329"/>
      <c r="O447" s="325">
        <f t="shared" si="29"/>
        <v>0</v>
      </c>
    </row>
    <row r="448" spans="1:15" ht="47.25" x14ac:dyDescent="0.25">
      <c r="A448" s="165" t="s">
        <v>1668</v>
      </c>
      <c r="B448" s="275" t="s">
        <v>2424</v>
      </c>
      <c r="C448" s="324" t="str">
        <f t="shared" si="30"/>
        <v>0,160 МВА</v>
      </c>
      <c r="D448" s="329"/>
      <c r="E448" s="329"/>
      <c r="F448" s="324" t="str">
        <f t="shared" si="31"/>
        <v>0,160 МВА</v>
      </c>
      <c r="G448" s="322">
        <f t="shared" si="27"/>
        <v>0.41016949152542376</v>
      </c>
      <c r="H448" s="29" t="s">
        <v>286</v>
      </c>
      <c r="I448" s="330"/>
      <c r="J448" s="330"/>
      <c r="K448" s="324" t="str">
        <f t="shared" si="28"/>
        <v>0,160 МВА</v>
      </c>
      <c r="L448" s="13">
        <v>0.48399999999999999</v>
      </c>
      <c r="M448" s="330"/>
      <c r="N448" s="330"/>
      <c r="O448" s="325">
        <f t="shared" si="29"/>
        <v>0.48399999999999999</v>
      </c>
    </row>
    <row r="449" spans="1:15" ht="47.25" x14ac:dyDescent="0.25">
      <c r="A449" s="165" t="s">
        <v>1669</v>
      </c>
      <c r="B449" s="275" t="s">
        <v>2425</v>
      </c>
      <c r="C449" s="324" t="str">
        <f t="shared" si="30"/>
        <v>0,160 МВА</v>
      </c>
      <c r="D449" s="329"/>
      <c r="E449" s="329"/>
      <c r="F449" s="324" t="str">
        <f t="shared" si="31"/>
        <v>0,160 МВА</v>
      </c>
      <c r="G449" s="322">
        <f t="shared" si="27"/>
        <v>0.40932203389830507</v>
      </c>
      <c r="H449" s="29" t="s">
        <v>286</v>
      </c>
      <c r="I449" s="329"/>
      <c r="J449" s="329"/>
      <c r="K449" s="324" t="str">
        <f t="shared" si="28"/>
        <v>0,160 МВА</v>
      </c>
      <c r="L449" s="13">
        <v>0.48299999999999998</v>
      </c>
      <c r="M449" s="329"/>
      <c r="N449" s="329"/>
      <c r="O449" s="325">
        <f t="shared" si="29"/>
        <v>0.48299999999999998</v>
      </c>
    </row>
    <row r="450" spans="1:15" ht="47.25" x14ac:dyDescent="0.25">
      <c r="A450" s="165" t="s">
        <v>1670</v>
      </c>
      <c r="B450" s="275" t="s">
        <v>2426</v>
      </c>
      <c r="C450" s="324" t="str">
        <f t="shared" si="30"/>
        <v>0,160 МВА</v>
      </c>
      <c r="D450" s="329"/>
      <c r="E450" s="329"/>
      <c r="F450" s="324" t="str">
        <f t="shared" si="31"/>
        <v>0,160 МВА</v>
      </c>
      <c r="G450" s="322">
        <f t="shared" si="27"/>
        <v>0.31610169491525425</v>
      </c>
      <c r="H450" s="29" t="s">
        <v>286</v>
      </c>
      <c r="I450" s="329"/>
      <c r="J450" s="329"/>
      <c r="K450" s="324" t="str">
        <f t="shared" si="28"/>
        <v>0,160 МВА</v>
      </c>
      <c r="L450" s="13">
        <v>0.373</v>
      </c>
      <c r="M450" s="329"/>
      <c r="N450" s="329"/>
      <c r="O450" s="325">
        <f t="shared" si="29"/>
        <v>0.373</v>
      </c>
    </row>
    <row r="451" spans="1:15" ht="47.25" x14ac:dyDescent="0.25">
      <c r="A451" s="165" t="s">
        <v>1671</v>
      </c>
      <c r="B451" s="275" t="s">
        <v>2427</v>
      </c>
      <c r="C451" s="324" t="str">
        <f t="shared" si="30"/>
        <v>0,250 МВА</v>
      </c>
      <c r="D451" s="329"/>
      <c r="E451" s="329"/>
      <c r="F451" s="324" t="str">
        <f t="shared" si="31"/>
        <v>0,250 МВА</v>
      </c>
      <c r="G451" s="322">
        <f t="shared" si="27"/>
        <v>0.41016949152542376</v>
      </c>
      <c r="H451" s="29" t="s">
        <v>298</v>
      </c>
      <c r="I451" s="329"/>
      <c r="J451" s="329"/>
      <c r="K451" s="324" t="str">
        <f t="shared" si="28"/>
        <v>0,250 МВА</v>
      </c>
      <c r="L451" s="13">
        <v>0.48399999999999999</v>
      </c>
      <c r="M451" s="329"/>
      <c r="N451" s="329"/>
      <c r="O451" s="325">
        <f t="shared" si="29"/>
        <v>0.48399999999999999</v>
      </c>
    </row>
    <row r="452" spans="1:15" ht="47.25" x14ac:dyDescent="0.25">
      <c r="A452" s="165" t="s">
        <v>1672</v>
      </c>
      <c r="B452" s="275" t="s">
        <v>2428</v>
      </c>
      <c r="C452" s="324" t="str">
        <f t="shared" si="30"/>
        <v>0,160 МВА</v>
      </c>
      <c r="D452" s="329"/>
      <c r="E452" s="329"/>
      <c r="F452" s="324" t="str">
        <f t="shared" si="31"/>
        <v>0,160 МВА</v>
      </c>
      <c r="G452" s="322">
        <f t="shared" si="27"/>
        <v>0.25169491525423732</v>
      </c>
      <c r="H452" s="29" t="s">
        <v>286</v>
      </c>
      <c r="I452" s="329"/>
      <c r="J452" s="329"/>
      <c r="K452" s="324" t="str">
        <f t="shared" si="28"/>
        <v>0,160 МВА</v>
      </c>
      <c r="L452" s="13">
        <v>0.29699999999999999</v>
      </c>
      <c r="M452" s="329"/>
      <c r="N452" s="329"/>
      <c r="O452" s="325">
        <f t="shared" si="29"/>
        <v>0.29699999999999999</v>
      </c>
    </row>
    <row r="453" spans="1:15" ht="47.25" x14ac:dyDescent="0.25">
      <c r="A453" s="165" t="s">
        <v>2429</v>
      </c>
      <c r="B453" s="275" t="s">
        <v>2430</v>
      </c>
      <c r="C453" s="324" t="str">
        <f t="shared" si="30"/>
        <v>0,160 МВА</v>
      </c>
      <c r="D453" s="329"/>
      <c r="E453" s="329"/>
      <c r="F453" s="324" t="str">
        <f t="shared" si="31"/>
        <v>0,160 МВА</v>
      </c>
      <c r="G453" s="322">
        <f t="shared" si="27"/>
        <v>0.28305084745762715</v>
      </c>
      <c r="H453" s="29" t="s">
        <v>286</v>
      </c>
      <c r="I453" s="329"/>
      <c r="J453" s="329"/>
      <c r="K453" s="324" t="str">
        <f t="shared" si="28"/>
        <v>0,160 МВА</v>
      </c>
      <c r="L453" s="13">
        <v>0.33400000000000002</v>
      </c>
      <c r="M453" s="329"/>
      <c r="N453" s="329"/>
      <c r="O453" s="325">
        <f t="shared" si="29"/>
        <v>0.33400000000000002</v>
      </c>
    </row>
    <row r="454" spans="1:15" ht="47.25" x14ac:dyDescent="0.25">
      <c r="A454" s="165" t="s">
        <v>2431</v>
      </c>
      <c r="B454" s="275" t="s">
        <v>2432</v>
      </c>
      <c r="C454" s="324" t="str">
        <f t="shared" si="30"/>
        <v>0,160 МВА</v>
      </c>
      <c r="D454" s="329"/>
      <c r="E454" s="329"/>
      <c r="F454" s="324" t="str">
        <f t="shared" si="31"/>
        <v>0,160 МВА</v>
      </c>
      <c r="G454" s="322">
        <f t="shared" si="27"/>
        <v>0.26779661016949152</v>
      </c>
      <c r="H454" s="29" t="s">
        <v>286</v>
      </c>
      <c r="I454" s="329"/>
      <c r="J454" s="329"/>
      <c r="K454" s="324" t="str">
        <f t="shared" si="28"/>
        <v>0,160 МВА</v>
      </c>
      <c r="L454" s="13">
        <v>0.316</v>
      </c>
      <c r="M454" s="329"/>
      <c r="N454" s="329"/>
      <c r="O454" s="325">
        <f t="shared" si="29"/>
        <v>0.316</v>
      </c>
    </row>
    <row r="455" spans="1:15" ht="47.25" x14ac:dyDescent="0.25">
      <c r="A455" s="165" t="s">
        <v>2433</v>
      </c>
      <c r="B455" s="275" t="s">
        <v>2434</v>
      </c>
      <c r="C455" s="324" t="str">
        <f t="shared" si="30"/>
        <v>0,250 МВА</v>
      </c>
      <c r="D455" s="329"/>
      <c r="E455" s="329"/>
      <c r="F455" s="324" t="str">
        <f t="shared" si="31"/>
        <v>0,250 МВА</v>
      </c>
      <c r="G455" s="322">
        <f t="shared" si="27"/>
        <v>0.41016949152542376</v>
      </c>
      <c r="H455" s="29" t="s">
        <v>298</v>
      </c>
      <c r="I455" s="330"/>
      <c r="J455" s="330"/>
      <c r="K455" s="324" t="str">
        <f t="shared" si="28"/>
        <v>0,250 МВА</v>
      </c>
      <c r="L455" s="13">
        <v>0.48399999999999999</v>
      </c>
      <c r="M455" s="330"/>
      <c r="N455" s="330"/>
      <c r="O455" s="325">
        <f t="shared" si="29"/>
        <v>0.48399999999999999</v>
      </c>
    </row>
    <row r="456" spans="1:15" x14ac:dyDescent="0.25">
      <c r="A456" s="165" t="s">
        <v>2435</v>
      </c>
      <c r="B456" s="307" t="s">
        <v>1850</v>
      </c>
      <c r="C456" s="32"/>
      <c r="D456" s="32"/>
      <c r="E456" s="32"/>
      <c r="F456" s="324">
        <f t="shared" si="31"/>
        <v>0</v>
      </c>
      <c r="G456" s="322">
        <f t="shared" si="27"/>
        <v>0</v>
      </c>
      <c r="H456" s="167"/>
      <c r="I456" s="25"/>
      <c r="J456" s="25"/>
      <c r="K456" s="324">
        <f t="shared" si="28"/>
        <v>0</v>
      </c>
      <c r="L456" s="160"/>
      <c r="M456" s="25"/>
      <c r="N456" s="25"/>
      <c r="O456" s="325">
        <f t="shared" si="29"/>
        <v>0</v>
      </c>
    </row>
    <row r="457" spans="1:15" ht="31.5" x14ac:dyDescent="0.25">
      <c r="A457" s="165" t="s">
        <v>2436</v>
      </c>
      <c r="B457" s="159" t="s">
        <v>1946</v>
      </c>
      <c r="C457" s="32"/>
      <c r="D457" s="32"/>
      <c r="E457" s="32"/>
      <c r="F457" s="324">
        <f t="shared" si="31"/>
        <v>0</v>
      </c>
      <c r="G457" s="322">
        <f t="shared" si="27"/>
        <v>2.5322033898305087</v>
      </c>
      <c r="H457" s="167" t="s">
        <v>146</v>
      </c>
      <c r="I457" s="32"/>
      <c r="J457" s="32"/>
      <c r="K457" s="324" t="str">
        <f t="shared" si="28"/>
        <v>1 шт.</v>
      </c>
      <c r="L457" s="13">
        <v>2.988</v>
      </c>
      <c r="M457" s="32"/>
      <c r="N457" s="32"/>
      <c r="O457" s="325">
        <f t="shared" si="29"/>
        <v>2.988</v>
      </c>
    </row>
    <row r="458" spans="1:15" x14ac:dyDescent="0.25">
      <c r="A458" s="165" t="s">
        <v>2437</v>
      </c>
      <c r="B458" s="159" t="s">
        <v>1852</v>
      </c>
      <c r="C458" s="32"/>
      <c r="D458" s="32"/>
      <c r="E458" s="32"/>
      <c r="F458" s="324">
        <f t="shared" si="31"/>
        <v>0</v>
      </c>
      <c r="G458" s="322">
        <f t="shared" si="27"/>
        <v>0.36610169491525424</v>
      </c>
      <c r="H458" s="167" t="s">
        <v>146</v>
      </c>
      <c r="I458" s="32"/>
      <c r="J458" s="32"/>
      <c r="K458" s="324" t="str">
        <f t="shared" si="28"/>
        <v>1 шт.</v>
      </c>
      <c r="L458" s="13">
        <v>0.432</v>
      </c>
      <c r="M458" s="32"/>
      <c r="N458" s="32"/>
      <c r="O458" s="325">
        <f t="shared" si="29"/>
        <v>0.432</v>
      </c>
    </row>
    <row r="459" spans="1:15" ht="31.5" x14ac:dyDescent="0.25">
      <c r="A459" s="165" t="s">
        <v>2438</v>
      </c>
      <c r="B459" s="159" t="s">
        <v>2282</v>
      </c>
      <c r="C459" s="32"/>
      <c r="D459" s="32"/>
      <c r="E459" s="32"/>
      <c r="F459" s="324">
        <f t="shared" si="31"/>
        <v>0</v>
      </c>
      <c r="G459" s="322">
        <f t="shared" si="27"/>
        <v>1.7584745762711866</v>
      </c>
      <c r="H459" s="167" t="s">
        <v>146</v>
      </c>
      <c r="I459" s="32"/>
      <c r="J459" s="32"/>
      <c r="K459" s="324" t="str">
        <f t="shared" si="28"/>
        <v>1 шт.</v>
      </c>
      <c r="L459" s="13">
        <v>2.0750000000000002</v>
      </c>
      <c r="M459" s="32"/>
      <c r="N459" s="32"/>
      <c r="O459" s="325">
        <f t="shared" si="29"/>
        <v>2.0750000000000002</v>
      </c>
    </row>
    <row r="460" spans="1:15" x14ac:dyDescent="0.25">
      <c r="A460" s="165" t="s">
        <v>2439</v>
      </c>
      <c r="B460" s="142" t="s">
        <v>2440</v>
      </c>
      <c r="C460" s="32"/>
      <c r="D460" s="32"/>
      <c r="E460" s="32"/>
      <c r="F460" s="324">
        <f t="shared" si="31"/>
        <v>0</v>
      </c>
      <c r="G460" s="322">
        <f t="shared" si="27"/>
        <v>8.2203389830508483E-2</v>
      </c>
      <c r="H460" s="167" t="s">
        <v>146</v>
      </c>
      <c r="I460" s="32"/>
      <c r="J460" s="32"/>
      <c r="K460" s="324" t="str">
        <f t="shared" si="28"/>
        <v>1 шт.</v>
      </c>
      <c r="L460" s="13">
        <v>9.7000000000000003E-2</v>
      </c>
      <c r="M460" s="32"/>
      <c r="N460" s="32"/>
      <c r="O460" s="325">
        <f t="shared" si="29"/>
        <v>9.7000000000000003E-2</v>
      </c>
    </row>
    <row r="461" spans="1:15" x14ac:dyDescent="0.25">
      <c r="A461" s="165" t="s">
        <v>2441</v>
      </c>
      <c r="B461" s="307" t="s">
        <v>1914</v>
      </c>
      <c r="C461" s="32"/>
      <c r="D461" s="32"/>
      <c r="E461" s="32"/>
      <c r="F461" s="324">
        <f t="shared" si="31"/>
        <v>0</v>
      </c>
      <c r="G461" s="322">
        <f t="shared" si="27"/>
        <v>0</v>
      </c>
      <c r="H461" s="167"/>
      <c r="I461" s="32"/>
      <c r="J461" s="32"/>
      <c r="K461" s="324">
        <f t="shared" si="28"/>
        <v>0</v>
      </c>
      <c r="L461" s="160"/>
      <c r="M461" s="32"/>
      <c r="N461" s="32"/>
      <c r="O461" s="325">
        <f t="shared" si="29"/>
        <v>0</v>
      </c>
    </row>
    <row r="462" spans="1:15" ht="31.5" x14ac:dyDescent="0.25">
      <c r="A462" s="165" t="s">
        <v>2442</v>
      </c>
      <c r="B462" s="159" t="s">
        <v>2443</v>
      </c>
      <c r="C462" s="32"/>
      <c r="D462" s="32"/>
      <c r="E462" s="32"/>
      <c r="F462" s="324">
        <f t="shared" si="31"/>
        <v>0</v>
      </c>
      <c r="G462" s="322">
        <f t="shared" si="27"/>
        <v>6.7796610169491531</v>
      </c>
      <c r="H462" s="167" t="s">
        <v>1540</v>
      </c>
      <c r="I462" s="25"/>
      <c r="J462" s="25"/>
      <c r="K462" s="324" t="str">
        <f t="shared" si="28"/>
        <v>21 яч.</v>
      </c>
      <c r="L462" s="13">
        <v>8</v>
      </c>
      <c r="M462" s="25"/>
      <c r="N462" s="25"/>
      <c r="O462" s="325">
        <f t="shared" si="29"/>
        <v>8</v>
      </c>
    </row>
    <row r="463" spans="1:15" x14ac:dyDescent="0.25">
      <c r="A463" s="165" t="s">
        <v>2444</v>
      </c>
      <c r="B463" s="307" t="s">
        <v>1955</v>
      </c>
      <c r="C463" s="29"/>
      <c r="D463" s="29"/>
      <c r="E463" s="29"/>
      <c r="F463" s="324">
        <f t="shared" si="31"/>
        <v>0</v>
      </c>
      <c r="G463" s="322">
        <f t="shared" si="27"/>
        <v>0</v>
      </c>
      <c r="H463" s="167"/>
      <c r="I463" s="136"/>
      <c r="J463" s="136"/>
      <c r="K463" s="324">
        <f t="shared" si="28"/>
        <v>0</v>
      </c>
      <c r="L463" s="160">
        <v>0</v>
      </c>
      <c r="M463" s="136"/>
      <c r="N463" s="136"/>
      <c r="O463" s="325">
        <f t="shared" si="29"/>
        <v>0</v>
      </c>
    </row>
    <row r="464" spans="1:15" x14ac:dyDescent="0.25">
      <c r="A464" s="165" t="s">
        <v>2445</v>
      </c>
      <c r="B464" s="159" t="s">
        <v>2446</v>
      </c>
      <c r="C464" s="29"/>
      <c r="D464" s="29"/>
      <c r="E464" s="29"/>
      <c r="F464" s="324">
        <f t="shared" si="31"/>
        <v>0</v>
      </c>
      <c r="G464" s="322">
        <f t="shared" ref="G464:G527" si="32">O464/1.18</f>
        <v>0.28983050847457631</v>
      </c>
      <c r="H464" s="167" t="s">
        <v>512</v>
      </c>
      <c r="I464" s="136"/>
      <c r="J464" s="136"/>
      <c r="K464" s="324" t="str">
        <f t="shared" si="28"/>
        <v>1 яч.</v>
      </c>
      <c r="L464" s="13">
        <v>0.34200000000000003</v>
      </c>
      <c r="M464" s="136"/>
      <c r="N464" s="136"/>
      <c r="O464" s="325">
        <f t="shared" si="29"/>
        <v>0.34200000000000003</v>
      </c>
    </row>
    <row r="465" spans="1:15" x14ac:dyDescent="0.25">
      <c r="A465" s="165" t="s">
        <v>2447</v>
      </c>
      <c r="B465" s="159" t="s">
        <v>2448</v>
      </c>
      <c r="C465" s="32"/>
      <c r="D465" s="32"/>
      <c r="E465" s="32"/>
      <c r="F465" s="324">
        <f t="shared" si="31"/>
        <v>0</v>
      </c>
      <c r="G465" s="322">
        <f t="shared" si="32"/>
        <v>0.28898305084745768</v>
      </c>
      <c r="H465" s="167" t="s">
        <v>512</v>
      </c>
      <c r="I465" s="32"/>
      <c r="J465" s="32"/>
      <c r="K465" s="324" t="str">
        <f t="shared" si="28"/>
        <v>1 яч.</v>
      </c>
      <c r="L465" s="13">
        <v>0.34100000000000003</v>
      </c>
      <c r="M465" s="32"/>
      <c r="N465" s="32"/>
      <c r="O465" s="325">
        <f t="shared" si="29"/>
        <v>0.34100000000000003</v>
      </c>
    </row>
    <row r="466" spans="1:15" ht="31.5" x14ac:dyDescent="0.25">
      <c r="A466" s="165" t="s">
        <v>2449</v>
      </c>
      <c r="B466" s="159" t="s">
        <v>2450</v>
      </c>
      <c r="C466" s="324" t="str">
        <f>H466</f>
        <v>0,4МВА</v>
      </c>
      <c r="D466" s="32"/>
      <c r="E466" s="32"/>
      <c r="F466" s="324" t="str">
        <f t="shared" si="31"/>
        <v>0,4МВА</v>
      </c>
      <c r="G466" s="322">
        <f t="shared" si="32"/>
        <v>0.16610169491525426</v>
      </c>
      <c r="H466" s="167" t="s">
        <v>74</v>
      </c>
      <c r="I466" s="32"/>
      <c r="J466" s="32"/>
      <c r="K466" s="324" t="str">
        <f t="shared" si="28"/>
        <v>0,4МВА</v>
      </c>
      <c r="L466" s="13">
        <v>0.19600000000000001</v>
      </c>
      <c r="M466" s="32"/>
      <c r="N466" s="32"/>
      <c r="O466" s="325">
        <f t="shared" si="29"/>
        <v>0.19600000000000001</v>
      </c>
    </row>
    <row r="467" spans="1:15" ht="31.5" x14ac:dyDescent="0.25">
      <c r="A467" s="165" t="s">
        <v>2451</v>
      </c>
      <c r="B467" s="159" t="s">
        <v>2452</v>
      </c>
      <c r="C467" s="324" t="str">
        <f>H467</f>
        <v>0,4МВА</v>
      </c>
      <c r="D467" s="32"/>
      <c r="E467" s="32"/>
      <c r="F467" s="324" t="str">
        <f t="shared" si="31"/>
        <v>0,4МВА</v>
      </c>
      <c r="G467" s="322">
        <f t="shared" si="32"/>
        <v>0.18728813559322036</v>
      </c>
      <c r="H467" s="167" t="s">
        <v>74</v>
      </c>
      <c r="I467" s="32"/>
      <c r="J467" s="32"/>
      <c r="K467" s="324" t="str">
        <f t="shared" si="28"/>
        <v>0,4МВА</v>
      </c>
      <c r="L467" s="13">
        <v>0.221</v>
      </c>
      <c r="M467" s="32"/>
      <c r="N467" s="32"/>
      <c r="O467" s="325">
        <f t="shared" si="29"/>
        <v>0.221</v>
      </c>
    </row>
    <row r="468" spans="1:15" ht="31.5" x14ac:dyDescent="0.25">
      <c r="A468" s="165" t="s">
        <v>2453</v>
      </c>
      <c r="B468" s="159" t="s">
        <v>2454</v>
      </c>
      <c r="C468" s="324" t="str">
        <f>H468</f>
        <v>0,25 МВА</v>
      </c>
      <c r="D468" s="32"/>
      <c r="E468" s="32"/>
      <c r="F468" s="324" t="str">
        <f t="shared" si="31"/>
        <v>0,25 МВА</v>
      </c>
      <c r="G468" s="322">
        <f t="shared" si="32"/>
        <v>0.12033898305084745</v>
      </c>
      <c r="H468" s="167" t="s">
        <v>352</v>
      </c>
      <c r="I468" s="32"/>
      <c r="J468" s="32"/>
      <c r="K468" s="324" t="str">
        <f t="shared" ref="K468:K531" si="33">H468</f>
        <v>0,25 МВА</v>
      </c>
      <c r="L468" s="13">
        <v>0.14199999999999999</v>
      </c>
      <c r="M468" s="32"/>
      <c r="N468" s="32"/>
      <c r="O468" s="325">
        <f t="shared" ref="O468:O531" si="34">L468+M468+N468</f>
        <v>0.14199999999999999</v>
      </c>
    </row>
    <row r="469" spans="1:15" x14ac:dyDescent="0.25">
      <c r="A469" s="165" t="s">
        <v>2455</v>
      </c>
      <c r="B469" s="307" t="s">
        <v>1855</v>
      </c>
      <c r="C469" s="29"/>
      <c r="D469" s="29"/>
      <c r="E469" s="29"/>
      <c r="F469" s="324">
        <f t="shared" si="31"/>
        <v>0</v>
      </c>
      <c r="G469" s="322">
        <f t="shared" si="32"/>
        <v>0</v>
      </c>
      <c r="H469" s="167"/>
      <c r="I469" s="136"/>
      <c r="J469" s="136"/>
      <c r="K469" s="324">
        <f t="shared" si="33"/>
        <v>0</v>
      </c>
      <c r="L469" s="160"/>
      <c r="M469" s="136"/>
      <c r="N469" s="136"/>
      <c r="O469" s="325">
        <f t="shared" si="34"/>
        <v>0</v>
      </c>
    </row>
    <row r="470" spans="1:15" x14ac:dyDescent="0.25">
      <c r="A470" s="165" t="s">
        <v>2456</v>
      </c>
      <c r="B470" s="159" t="s">
        <v>2457</v>
      </c>
      <c r="C470" s="29"/>
      <c r="D470" s="29"/>
      <c r="E470" s="29"/>
      <c r="F470" s="324">
        <f t="shared" si="31"/>
        <v>0</v>
      </c>
      <c r="G470" s="322">
        <f t="shared" si="32"/>
        <v>1.6889830508474577</v>
      </c>
      <c r="H470" s="167" t="s">
        <v>146</v>
      </c>
      <c r="I470" s="136"/>
      <c r="J470" s="136"/>
      <c r="K470" s="324" t="str">
        <f t="shared" si="33"/>
        <v>1 шт.</v>
      </c>
      <c r="L470" s="13">
        <v>1.9930000000000001</v>
      </c>
      <c r="M470" s="136"/>
      <c r="N470" s="136"/>
      <c r="O470" s="325">
        <f t="shared" si="34"/>
        <v>1.9930000000000001</v>
      </c>
    </row>
    <row r="471" spans="1:15" x14ac:dyDescent="0.25">
      <c r="A471" s="165" t="s">
        <v>122</v>
      </c>
      <c r="B471" s="307" t="s">
        <v>2458</v>
      </c>
      <c r="C471" s="32"/>
      <c r="D471" s="32"/>
      <c r="E471" s="32"/>
      <c r="F471" s="324">
        <f t="shared" si="31"/>
        <v>0</v>
      </c>
      <c r="G471" s="322">
        <f t="shared" si="32"/>
        <v>0</v>
      </c>
      <c r="H471" s="167"/>
      <c r="I471" s="32"/>
      <c r="J471" s="32"/>
      <c r="K471" s="324">
        <f t="shared" si="33"/>
        <v>0</v>
      </c>
      <c r="L471" s="160"/>
      <c r="M471" s="32"/>
      <c r="N471" s="32"/>
      <c r="O471" s="325">
        <f t="shared" si="34"/>
        <v>0</v>
      </c>
    </row>
    <row r="472" spans="1:15" x14ac:dyDescent="0.25">
      <c r="A472" s="165" t="s">
        <v>2459</v>
      </c>
      <c r="B472" s="136" t="s">
        <v>1845</v>
      </c>
      <c r="C472" s="29"/>
      <c r="D472" s="29"/>
      <c r="E472" s="29"/>
      <c r="F472" s="324">
        <f t="shared" si="31"/>
        <v>0</v>
      </c>
      <c r="G472" s="322">
        <f t="shared" si="32"/>
        <v>0</v>
      </c>
      <c r="H472" s="167"/>
      <c r="I472" s="136"/>
      <c r="J472" s="136"/>
      <c r="K472" s="324">
        <f t="shared" si="33"/>
        <v>0</v>
      </c>
      <c r="L472" s="160"/>
      <c r="M472" s="136"/>
      <c r="N472" s="136"/>
      <c r="O472" s="325">
        <f t="shared" si="34"/>
        <v>0</v>
      </c>
    </row>
    <row r="473" spans="1:15" ht="31.5" x14ac:dyDescent="0.25">
      <c r="A473" s="165" t="s">
        <v>2460</v>
      </c>
      <c r="B473" s="159" t="s">
        <v>2461</v>
      </c>
      <c r="C473" s="29" t="str">
        <f>H473</f>
        <v>0,17 км</v>
      </c>
      <c r="D473" s="29"/>
      <c r="E473" s="29"/>
      <c r="F473" s="324" t="str">
        <f t="shared" si="31"/>
        <v>0,17 км</v>
      </c>
      <c r="G473" s="322">
        <f t="shared" si="32"/>
        <v>0.13135593220338984</v>
      </c>
      <c r="H473" s="154" t="s">
        <v>2462</v>
      </c>
      <c r="I473" s="136"/>
      <c r="J473" s="136"/>
      <c r="K473" s="324" t="str">
        <f t="shared" si="33"/>
        <v>0,17 км</v>
      </c>
      <c r="L473" s="13">
        <v>0.155</v>
      </c>
      <c r="M473" s="136"/>
      <c r="N473" s="136"/>
      <c r="O473" s="325">
        <f t="shared" si="34"/>
        <v>0.155</v>
      </c>
    </row>
    <row r="474" spans="1:15" ht="31.5" x14ac:dyDescent="0.25">
      <c r="A474" s="165" t="s">
        <v>2463</v>
      </c>
      <c r="B474" s="159" t="s">
        <v>2464</v>
      </c>
      <c r="C474" s="29" t="str">
        <f t="shared" ref="C474:C492" si="35">H474</f>
        <v>5,28 км</v>
      </c>
      <c r="D474" s="32"/>
      <c r="E474" s="32"/>
      <c r="F474" s="324" t="str">
        <f t="shared" si="31"/>
        <v>5,28 км</v>
      </c>
      <c r="G474" s="322">
        <f t="shared" si="32"/>
        <v>2.4251652542372883</v>
      </c>
      <c r="H474" s="154" t="s">
        <v>1060</v>
      </c>
      <c r="I474" s="32"/>
      <c r="J474" s="32"/>
      <c r="K474" s="324" t="str">
        <f t="shared" si="33"/>
        <v>5,28 км</v>
      </c>
      <c r="L474" s="13">
        <v>2.8616950000000001</v>
      </c>
      <c r="M474" s="32"/>
      <c r="N474" s="32"/>
      <c r="O474" s="325">
        <f t="shared" si="34"/>
        <v>2.8616950000000001</v>
      </c>
    </row>
    <row r="475" spans="1:15" ht="31.5" x14ac:dyDescent="0.25">
      <c r="A475" s="165" t="s">
        <v>2465</v>
      </c>
      <c r="B475" s="159" t="s">
        <v>2466</v>
      </c>
      <c r="C475" s="29" t="str">
        <f t="shared" si="35"/>
        <v>0,39 км</v>
      </c>
      <c r="D475" s="32"/>
      <c r="E475" s="32"/>
      <c r="F475" s="324" t="str">
        <f t="shared" si="31"/>
        <v>0,39 км</v>
      </c>
      <c r="G475" s="322">
        <f t="shared" si="32"/>
        <v>0.1929618644067797</v>
      </c>
      <c r="H475" s="154" t="s">
        <v>2467</v>
      </c>
      <c r="I475" s="32"/>
      <c r="J475" s="32"/>
      <c r="K475" s="324" t="str">
        <f t="shared" si="33"/>
        <v>0,39 км</v>
      </c>
      <c r="L475" s="13">
        <v>0.22769500000000004</v>
      </c>
      <c r="M475" s="32"/>
      <c r="N475" s="32"/>
      <c r="O475" s="325">
        <f t="shared" si="34"/>
        <v>0.22769500000000004</v>
      </c>
    </row>
    <row r="476" spans="1:15" ht="31.5" x14ac:dyDescent="0.25">
      <c r="A476" s="165" t="s">
        <v>2468</v>
      </c>
      <c r="B476" s="159" t="s">
        <v>2469</v>
      </c>
      <c r="C476" s="29" t="str">
        <f t="shared" si="35"/>
        <v>4,34 км</v>
      </c>
      <c r="D476" s="32"/>
      <c r="E476" s="32"/>
      <c r="F476" s="324" t="str">
        <f t="shared" si="31"/>
        <v>4,34 км</v>
      </c>
      <c r="G476" s="322">
        <f t="shared" si="32"/>
        <v>2.2567796610169495</v>
      </c>
      <c r="H476" s="154" t="s">
        <v>2470</v>
      </c>
      <c r="I476" s="32"/>
      <c r="J476" s="32"/>
      <c r="K476" s="324" t="str">
        <f t="shared" si="33"/>
        <v>4,34 км</v>
      </c>
      <c r="L476" s="13">
        <v>2.6630000000000003</v>
      </c>
      <c r="M476" s="32"/>
      <c r="N476" s="32"/>
      <c r="O476" s="325">
        <f t="shared" si="34"/>
        <v>2.6630000000000003</v>
      </c>
    </row>
    <row r="477" spans="1:15" ht="31.5" x14ac:dyDescent="0.25">
      <c r="A477" s="165" t="s">
        <v>2471</v>
      </c>
      <c r="B477" s="159" t="s">
        <v>2472</v>
      </c>
      <c r="C477" s="29" t="str">
        <f t="shared" si="35"/>
        <v>0,73 км</v>
      </c>
      <c r="D477" s="32"/>
      <c r="E477" s="32"/>
      <c r="F477" s="324" t="str">
        <f t="shared" si="31"/>
        <v>0,73 км</v>
      </c>
      <c r="G477" s="322">
        <f t="shared" si="32"/>
        <v>0.39915254237288139</v>
      </c>
      <c r="H477" s="154" t="s">
        <v>2473</v>
      </c>
      <c r="I477" s="32"/>
      <c r="J477" s="32"/>
      <c r="K477" s="324" t="str">
        <f t="shared" si="33"/>
        <v>0,73 км</v>
      </c>
      <c r="L477" s="13">
        <v>0.47100000000000003</v>
      </c>
      <c r="M477" s="32"/>
      <c r="N477" s="32"/>
      <c r="O477" s="325">
        <f t="shared" si="34"/>
        <v>0.47100000000000003</v>
      </c>
    </row>
    <row r="478" spans="1:15" ht="31.5" x14ac:dyDescent="0.25">
      <c r="A478" s="165" t="s">
        <v>2474</v>
      </c>
      <c r="B478" s="159" t="s">
        <v>2475</v>
      </c>
      <c r="C478" s="29" t="str">
        <f t="shared" si="35"/>
        <v>3,6 км</v>
      </c>
      <c r="D478" s="32"/>
      <c r="E478" s="32"/>
      <c r="F478" s="324" t="str">
        <f t="shared" si="31"/>
        <v>3,6 км</v>
      </c>
      <c r="G478" s="322">
        <f t="shared" si="32"/>
        <v>1.8640067796610169</v>
      </c>
      <c r="H478" s="154" t="s">
        <v>2476</v>
      </c>
      <c r="I478" s="32"/>
      <c r="J478" s="32"/>
      <c r="K478" s="324" t="str">
        <f t="shared" si="33"/>
        <v>3,6 км</v>
      </c>
      <c r="L478" s="13">
        <v>2.1995279999999999</v>
      </c>
      <c r="M478" s="32"/>
      <c r="N478" s="32"/>
      <c r="O478" s="325">
        <f t="shared" si="34"/>
        <v>2.1995279999999999</v>
      </c>
    </row>
    <row r="479" spans="1:15" ht="31.5" x14ac:dyDescent="0.25">
      <c r="A479" s="165" t="s">
        <v>2477</v>
      </c>
      <c r="B479" s="159" t="s">
        <v>2478</v>
      </c>
      <c r="C479" s="29" t="str">
        <f t="shared" si="35"/>
        <v>1,21 км</v>
      </c>
      <c r="D479" s="32"/>
      <c r="E479" s="32"/>
      <c r="F479" s="324" t="str">
        <f t="shared" si="31"/>
        <v>1,21 км</v>
      </c>
      <c r="G479" s="322">
        <f t="shared" si="32"/>
        <v>0.67288135593220344</v>
      </c>
      <c r="H479" s="154" t="s">
        <v>2479</v>
      </c>
      <c r="I479" s="32"/>
      <c r="J479" s="32"/>
      <c r="K479" s="324" t="str">
        <f t="shared" si="33"/>
        <v>1,21 км</v>
      </c>
      <c r="L479" s="13">
        <v>0.79400000000000004</v>
      </c>
      <c r="M479" s="32"/>
      <c r="N479" s="32"/>
      <c r="O479" s="325">
        <f t="shared" si="34"/>
        <v>0.79400000000000004</v>
      </c>
    </row>
    <row r="480" spans="1:15" ht="31.5" x14ac:dyDescent="0.25">
      <c r="A480" s="165" t="s">
        <v>2480</v>
      </c>
      <c r="B480" s="159" t="s">
        <v>2481</v>
      </c>
      <c r="C480" s="29" t="str">
        <f t="shared" si="35"/>
        <v>3,88 км</v>
      </c>
      <c r="D480" s="29"/>
      <c r="E480" s="29"/>
      <c r="F480" s="324" t="str">
        <f t="shared" si="31"/>
        <v>3,88 км</v>
      </c>
      <c r="G480" s="322">
        <f t="shared" si="32"/>
        <v>1.544883898305085</v>
      </c>
      <c r="H480" s="154" t="s">
        <v>2482</v>
      </c>
      <c r="I480" s="29"/>
      <c r="J480" s="29"/>
      <c r="K480" s="324" t="str">
        <f t="shared" si="33"/>
        <v>3,88 км</v>
      </c>
      <c r="L480" s="13">
        <v>1.8229630000000001</v>
      </c>
      <c r="M480" s="29"/>
      <c r="N480" s="29"/>
      <c r="O480" s="325">
        <f t="shared" si="34"/>
        <v>1.8229630000000001</v>
      </c>
    </row>
    <row r="481" spans="1:15" ht="31.5" x14ac:dyDescent="0.25">
      <c r="A481" s="165" t="s">
        <v>2483</v>
      </c>
      <c r="B481" s="159" t="s">
        <v>2484</v>
      </c>
      <c r="C481" s="29" t="str">
        <f t="shared" si="35"/>
        <v>2,25 км</v>
      </c>
      <c r="D481" s="32"/>
      <c r="E481" s="32"/>
      <c r="F481" s="324" t="str">
        <f t="shared" si="31"/>
        <v>2,25 км</v>
      </c>
      <c r="G481" s="322">
        <f t="shared" si="32"/>
        <v>0.86734491525423729</v>
      </c>
      <c r="H481" s="154" t="s">
        <v>2485</v>
      </c>
      <c r="I481" s="32"/>
      <c r="J481" s="32"/>
      <c r="K481" s="324" t="str">
        <f t="shared" si="33"/>
        <v>2,25 км</v>
      </c>
      <c r="L481" s="13">
        <v>1.0234669999999999</v>
      </c>
      <c r="M481" s="32"/>
      <c r="N481" s="32"/>
      <c r="O481" s="325">
        <f t="shared" si="34"/>
        <v>1.0234669999999999</v>
      </c>
    </row>
    <row r="482" spans="1:15" ht="31.5" x14ac:dyDescent="0.25">
      <c r="A482" s="165" t="s">
        <v>2486</v>
      </c>
      <c r="B482" s="159" t="s">
        <v>2487</v>
      </c>
      <c r="C482" s="29" t="str">
        <f t="shared" si="35"/>
        <v>3 км</v>
      </c>
      <c r="D482" s="32"/>
      <c r="E482" s="32"/>
      <c r="F482" s="324" t="str">
        <f t="shared" si="31"/>
        <v>3 км</v>
      </c>
      <c r="G482" s="322">
        <f t="shared" si="32"/>
        <v>1.4635593220338983</v>
      </c>
      <c r="H482" s="167" t="s">
        <v>523</v>
      </c>
      <c r="I482" s="32"/>
      <c r="J482" s="32"/>
      <c r="K482" s="324" t="str">
        <f t="shared" si="33"/>
        <v>3 км</v>
      </c>
      <c r="L482" s="13">
        <v>1.7269999999999999</v>
      </c>
      <c r="M482" s="32"/>
      <c r="N482" s="32"/>
      <c r="O482" s="325">
        <f t="shared" si="34"/>
        <v>1.7269999999999999</v>
      </c>
    </row>
    <row r="483" spans="1:15" ht="31.5" x14ac:dyDescent="0.25">
      <c r="A483" s="165" t="s">
        <v>2488</v>
      </c>
      <c r="B483" s="159" t="s">
        <v>2489</v>
      </c>
      <c r="C483" s="29" t="str">
        <f t="shared" si="35"/>
        <v>0,88 км</v>
      </c>
      <c r="D483" s="32"/>
      <c r="E483" s="32"/>
      <c r="F483" s="324" t="str">
        <f t="shared" si="31"/>
        <v>0,88 км</v>
      </c>
      <c r="G483" s="322">
        <f t="shared" si="32"/>
        <v>0.59465677966101693</v>
      </c>
      <c r="H483" s="167" t="s">
        <v>2490</v>
      </c>
      <c r="I483" s="32"/>
      <c r="J483" s="32"/>
      <c r="K483" s="324" t="str">
        <f t="shared" si="33"/>
        <v>0,88 км</v>
      </c>
      <c r="L483" s="13">
        <v>0.70169499999999996</v>
      </c>
      <c r="M483" s="32"/>
      <c r="N483" s="32"/>
      <c r="O483" s="325">
        <f t="shared" si="34"/>
        <v>0.70169499999999996</v>
      </c>
    </row>
    <row r="484" spans="1:15" x14ac:dyDescent="0.25">
      <c r="A484" s="165" t="s">
        <v>2491</v>
      </c>
      <c r="B484" s="159" t="s">
        <v>2492</v>
      </c>
      <c r="C484" s="29" t="str">
        <f t="shared" si="35"/>
        <v>0,4 МВА</v>
      </c>
      <c r="D484" s="32"/>
      <c r="E484" s="32"/>
      <c r="F484" s="324" t="str">
        <f t="shared" si="31"/>
        <v>0,4 МВА</v>
      </c>
      <c r="G484" s="322">
        <f t="shared" si="32"/>
        <v>0.25736864406779664</v>
      </c>
      <c r="H484" s="167" t="s">
        <v>19</v>
      </c>
      <c r="I484" s="32"/>
      <c r="J484" s="32"/>
      <c r="K484" s="324" t="str">
        <f t="shared" si="33"/>
        <v>0,4 МВА</v>
      </c>
      <c r="L484" s="13">
        <v>0.30369500000000005</v>
      </c>
      <c r="M484" s="32"/>
      <c r="N484" s="32"/>
      <c r="O484" s="325">
        <f t="shared" si="34"/>
        <v>0.30369500000000005</v>
      </c>
    </row>
    <row r="485" spans="1:15" x14ac:dyDescent="0.25">
      <c r="A485" s="165" t="s">
        <v>2493</v>
      </c>
      <c r="B485" s="159" t="s">
        <v>2494</v>
      </c>
      <c r="C485" s="29" t="str">
        <f t="shared" si="35"/>
        <v>0,4 МВА</v>
      </c>
      <c r="D485" s="32"/>
      <c r="E485" s="32"/>
      <c r="F485" s="324" t="str">
        <f t="shared" si="31"/>
        <v>0,4 МВА</v>
      </c>
      <c r="G485" s="322">
        <f t="shared" si="32"/>
        <v>0.1412669491525424</v>
      </c>
      <c r="H485" s="167" t="s">
        <v>19</v>
      </c>
      <c r="I485" s="32"/>
      <c r="J485" s="32"/>
      <c r="K485" s="324" t="str">
        <f t="shared" si="33"/>
        <v>0,4 МВА</v>
      </c>
      <c r="L485" s="13">
        <v>0.16669500000000001</v>
      </c>
      <c r="M485" s="32"/>
      <c r="N485" s="32"/>
      <c r="O485" s="325">
        <f t="shared" si="34"/>
        <v>0.16669500000000001</v>
      </c>
    </row>
    <row r="486" spans="1:15" ht="31.5" x14ac:dyDescent="0.25">
      <c r="A486" s="165" t="s">
        <v>2495</v>
      </c>
      <c r="B486" s="159" t="s">
        <v>2496</v>
      </c>
      <c r="C486" s="29" t="str">
        <f t="shared" si="35"/>
        <v>0,5 км</v>
      </c>
      <c r="D486" s="32"/>
      <c r="E486" s="32"/>
      <c r="F486" s="324" t="str">
        <f t="shared" si="31"/>
        <v>0,5 км</v>
      </c>
      <c r="G486" s="322">
        <f t="shared" si="32"/>
        <v>0.37686016949152551</v>
      </c>
      <c r="H486" s="167" t="s">
        <v>1100</v>
      </c>
      <c r="I486" s="32"/>
      <c r="J486" s="32"/>
      <c r="K486" s="324" t="str">
        <f t="shared" si="33"/>
        <v>0,5 км</v>
      </c>
      <c r="L486" s="13">
        <v>0.44469500000000006</v>
      </c>
      <c r="M486" s="32"/>
      <c r="N486" s="32"/>
      <c r="O486" s="325">
        <f t="shared" si="34"/>
        <v>0.44469500000000006</v>
      </c>
    </row>
    <row r="487" spans="1:15" ht="31.5" x14ac:dyDescent="0.25">
      <c r="A487" s="165" t="s">
        <v>2497</v>
      </c>
      <c r="B487" s="159" t="s">
        <v>2498</v>
      </c>
      <c r="C487" s="29" t="str">
        <f t="shared" si="35"/>
        <v>2,36 км</v>
      </c>
      <c r="D487" s="32"/>
      <c r="E487" s="32"/>
      <c r="F487" s="324" t="str">
        <f t="shared" si="31"/>
        <v>2,36 км</v>
      </c>
      <c r="G487" s="322">
        <f t="shared" si="32"/>
        <v>1.2346228813559323</v>
      </c>
      <c r="H487" s="167" t="s">
        <v>2499</v>
      </c>
      <c r="I487" s="32"/>
      <c r="J487" s="32"/>
      <c r="K487" s="324" t="str">
        <f t="shared" si="33"/>
        <v>2,36 км</v>
      </c>
      <c r="L487" s="13">
        <v>1.456855</v>
      </c>
      <c r="M487" s="32"/>
      <c r="N487" s="32"/>
      <c r="O487" s="325">
        <f t="shared" si="34"/>
        <v>1.456855</v>
      </c>
    </row>
    <row r="488" spans="1:15" ht="47.25" x14ac:dyDescent="0.25">
      <c r="A488" s="165" t="s">
        <v>2500</v>
      </c>
      <c r="B488" s="159" t="s">
        <v>2501</v>
      </c>
      <c r="C488" s="29" t="str">
        <f t="shared" si="35"/>
        <v>3,45 км</v>
      </c>
      <c r="D488" s="32"/>
      <c r="E488" s="32"/>
      <c r="F488" s="324" t="str">
        <f t="shared" si="31"/>
        <v>3,45 км</v>
      </c>
      <c r="G488" s="322">
        <f t="shared" si="32"/>
        <v>1.8463516949152545</v>
      </c>
      <c r="H488" s="154" t="s">
        <v>2502</v>
      </c>
      <c r="I488" s="32"/>
      <c r="J488" s="32"/>
      <c r="K488" s="324" t="str">
        <f t="shared" si="33"/>
        <v>3,45 км</v>
      </c>
      <c r="L488" s="13">
        <v>2.1786950000000003</v>
      </c>
      <c r="M488" s="32"/>
      <c r="N488" s="32"/>
      <c r="O488" s="325">
        <f t="shared" si="34"/>
        <v>2.1786950000000003</v>
      </c>
    </row>
    <row r="489" spans="1:15" ht="31.5" x14ac:dyDescent="0.25">
      <c r="A489" s="165" t="s">
        <v>2503</v>
      </c>
      <c r="B489" s="159" t="s">
        <v>2504</v>
      </c>
      <c r="C489" s="29" t="str">
        <f t="shared" si="35"/>
        <v>3 км</v>
      </c>
      <c r="D489" s="32"/>
      <c r="E489" s="32"/>
      <c r="F489" s="324" t="str">
        <f t="shared" si="31"/>
        <v>3 км</v>
      </c>
      <c r="G489" s="322">
        <f t="shared" si="32"/>
        <v>1.6938093220338983</v>
      </c>
      <c r="H489" s="154" t="s">
        <v>523</v>
      </c>
      <c r="I489" s="32"/>
      <c r="J489" s="32"/>
      <c r="K489" s="324" t="str">
        <f t="shared" si="33"/>
        <v>3 км</v>
      </c>
      <c r="L489" s="13">
        <v>1.9986949999999999</v>
      </c>
      <c r="M489" s="32"/>
      <c r="N489" s="32"/>
      <c r="O489" s="325">
        <f t="shared" si="34"/>
        <v>1.9986949999999999</v>
      </c>
    </row>
    <row r="490" spans="1:15" ht="31.5" x14ac:dyDescent="0.25">
      <c r="A490" s="165" t="s">
        <v>2505</v>
      </c>
      <c r="B490" s="142" t="str">
        <f>[2]TDSheet!$B$940</f>
        <v>ТЯЖ Д 475/11 28.04.11 Р 155/11 Реконструкция ТП №205 (10/0,4кВ) пгт Тяжинский</v>
      </c>
      <c r="C490" s="29" t="str">
        <f t="shared" si="35"/>
        <v>0,63 МВА</v>
      </c>
      <c r="D490" s="32"/>
      <c r="E490" s="32"/>
      <c r="F490" s="324" t="str">
        <f t="shared" si="31"/>
        <v>0,63 МВА</v>
      </c>
      <c r="G490" s="322">
        <f t="shared" si="32"/>
        <v>1.7930084745762711E-2</v>
      </c>
      <c r="H490" s="29" t="s">
        <v>97</v>
      </c>
      <c r="I490" s="32"/>
      <c r="J490" s="32"/>
      <c r="K490" s="324" t="str">
        <f t="shared" si="33"/>
        <v>0,63 МВА</v>
      </c>
      <c r="L490" s="13">
        <v>2.1157499999999999E-2</v>
      </c>
      <c r="M490" s="32"/>
      <c r="N490" s="32"/>
      <c r="O490" s="325">
        <f t="shared" si="34"/>
        <v>2.1157499999999999E-2</v>
      </c>
    </row>
    <row r="491" spans="1:15" ht="31.5" x14ac:dyDescent="0.25">
      <c r="A491" s="165" t="s">
        <v>2506</v>
      </c>
      <c r="B491" s="142" t="str">
        <f>[2]TDSheet!$B$943</f>
        <v>ТЯЖ Д 475/11 28.04.11 Р 155/11 Реконструкция ТП №4 (10/0,4кВ) пгт Тяжинский</v>
      </c>
      <c r="C491" s="29" t="str">
        <f t="shared" si="35"/>
        <v>0,4 МВА</v>
      </c>
      <c r="D491" s="32"/>
      <c r="E491" s="32"/>
      <c r="F491" s="324" t="str">
        <f t="shared" si="31"/>
        <v>0,4 МВА</v>
      </c>
      <c r="G491" s="322">
        <f t="shared" si="32"/>
        <v>1.7930084745762711E-2</v>
      </c>
      <c r="H491" s="29" t="s">
        <v>19</v>
      </c>
      <c r="I491" s="32"/>
      <c r="J491" s="32"/>
      <c r="K491" s="324" t="str">
        <f t="shared" si="33"/>
        <v>0,4 МВА</v>
      </c>
      <c r="L491" s="13">
        <v>2.1157499999999999E-2</v>
      </c>
      <c r="M491" s="32"/>
      <c r="N491" s="32"/>
      <c r="O491" s="325">
        <f t="shared" si="34"/>
        <v>2.1157499999999999E-2</v>
      </c>
    </row>
    <row r="492" spans="1:15" ht="47.25" x14ac:dyDescent="0.25">
      <c r="A492" s="165" t="s">
        <v>2507</v>
      </c>
      <c r="B492" s="142" t="str">
        <f>[2]TDSheet!$B$946</f>
        <v>ТЯЖ Д 708/11 14.07.11 Р 188/11 Реконструкция ЛЭП-0,4кВ от ТП №211 до ВРУ-0,4кВ здания жилого дома по ул.Коммунистическая,5а пгт Тяжинский</v>
      </c>
      <c r="C492" s="29" t="str">
        <f t="shared" si="35"/>
        <v>0,03 км</v>
      </c>
      <c r="D492" s="32"/>
      <c r="E492" s="32"/>
      <c r="F492" s="324" t="str">
        <f t="shared" si="31"/>
        <v>0,03 км</v>
      </c>
      <c r="G492" s="322">
        <f t="shared" si="32"/>
        <v>1.0279661016949153E-2</v>
      </c>
      <c r="H492" s="29" t="s">
        <v>1823</v>
      </c>
      <c r="I492" s="32"/>
      <c r="J492" s="32"/>
      <c r="K492" s="324" t="str">
        <f t="shared" si="33"/>
        <v>0,03 км</v>
      </c>
      <c r="L492" s="13">
        <v>1.213E-2</v>
      </c>
      <c r="M492" s="32"/>
      <c r="N492" s="32"/>
      <c r="O492" s="325">
        <f t="shared" si="34"/>
        <v>1.213E-2</v>
      </c>
    </row>
    <row r="493" spans="1:15" x14ac:dyDescent="0.25">
      <c r="A493" s="165" t="s">
        <v>2508</v>
      </c>
      <c r="B493" s="307" t="s">
        <v>28</v>
      </c>
      <c r="C493" s="32"/>
      <c r="D493" s="32"/>
      <c r="E493" s="32"/>
      <c r="F493" s="324">
        <f t="shared" si="31"/>
        <v>0</v>
      </c>
      <c r="G493" s="322">
        <f t="shared" si="32"/>
        <v>0</v>
      </c>
      <c r="H493" s="154"/>
      <c r="I493" s="32"/>
      <c r="J493" s="32"/>
      <c r="K493" s="324">
        <f t="shared" si="33"/>
        <v>0</v>
      </c>
      <c r="L493" s="160"/>
      <c r="M493" s="32"/>
      <c r="N493" s="32"/>
      <c r="O493" s="325">
        <f t="shared" si="34"/>
        <v>0</v>
      </c>
    </row>
    <row r="494" spans="1:15" ht="31.5" x14ac:dyDescent="0.25">
      <c r="A494" s="165" t="s">
        <v>2509</v>
      </c>
      <c r="B494" s="159" t="s">
        <v>2510</v>
      </c>
      <c r="C494" s="32"/>
      <c r="D494" s="32"/>
      <c r="E494" s="32"/>
      <c r="F494" s="324">
        <f t="shared" si="31"/>
        <v>0</v>
      </c>
      <c r="G494" s="322">
        <f t="shared" si="32"/>
        <v>7.2033898305084748E-2</v>
      </c>
      <c r="H494" s="154" t="s">
        <v>1595</v>
      </c>
      <c r="I494" s="32"/>
      <c r="J494" s="32"/>
      <c r="K494" s="324" t="str">
        <f t="shared" si="33"/>
        <v>1,12 км</v>
      </c>
      <c r="L494" s="13">
        <v>8.5000000000000006E-2</v>
      </c>
      <c r="M494" s="32"/>
      <c r="N494" s="32"/>
      <c r="O494" s="325">
        <f t="shared" si="34"/>
        <v>8.5000000000000006E-2</v>
      </c>
    </row>
    <row r="495" spans="1:15" ht="19.5" customHeight="1" x14ac:dyDescent="0.25">
      <c r="A495" s="165" t="s">
        <v>2511</v>
      </c>
      <c r="B495" s="159" t="s">
        <v>2512</v>
      </c>
      <c r="C495" s="32"/>
      <c r="D495" s="32"/>
      <c r="E495" s="32"/>
      <c r="F495" s="324">
        <f t="shared" si="31"/>
        <v>0</v>
      </c>
      <c r="G495" s="322">
        <f t="shared" si="32"/>
        <v>6.864406779661017E-2</v>
      </c>
      <c r="H495" s="154" t="s">
        <v>489</v>
      </c>
      <c r="I495" s="32"/>
      <c r="J495" s="32"/>
      <c r="K495" s="324" t="str">
        <f t="shared" si="33"/>
        <v>0,52 км</v>
      </c>
      <c r="L495" s="13">
        <v>8.1000000000000003E-2</v>
      </c>
      <c r="M495" s="32"/>
      <c r="N495" s="32"/>
      <c r="O495" s="325">
        <f t="shared" si="34"/>
        <v>8.1000000000000003E-2</v>
      </c>
    </row>
    <row r="496" spans="1:15" ht="31.5" x14ac:dyDescent="0.25">
      <c r="A496" s="165" t="s">
        <v>2513</v>
      </c>
      <c r="B496" s="159" t="s">
        <v>2514</v>
      </c>
      <c r="C496" s="32"/>
      <c r="D496" s="32"/>
      <c r="E496" s="32"/>
      <c r="F496" s="324">
        <f t="shared" si="31"/>
        <v>0</v>
      </c>
      <c r="G496" s="322">
        <f t="shared" si="32"/>
        <v>9.2372881355932204E-2</v>
      </c>
      <c r="H496" s="154" t="s">
        <v>2515</v>
      </c>
      <c r="I496" s="32"/>
      <c r="J496" s="32"/>
      <c r="K496" s="324" t="str">
        <f t="shared" si="33"/>
        <v>2,13 км</v>
      </c>
      <c r="L496" s="13">
        <v>0.109</v>
      </c>
      <c r="M496" s="32"/>
      <c r="N496" s="32"/>
      <c r="O496" s="325">
        <f t="shared" si="34"/>
        <v>0.109</v>
      </c>
    </row>
    <row r="497" spans="1:15" ht="31.5" x14ac:dyDescent="0.25">
      <c r="A497" s="165" t="s">
        <v>2516</v>
      </c>
      <c r="B497" s="159" t="s">
        <v>2517</v>
      </c>
      <c r="C497" s="32"/>
      <c r="D497" s="32"/>
      <c r="E497" s="32"/>
      <c r="F497" s="324">
        <f t="shared" si="31"/>
        <v>0</v>
      </c>
      <c r="G497" s="322">
        <f t="shared" si="32"/>
        <v>0.11186440677966103</v>
      </c>
      <c r="H497" s="154" t="s">
        <v>1564</v>
      </c>
      <c r="I497" s="32"/>
      <c r="J497" s="32"/>
      <c r="K497" s="324" t="str">
        <f t="shared" si="33"/>
        <v>2,4 км</v>
      </c>
      <c r="L497" s="13">
        <v>0.13200000000000001</v>
      </c>
      <c r="M497" s="32"/>
      <c r="N497" s="32"/>
      <c r="O497" s="325">
        <f t="shared" si="34"/>
        <v>0.13200000000000001</v>
      </c>
    </row>
    <row r="498" spans="1:15" x14ac:dyDescent="0.25">
      <c r="A498" s="165" t="s">
        <v>2518</v>
      </c>
      <c r="B498" s="307" t="s">
        <v>1850</v>
      </c>
      <c r="C498" s="32"/>
      <c r="D498" s="32"/>
      <c r="E498" s="32"/>
      <c r="F498" s="324">
        <f t="shared" si="31"/>
        <v>0</v>
      </c>
      <c r="G498" s="322">
        <f t="shared" si="32"/>
        <v>0</v>
      </c>
      <c r="H498" s="167"/>
      <c r="I498" s="25"/>
      <c r="J498" s="25"/>
      <c r="K498" s="324">
        <f t="shared" si="33"/>
        <v>0</v>
      </c>
      <c r="L498" s="160"/>
      <c r="M498" s="25"/>
      <c r="N498" s="25"/>
      <c r="O498" s="325">
        <f t="shared" si="34"/>
        <v>0</v>
      </c>
    </row>
    <row r="499" spans="1:15" x14ac:dyDescent="0.25">
      <c r="A499" s="165" t="s">
        <v>2519</v>
      </c>
      <c r="B499" s="159" t="s">
        <v>1852</v>
      </c>
      <c r="C499" s="29"/>
      <c r="D499" s="29"/>
      <c r="E499" s="29"/>
      <c r="F499" s="324">
        <f t="shared" ref="F499:F562" si="36">C499</f>
        <v>0</v>
      </c>
      <c r="G499" s="322">
        <f t="shared" si="32"/>
        <v>0.34830508474576272</v>
      </c>
      <c r="H499" s="167" t="s">
        <v>146</v>
      </c>
      <c r="I499" s="136"/>
      <c r="J499" s="136"/>
      <c r="K499" s="324" t="str">
        <f t="shared" si="33"/>
        <v>1 шт.</v>
      </c>
      <c r="L499" s="13">
        <v>0.41099999999999998</v>
      </c>
      <c r="M499" s="136"/>
      <c r="N499" s="136"/>
      <c r="O499" s="325">
        <f t="shared" si="34"/>
        <v>0.41099999999999998</v>
      </c>
    </row>
    <row r="500" spans="1:15" x14ac:dyDescent="0.25">
      <c r="A500" s="165" t="s">
        <v>2520</v>
      </c>
      <c r="B500" s="159" t="s">
        <v>2521</v>
      </c>
      <c r="C500" s="29"/>
      <c r="D500" s="29"/>
      <c r="E500" s="29"/>
      <c r="F500" s="324">
        <f t="shared" si="36"/>
        <v>0</v>
      </c>
      <c r="G500" s="322">
        <f t="shared" si="32"/>
        <v>0.70677966101694922</v>
      </c>
      <c r="H500" s="167" t="s">
        <v>146</v>
      </c>
      <c r="I500" s="136"/>
      <c r="J500" s="136"/>
      <c r="K500" s="324" t="str">
        <f t="shared" si="33"/>
        <v>1 шт.</v>
      </c>
      <c r="L500" s="13">
        <v>0.83400000000000007</v>
      </c>
      <c r="M500" s="136"/>
      <c r="N500" s="136"/>
      <c r="O500" s="325">
        <f t="shared" si="34"/>
        <v>0.83400000000000007</v>
      </c>
    </row>
    <row r="501" spans="1:15" x14ac:dyDescent="0.25">
      <c r="A501" s="165" t="s">
        <v>2522</v>
      </c>
      <c r="B501" s="307" t="s">
        <v>1914</v>
      </c>
      <c r="C501" s="32"/>
      <c r="D501" s="32"/>
      <c r="E501" s="32"/>
      <c r="F501" s="324">
        <f t="shared" si="36"/>
        <v>0</v>
      </c>
      <c r="G501" s="322">
        <f t="shared" si="32"/>
        <v>0</v>
      </c>
      <c r="H501" s="167"/>
      <c r="I501" s="32"/>
      <c r="J501" s="32"/>
      <c r="K501" s="324">
        <f t="shared" si="33"/>
        <v>0</v>
      </c>
      <c r="L501" s="160"/>
      <c r="M501" s="32"/>
      <c r="N501" s="32"/>
      <c r="O501" s="325">
        <f t="shared" si="34"/>
        <v>0</v>
      </c>
    </row>
    <row r="502" spans="1:15" ht="31.5" x14ac:dyDescent="0.25">
      <c r="A502" s="165" t="s">
        <v>2523</v>
      </c>
      <c r="B502" s="159" t="s">
        <v>2524</v>
      </c>
      <c r="C502" s="32"/>
      <c r="D502" s="32"/>
      <c r="E502" s="32"/>
      <c r="F502" s="324">
        <f t="shared" si="36"/>
        <v>0</v>
      </c>
      <c r="G502" s="322">
        <f t="shared" si="32"/>
        <v>0.51779661016949152</v>
      </c>
      <c r="H502" s="167" t="s">
        <v>2525</v>
      </c>
      <c r="I502" s="32"/>
      <c r="J502" s="32"/>
      <c r="K502" s="324" t="str">
        <f t="shared" si="33"/>
        <v>14 яч.</v>
      </c>
      <c r="L502" s="13">
        <v>0.61099999999999999</v>
      </c>
      <c r="M502" s="32"/>
      <c r="N502" s="32"/>
      <c r="O502" s="325">
        <f t="shared" si="34"/>
        <v>0.61099999999999999</v>
      </c>
    </row>
    <row r="503" spans="1:15" x14ac:dyDescent="0.25">
      <c r="A503" s="165" t="s">
        <v>2526</v>
      </c>
      <c r="B503" s="307" t="s">
        <v>1859</v>
      </c>
      <c r="C503" s="32"/>
      <c r="D503" s="32"/>
      <c r="E503" s="32"/>
      <c r="F503" s="324">
        <f t="shared" si="36"/>
        <v>0</v>
      </c>
      <c r="G503" s="322">
        <f t="shared" si="32"/>
        <v>0</v>
      </c>
      <c r="H503" s="167"/>
      <c r="I503" s="32"/>
      <c r="J503" s="32"/>
      <c r="K503" s="324">
        <f t="shared" si="33"/>
        <v>0</v>
      </c>
      <c r="L503" s="160"/>
      <c r="M503" s="32"/>
      <c r="N503" s="32"/>
      <c r="O503" s="325">
        <f t="shared" si="34"/>
        <v>0</v>
      </c>
    </row>
    <row r="504" spans="1:15" x14ac:dyDescent="0.25">
      <c r="A504" s="165" t="s">
        <v>2527</v>
      </c>
      <c r="B504" s="159" t="s">
        <v>1861</v>
      </c>
      <c r="C504" s="32"/>
      <c r="D504" s="32"/>
      <c r="E504" s="32"/>
      <c r="F504" s="324">
        <f t="shared" si="36"/>
        <v>0</v>
      </c>
      <c r="G504" s="322">
        <f t="shared" si="32"/>
        <v>0.20084745762711864</v>
      </c>
      <c r="H504" s="167" t="s">
        <v>146</v>
      </c>
      <c r="I504" s="32"/>
      <c r="J504" s="32"/>
      <c r="K504" s="324" t="str">
        <f t="shared" si="33"/>
        <v>1 шт.</v>
      </c>
      <c r="L504" s="13">
        <v>0.23699999999999999</v>
      </c>
      <c r="M504" s="32"/>
      <c r="N504" s="32"/>
      <c r="O504" s="325">
        <f t="shared" si="34"/>
        <v>0.23699999999999999</v>
      </c>
    </row>
    <row r="505" spans="1:15" x14ac:dyDescent="0.25">
      <c r="A505" s="165" t="s">
        <v>2528</v>
      </c>
      <c r="B505" s="307" t="s">
        <v>1867</v>
      </c>
      <c r="C505" s="32"/>
      <c r="D505" s="32"/>
      <c r="E505" s="32"/>
      <c r="F505" s="324">
        <f t="shared" si="36"/>
        <v>0</v>
      </c>
      <c r="G505" s="322">
        <f t="shared" si="32"/>
        <v>0</v>
      </c>
      <c r="H505" s="167"/>
      <c r="I505" s="32"/>
      <c r="J505" s="32"/>
      <c r="K505" s="324">
        <f t="shared" si="33"/>
        <v>0</v>
      </c>
      <c r="L505" s="160"/>
      <c r="M505" s="32"/>
      <c r="N505" s="32"/>
      <c r="O505" s="325">
        <f t="shared" si="34"/>
        <v>0</v>
      </c>
    </row>
    <row r="506" spans="1:15" x14ac:dyDescent="0.25">
      <c r="A506" s="165" t="s">
        <v>2529</v>
      </c>
      <c r="B506" s="159" t="s">
        <v>2530</v>
      </c>
      <c r="C506" s="32"/>
      <c r="D506" s="32"/>
      <c r="E506" s="32"/>
      <c r="F506" s="324">
        <f t="shared" si="36"/>
        <v>0</v>
      </c>
      <c r="G506" s="322">
        <f t="shared" si="32"/>
        <v>0.30847457627118646</v>
      </c>
      <c r="H506" s="167" t="s">
        <v>146</v>
      </c>
      <c r="I506" s="32"/>
      <c r="J506" s="32"/>
      <c r="K506" s="324" t="str">
        <f t="shared" si="33"/>
        <v>1 шт.</v>
      </c>
      <c r="L506" s="13">
        <v>0.36399999999999999</v>
      </c>
      <c r="M506" s="32"/>
      <c r="N506" s="32"/>
      <c r="O506" s="325">
        <f t="shared" si="34"/>
        <v>0.36399999999999999</v>
      </c>
    </row>
    <row r="507" spans="1:15" x14ac:dyDescent="0.25">
      <c r="A507" s="165" t="s">
        <v>125</v>
      </c>
      <c r="B507" s="164" t="s">
        <v>2531</v>
      </c>
      <c r="C507" s="32"/>
      <c r="D507" s="32"/>
      <c r="E507" s="32"/>
      <c r="F507" s="324">
        <f t="shared" si="36"/>
        <v>0</v>
      </c>
      <c r="G507" s="322">
        <f t="shared" si="32"/>
        <v>0</v>
      </c>
      <c r="H507" s="167"/>
      <c r="I507" s="25"/>
      <c r="J507" s="25"/>
      <c r="K507" s="324">
        <f t="shared" si="33"/>
        <v>0</v>
      </c>
      <c r="L507" s="160"/>
      <c r="M507" s="25"/>
      <c r="N507" s="25"/>
      <c r="O507" s="325">
        <f t="shared" si="34"/>
        <v>0</v>
      </c>
    </row>
    <row r="508" spans="1:15" x14ac:dyDescent="0.25">
      <c r="A508" s="165" t="s">
        <v>2532</v>
      </c>
      <c r="B508" s="136" t="s">
        <v>1845</v>
      </c>
      <c r="C508" s="32"/>
      <c r="D508" s="32"/>
      <c r="E508" s="32"/>
      <c r="F508" s="324">
        <f t="shared" si="36"/>
        <v>0</v>
      </c>
      <c r="G508" s="322">
        <f t="shared" si="32"/>
        <v>0</v>
      </c>
      <c r="H508" s="167"/>
      <c r="I508" s="25"/>
      <c r="J508" s="25"/>
      <c r="K508" s="324">
        <f t="shared" si="33"/>
        <v>0</v>
      </c>
      <c r="L508" s="160"/>
      <c r="M508" s="25"/>
      <c r="N508" s="25"/>
      <c r="O508" s="325">
        <f t="shared" si="34"/>
        <v>0</v>
      </c>
    </row>
    <row r="509" spans="1:15" ht="31.5" x14ac:dyDescent="0.25">
      <c r="A509" s="165" t="s">
        <v>2533</v>
      </c>
      <c r="B509" s="159" t="s">
        <v>2534</v>
      </c>
      <c r="C509" s="324" t="str">
        <f>H509</f>
        <v>0,16МВА</v>
      </c>
      <c r="D509" s="32"/>
      <c r="E509" s="32"/>
      <c r="F509" s="324" t="str">
        <f t="shared" si="36"/>
        <v>0,16МВА</v>
      </c>
      <c r="G509" s="322">
        <f t="shared" si="32"/>
        <v>0.28940677966101697</v>
      </c>
      <c r="H509" s="167" t="s">
        <v>60</v>
      </c>
      <c r="I509" s="32"/>
      <c r="J509" s="32"/>
      <c r="K509" s="324" t="str">
        <f t="shared" si="33"/>
        <v>0,16МВА</v>
      </c>
      <c r="L509" s="13">
        <v>0.34150000000000003</v>
      </c>
      <c r="M509" s="32"/>
      <c r="N509" s="32"/>
      <c r="O509" s="325">
        <f t="shared" si="34"/>
        <v>0.34150000000000003</v>
      </c>
    </row>
    <row r="510" spans="1:15" ht="31.5" x14ac:dyDescent="0.25">
      <c r="A510" s="165" t="s">
        <v>2535</v>
      </c>
      <c r="B510" s="159" t="s">
        <v>2536</v>
      </c>
      <c r="C510" s="324" t="str">
        <f>H510</f>
        <v>0,25 МВА</v>
      </c>
      <c r="D510" s="32"/>
      <c r="E510" s="32"/>
      <c r="F510" s="324" t="str">
        <f t="shared" si="36"/>
        <v>0,25 МВА</v>
      </c>
      <c r="G510" s="322">
        <f t="shared" si="32"/>
        <v>0.34498683898305088</v>
      </c>
      <c r="H510" s="167" t="s">
        <v>352</v>
      </c>
      <c r="I510" s="32"/>
      <c r="J510" s="32"/>
      <c r="K510" s="324" t="str">
        <f t="shared" si="33"/>
        <v>0,25 МВА</v>
      </c>
      <c r="L510" s="13">
        <v>0.40708447000000003</v>
      </c>
      <c r="M510" s="32"/>
      <c r="N510" s="32"/>
      <c r="O510" s="325">
        <f t="shared" si="34"/>
        <v>0.40708447000000003</v>
      </c>
    </row>
    <row r="511" spans="1:15" ht="31.5" x14ac:dyDescent="0.25">
      <c r="A511" s="165" t="s">
        <v>2537</v>
      </c>
      <c r="B511" s="159" t="s">
        <v>2538</v>
      </c>
      <c r="C511" s="324" t="str">
        <f>H511</f>
        <v>0,4 МВА</v>
      </c>
      <c r="D511" s="32"/>
      <c r="E511" s="32"/>
      <c r="F511" s="324" t="str">
        <f t="shared" si="36"/>
        <v>0,4 МВА</v>
      </c>
      <c r="G511" s="322">
        <f t="shared" si="32"/>
        <v>0.79943983050847456</v>
      </c>
      <c r="H511" s="167" t="s">
        <v>19</v>
      </c>
      <c r="I511" s="32"/>
      <c r="J511" s="32"/>
      <c r="K511" s="324" t="str">
        <f t="shared" si="33"/>
        <v>0,4 МВА</v>
      </c>
      <c r="L511" s="13">
        <v>0.94333899999999993</v>
      </c>
      <c r="M511" s="32"/>
      <c r="N511" s="32"/>
      <c r="O511" s="325">
        <f t="shared" si="34"/>
        <v>0.94333899999999993</v>
      </c>
    </row>
    <row r="512" spans="1:15" ht="21" customHeight="1" x14ac:dyDescent="0.25">
      <c r="A512" s="165" t="s">
        <v>2539</v>
      </c>
      <c r="B512" s="32" t="s">
        <v>2540</v>
      </c>
      <c r="C512" s="324" t="str">
        <f>H512</f>
        <v>0,063 МВА</v>
      </c>
      <c r="D512" s="32"/>
      <c r="E512" s="32"/>
      <c r="F512" s="324" t="str">
        <f t="shared" si="36"/>
        <v>0,063 МВА</v>
      </c>
      <c r="G512" s="322">
        <f t="shared" si="32"/>
        <v>4.6610169491525424E-2</v>
      </c>
      <c r="H512" s="13" t="s">
        <v>124</v>
      </c>
      <c r="I512" s="25"/>
      <c r="J512" s="25"/>
      <c r="K512" s="324" t="str">
        <f t="shared" si="33"/>
        <v>0,063 МВА</v>
      </c>
      <c r="L512" s="13">
        <v>5.5E-2</v>
      </c>
      <c r="M512" s="25"/>
      <c r="N512" s="25"/>
      <c r="O512" s="325">
        <f t="shared" si="34"/>
        <v>5.5E-2</v>
      </c>
    </row>
    <row r="513" spans="1:15" ht="19.5" customHeight="1" x14ac:dyDescent="0.25">
      <c r="A513" s="165" t="s">
        <v>2541</v>
      </c>
      <c r="B513" s="32" t="s">
        <v>2542</v>
      </c>
      <c r="C513" s="324" t="str">
        <f>H513</f>
        <v>0,25 МВА</v>
      </c>
      <c r="D513" s="32"/>
      <c r="E513" s="32"/>
      <c r="F513" s="324" t="str">
        <f t="shared" si="36"/>
        <v>0,25 МВА</v>
      </c>
      <c r="G513" s="322">
        <f t="shared" si="32"/>
        <v>6.3559322033898302E-2</v>
      </c>
      <c r="H513" s="13" t="s">
        <v>352</v>
      </c>
      <c r="I513" s="32"/>
      <c r="J513" s="32"/>
      <c r="K513" s="324" t="str">
        <f t="shared" si="33"/>
        <v>0,25 МВА</v>
      </c>
      <c r="L513" s="13">
        <v>7.4999999999999997E-2</v>
      </c>
      <c r="M513" s="32"/>
      <c r="N513" s="32"/>
      <c r="O513" s="325">
        <f t="shared" si="34"/>
        <v>7.4999999999999997E-2</v>
      </c>
    </row>
    <row r="514" spans="1:15" x14ac:dyDescent="0.25">
      <c r="A514" s="165" t="s">
        <v>2543</v>
      </c>
      <c r="B514" s="307" t="s">
        <v>1850</v>
      </c>
      <c r="C514" s="32"/>
      <c r="D514" s="32"/>
      <c r="E514" s="32"/>
      <c r="F514" s="324">
        <f t="shared" si="36"/>
        <v>0</v>
      </c>
      <c r="G514" s="322">
        <f t="shared" si="32"/>
        <v>0</v>
      </c>
      <c r="H514" s="167"/>
      <c r="I514" s="32"/>
      <c r="J514" s="32"/>
      <c r="K514" s="324">
        <f t="shared" si="33"/>
        <v>0</v>
      </c>
      <c r="L514" s="13"/>
      <c r="M514" s="32"/>
      <c r="N514" s="32"/>
      <c r="O514" s="325">
        <f t="shared" si="34"/>
        <v>0</v>
      </c>
    </row>
    <row r="515" spans="1:15" x14ac:dyDescent="0.25">
      <c r="A515" s="165" t="s">
        <v>2544</v>
      </c>
      <c r="B515" s="159" t="s">
        <v>1852</v>
      </c>
      <c r="C515" s="32"/>
      <c r="D515" s="32"/>
      <c r="E515" s="32"/>
      <c r="F515" s="324">
        <f t="shared" si="36"/>
        <v>0</v>
      </c>
      <c r="G515" s="322">
        <f t="shared" si="32"/>
        <v>0.36610169491525424</v>
      </c>
      <c r="H515" s="167" t="s">
        <v>146</v>
      </c>
      <c r="I515" s="32"/>
      <c r="J515" s="32"/>
      <c r="K515" s="324" t="str">
        <f t="shared" si="33"/>
        <v>1 шт.</v>
      </c>
      <c r="L515" s="13">
        <v>0.432</v>
      </c>
      <c r="M515" s="32"/>
      <c r="N515" s="32"/>
      <c r="O515" s="325">
        <f t="shared" si="34"/>
        <v>0.432</v>
      </c>
    </row>
    <row r="516" spans="1:15" x14ac:dyDescent="0.25">
      <c r="A516" s="165" t="s">
        <v>127</v>
      </c>
      <c r="B516" s="307" t="s">
        <v>128</v>
      </c>
      <c r="C516" s="32"/>
      <c r="D516" s="32"/>
      <c r="E516" s="32"/>
      <c r="F516" s="324">
        <f t="shared" si="36"/>
        <v>0</v>
      </c>
      <c r="G516" s="322">
        <f t="shared" si="32"/>
        <v>0</v>
      </c>
      <c r="H516" s="167"/>
      <c r="I516" s="32"/>
      <c r="J516" s="32"/>
      <c r="K516" s="324">
        <f t="shared" si="33"/>
        <v>0</v>
      </c>
      <c r="L516" s="160"/>
      <c r="M516" s="32"/>
      <c r="N516" s="32"/>
      <c r="O516" s="325">
        <f t="shared" si="34"/>
        <v>0</v>
      </c>
    </row>
    <row r="517" spans="1:15" x14ac:dyDescent="0.25">
      <c r="A517" s="165" t="s">
        <v>2545</v>
      </c>
      <c r="B517" s="136" t="s">
        <v>1845</v>
      </c>
      <c r="C517" s="32"/>
      <c r="D517" s="32"/>
      <c r="E517" s="32"/>
      <c r="F517" s="324">
        <f t="shared" si="36"/>
        <v>0</v>
      </c>
      <c r="G517" s="322">
        <f t="shared" si="32"/>
        <v>0</v>
      </c>
      <c r="H517" s="167"/>
      <c r="I517" s="25"/>
      <c r="J517" s="25"/>
      <c r="K517" s="324">
        <f t="shared" si="33"/>
        <v>0</v>
      </c>
      <c r="L517" s="160"/>
      <c r="M517" s="25"/>
      <c r="N517" s="25"/>
      <c r="O517" s="325">
        <f t="shared" si="34"/>
        <v>0</v>
      </c>
    </row>
    <row r="518" spans="1:15" x14ac:dyDescent="0.25">
      <c r="A518" s="165" t="s">
        <v>1460</v>
      </c>
      <c r="B518" s="307" t="s">
        <v>1850</v>
      </c>
      <c r="C518" s="32"/>
      <c r="D518" s="32"/>
      <c r="E518" s="32"/>
      <c r="F518" s="324">
        <f t="shared" si="36"/>
        <v>0</v>
      </c>
      <c r="G518" s="322">
        <f t="shared" si="32"/>
        <v>0</v>
      </c>
      <c r="H518" s="167"/>
      <c r="I518" s="32"/>
      <c r="J518" s="32"/>
      <c r="K518" s="324">
        <f t="shared" si="33"/>
        <v>0</v>
      </c>
      <c r="L518" s="160"/>
      <c r="M518" s="32"/>
      <c r="N518" s="32"/>
      <c r="O518" s="325">
        <f t="shared" si="34"/>
        <v>0</v>
      </c>
    </row>
    <row r="519" spans="1:15" x14ac:dyDescent="0.25">
      <c r="A519" s="165" t="s">
        <v>1461</v>
      </c>
      <c r="B519" s="159" t="s">
        <v>2546</v>
      </c>
      <c r="C519" s="32"/>
      <c r="D519" s="32"/>
      <c r="E519" s="32"/>
      <c r="F519" s="324">
        <f t="shared" si="36"/>
        <v>0</v>
      </c>
      <c r="G519" s="322">
        <f t="shared" si="32"/>
        <v>0.97966016949152523</v>
      </c>
      <c r="H519" s="167" t="s">
        <v>146</v>
      </c>
      <c r="I519" s="32"/>
      <c r="J519" s="32"/>
      <c r="K519" s="324" t="str">
        <f t="shared" si="33"/>
        <v>1 шт.</v>
      </c>
      <c r="L519" s="13">
        <v>1.1559989999999998</v>
      </c>
      <c r="M519" s="32"/>
      <c r="N519" s="32"/>
      <c r="O519" s="325">
        <f t="shared" si="34"/>
        <v>1.1559989999999998</v>
      </c>
    </row>
    <row r="520" spans="1:15" x14ac:dyDescent="0.25">
      <c r="A520" s="165" t="s">
        <v>1462</v>
      </c>
      <c r="B520" s="159" t="s">
        <v>2094</v>
      </c>
      <c r="C520" s="32"/>
      <c r="D520" s="32"/>
      <c r="E520" s="32"/>
      <c r="F520" s="324">
        <f t="shared" si="36"/>
        <v>0</v>
      </c>
      <c r="G520" s="322">
        <f t="shared" si="32"/>
        <v>4.1372881355932201</v>
      </c>
      <c r="H520" s="167" t="s">
        <v>146</v>
      </c>
      <c r="I520" s="25"/>
      <c r="J520" s="25"/>
      <c r="K520" s="324" t="str">
        <f t="shared" si="33"/>
        <v>1 шт.</v>
      </c>
      <c r="L520" s="13">
        <v>4.8819999999999997</v>
      </c>
      <c r="M520" s="25"/>
      <c r="N520" s="25"/>
      <c r="O520" s="325">
        <f t="shared" si="34"/>
        <v>4.8819999999999997</v>
      </c>
    </row>
    <row r="521" spans="1:15" x14ac:dyDescent="0.25">
      <c r="A521" s="165" t="s">
        <v>1463</v>
      </c>
      <c r="B521" s="159" t="s">
        <v>1852</v>
      </c>
      <c r="C521" s="32"/>
      <c r="D521" s="32"/>
      <c r="E521" s="32"/>
      <c r="F521" s="324">
        <f t="shared" si="36"/>
        <v>0</v>
      </c>
      <c r="G521" s="322">
        <f t="shared" si="32"/>
        <v>0.36584745762711862</v>
      </c>
      <c r="H521" s="167" t="s">
        <v>146</v>
      </c>
      <c r="I521" s="32"/>
      <c r="J521" s="32"/>
      <c r="K521" s="324" t="str">
        <f t="shared" si="33"/>
        <v>1 шт.</v>
      </c>
      <c r="L521" s="13">
        <v>0.43169999999999997</v>
      </c>
      <c r="M521" s="32"/>
      <c r="N521" s="32"/>
      <c r="O521" s="325">
        <f t="shared" si="34"/>
        <v>0.43169999999999997</v>
      </c>
    </row>
    <row r="522" spans="1:15" x14ac:dyDescent="0.25">
      <c r="A522" s="165" t="s">
        <v>1464</v>
      </c>
      <c r="B522" s="307" t="s">
        <v>1955</v>
      </c>
      <c r="C522" s="32"/>
      <c r="D522" s="32"/>
      <c r="E522" s="32"/>
      <c r="F522" s="324">
        <f t="shared" si="36"/>
        <v>0</v>
      </c>
      <c r="G522" s="322">
        <f t="shared" si="32"/>
        <v>0</v>
      </c>
      <c r="H522" s="167"/>
      <c r="I522" s="32"/>
      <c r="J522" s="32"/>
      <c r="K522" s="324">
        <f t="shared" si="33"/>
        <v>0</v>
      </c>
      <c r="L522" s="160"/>
      <c r="M522" s="32"/>
      <c r="N522" s="32"/>
      <c r="O522" s="325">
        <f t="shared" si="34"/>
        <v>0</v>
      </c>
    </row>
    <row r="523" spans="1:15" ht="31.5" x14ac:dyDescent="0.25">
      <c r="A523" s="165" t="s">
        <v>1690</v>
      </c>
      <c r="B523" s="159" t="s">
        <v>2547</v>
      </c>
      <c r="C523" s="324" t="str">
        <f>H523</f>
        <v>1,2 МВА</v>
      </c>
      <c r="D523" s="32"/>
      <c r="E523" s="32"/>
      <c r="F523" s="324" t="str">
        <f t="shared" si="36"/>
        <v>1,2 МВА</v>
      </c>
      <c r="G523" s="322">
        <f t="shared" si="32"/>
        <v>0.46380084745762717</v>
      </c>
      <c r="H523" s="167" t="s">
        <v>2548</v>
      </c>
      <c r="I523" s="25"/>
      <c r="J523" s="25"/>
      <c r="K523" s="324" t="str">
        <f t="shared" si="33"/>
        <v>1,2 МВА</v>
      </c>
      <c r="L523" s="13">
        <v>0.54728500000000002</v>
      </c>
      <c r="M523" s="25"/>
      <c r="N523" s="25"/>
      <c r="O523" s="325">
        <f t="shared" si="34"/>
        <v>0.54728500000000002</v>
      </c>
    </row>
    <row r="524" spans="1:15" ht="31.5" x14ac:dyDescent="0.25">
      <c r="A524" s="165" t="s">
        <v>1691</v>
      </c>
      <c r="B524" s="159" t="s">
        <v>2549</v>
      </c>
      <c r="C524" s="324" t="str">
        <f>H524</f>
        <v>0,25 МВА</v>
      </c>
      <c r="D524" s="32"/>
      <c r="E524" s="32"/>
      <c r="F524" s="324" t="str">
        <f t="shared" si="36"/>
        <v>0,25 МВА</v>
      </c>
      <c r="G524" s="322">
        <f t="shared" si="32"/>
        <v>0.11937033898305086</v>
      </c>
      <c r="H524" s="167" t="s">
        <v>352</v>
      </c>
      <c r="I524" s="25"/>
      <c r="J524" s="25"/>
      <c r="K524" s="324" t="str">
        <f t="shared" si="33"/>
        <v>0,25 МВА</v>
      </c>
      <c r="L524" s="13">
        <v>0.14085700000000001</v>
      </c>
      <c r="M524" s="25"/>
      <c r="N524" s="25"/>
      <c r="O524" s="325">
        <f t="shared" si="34"/>
        <v>0.14085700000000001</v>
      </c>
    </row>
    <row r="525" spans="1:15" ht="31.5" x14ac:dyDescent="0.25">
      <c r="A525" s="165" t="s">
        <v>2550</v>
      </c>
      <c r="B525" s="159" t="s">
        <v>2551</v>
      </c>
      <c r="C525" s="324" t="str">
        <f>H525</f>
        <v>0,4 МВА</v>
      </c>
      <c r="D525" s="32"/>
      <c r="E525" s="32"/>
      <c r="F525" s="324" t="str">
        <f t="shared" si="36"/>
        <v>0,4 МВА</v>
      </c>
      <c r="G525" s="322">
        <f t="shared" si="32"/>
        <v>0.16083644067796612</v>
      </c>
      <c r="H525" s="167" t="s">
        <v>19</v>
      </c>
      <c r="I525" s="32"/>
      <c r="J525" s="32"/>
      <c r="K525" s="324" t="str">
        <f t="shared" si="33"/>
        <v>0,4 МВА</v>
      </c>
      <c r="L525" s="13">
        <v>0.18978700000000001</v>
      </c>
      <c r="M525" s="32"/>
      <c r="N525" s="32"/>
      <c r="O525" s="325">
        <f t="shared" si="34"/>
        <v>0.18978700000000001</v>
      </c>
    </row>
    <row r="526" spans="1:15" ht="31.5" x14ac:dyDescent="0.25">
      <c r="A526" s="165" t="s">
        <v>2552</v>
      </c>
      <c r="B526" s="142" t="s">
        <v>2553</v>
      </c>
      <c r="C526" s="324" t="str">
        <f>H526</f>
        <v>0,63 МВА</v>
      </c>
      <c r="D526" s="32"/>
      <c r="E526" s="32"/>
      <c r="F526" s="324" t="str">
        <f t="shared" si="36"/>
        <v>0,63 МВА</v>
      </c>
      <c r="G526" s="322">
        <f t="shared" si="32"/>
        <v>0.22505</v>
      </c>
      <c r="H526" s="167" t="s">
        <v>97</v>
      </c>
      <c r="I526" s="25"/>
      <c r="J526" s="25"/>
      <c r="K526" s="324" t="str">
        <f t="shared" si="33"/>
        <v>0,63 МВА</v>
      </c>
      <c r="L526" s="13">
        <v>0.26555899999999999</v>
      </c>
      <c r="M526" s="25"/>
      <c r="N526" s="25"/>
      <c r="O526" s="325">
        <f t="shared" si="34"/>
        <v>0.26555899999999999</v>
      </c>
    </row>
    <row r="527" spans="1:15" x14ac:dyDescent="0.25">
      <c r="A527" s="165" t="s">
        <v>2554</v>
      </c>
      <c r="B527" s="307" t="s">
        <v>1859</v>
      </c>
      <c r="C527" s="32"/>
      <c r="D527" s="32"/>
      <c r="E527" s="32"/>
      <c r="F527" s="324">
        <f t="shared" si="36"/>
        <v>0</v>
      </c>
      <c r="G527" s="322">
        <f t="shared" si="32"/>
        <v>0</v>
      </c>
      <c r="H527" s="167"/>
      <c r="I527" s="32"/>
      <c r="J527" s="32"/>
      <c r="K527" s="324">
        <f t="shared" si="33"/>
        <v>0</v>
      </c>
      <c r="L527" s="160"/>
      <c r="M527" s="32"/>
      <c r="N527" s="32"/>
      <c r="O527" s="325">
        <f t="shared" si="34"/>
        <v>0</v>
      </c>
    </row>
    <row r="528" spans="1:15" x14ac:dyDescent="0.25">
      <c r="A528" s="165" t="s">
        <v>2555</v>
      </c>
      <c r="B528" s="159" t="s">
        <v>1861</v>
      </c>
      <c r="C528" s="32"/>
      <c r="D528" s="32"/>
      <c r="E528" s="32"/>
      <c r="F528" s="324">
        <f t="shared" si="36"/>
        <v>0</v>
      </c>
      <c r="G528" s="322">
        <f t="shared" ref="G528:G591" si="37">O528/1.18</f>
        <v>0.20084745762711864</v>
      </c>
      <c r="H528" s="167" t="s">
        <v>146</v>
      </c>
      <c r="I528" s="32"/>
      <c r="J528" s="32"/>
      <c r="K528" s="324" t="str">
        <f t="shared" si="33"/>
        <v>1 шт.</v>
      </c>
      <c r="L528" s="13">
        <v>0.23699999999999999</v>
      </c>
      <c r="M528" s="32"/>
      <c r="N528" s="32"/>
      <c r="O528" s="325">
        <f t="shared" si="34"/>
        <v>0.23699999999999999</v>
      </c>
    </row>
    <row r="529" spans="1:15" x14ac:dyDescent="0.25">
      <c r="A529" s="165"/>
      <c r="B529" s="142" t="s">
        <v>2399</v>
      </c>
      <c r="C529" s="32"/>
      <c r="D529" s="32"/>
      <c r="E529" s="32"/>
      <c r="F529" s="324">
        <f t="shared" si="36"/>
        <v>0</v>
      </c>
      <c r="G529" s="322">
        <f t="shared" si="37"/>
        <v>4.4490677966101698E-2</v>
      </c>
      <c r="H529" s="167" t="s">
        <v>146</v>
      </c>
      <c r="I529" s="25"/>
      <c r="J529" s="25"/>
      <c r="K529" s="324" t="str">
        <f t="shared" si="33"/>
        <v>1 шт.</v>
      </c>
      <c r="L529" s="13">
        <v>5.2498999999999997E-2</v>
      </c>
      <c r="M529" s="25"/>
      <c r="N529" s="25"/>
      <c r="O529" s="325">
        <f t="shared" si="34"/>
        <v>5.2498999999999997E-2</v>
      </c>
    </row>
    <row r="530" spans="1:15" x14ac:dyDescent="0.25">
      <c r="A530" s="165" t="s">
        <v>2556</v>
      </c>
      <c r="B530" s="307" t="s">
        <v>1871</v>
      </c>
      <c r="C530" s="32"/>
      <c r="D530" s="32"/>
      <c r="E530" s="32"/>
      <c r="F530" s="324">
        <f t="shared" si="36"/>
        <v>0</v>
      </c>
      <c r="G530" s="322">
        <f t="shared" si="37"/>
        <v>0</v>
      </c>
      <c r="H530" s="167"/>
      <c r="I530" s="32"/>
      <c r="J530" s="32"/>
      <c r="K530" s="324">
        <f t="shared" si="33"/>
        <v>0</v>
      </c>
      <c r="L530" s="160"/>
      <c r="M530" s="32"/>
      <c r="N530" s="32"/>
      <c r="O530" s="325">
        <f t="shared" si="34"/>
        <v>0</v>
      </c>
    </row>
    <row r="531" spans="1:15" ht="47.25" x14ac:dyDescent="0.25">
      <c r="A531" s="165" t="s">
        <v>2557</v>
      </c>
      <c r="B531" s="159" t="s">
        <v>1873</v>
      </c>
      <c r="C531" s="331"/>
      <c r="D531" s="331"/>
      <c r="E531" s="331"/>
      <c r="F531" s="324">
        <f t="shared" si="36"/>
        <v>0</v>
      </c>
      <c r="G531" s="322">
        <f t="shared" si="37"/>
        <v>0.22627118644067798</v>
      </c>
      <c r="H531" s="167"/>
      <c r="I531" s="331"/>
      <c r="J531" s="331"/>
      <c r="K531" s="324">
        <f t="shared" si="33"/>
        <v>0</v>
      </c>
      <c r="L531" s="13">
        <v>0.26700000000000002</v>
      </c>
      <c r="M531" s="331"/>
      <c r="N531" s="331"/>
      <c r="O531" s="325">
        <f t="shared" si="34"/>
        <v>0.26700000000000002</v>
      </c>
    </row>
    <row r="532" spans="1:15" x14ac:dyDescent="0.25">
      <c r="A532" s="165" t="s">
        <v>2558</v>
      </c>
      <c r="B532" s="142" t="s">
        <v>2559</v>
      </c>
      <c r="C532" s="32"/>
      <c r="D532" s="32"/>
      <c r="E532" s="32"/>
      <c r="F532" s="324">
        <f t="shared" si="36"/>
        <v>0</v>
      </c>
      <c r="G532" s="322">
        <f t="shared" si="37"/>
        <v>1.0211864406779663</v>
      </c>
      <c r="H532" s="167"/>
      <c r="I532" s="25"/>
      <c r="J532" s="25"/>
      <c r="K532" s="324">
        <f t="shared" ref="K532:K595" si="38">H532</f>
        <v>0</v>
      </c>
      <c r="L532" s="13">
        <v>1.2050000000000001</v>
      </c>
      <c r="M532" s="25"/>
      <c r="N532" s="25"/>
      <c r="O532" s="325">
        <f t="shared" ref="O532:O595" si="39">L532+M532+N532</f>
        <v>1.2050000000000001</v>
      </c>
    </row>
    <row r="533" spans="1:15" x14ac:dyDescent="0.25">
      <c r="A533" s="165" t="s">
        <v>135</v>
      </c>
      <c r="B533" s="307" t="s">
        <v>2560</v>
      </c>
      <c r="C533" s="32"/>
      <c r="D533" s="32"/>
      <c r="E533" s="32"/>
      <c r="F533" s="324">
        <f t="shared" si="36"/>
        <v>0</v>
      </c>
      <c r="G533" s="322">
        <f t="shared" si="37"/>
        <v>0</v>
      </c>
      <c r="H533" s="167"/>
      <c r="I533" s="32"/>
      <c r="J533" s="32"/>
      <c r="K533" s="324">
        <f t="shared" si="38"/>
        <v>0</v>
      </c>
      <c r="L533" s="160"/>
      <c r="M533" s="32"/>
      <c r="N533" s="32"/>
      <c r="O533" s="325">
        <f t="shared" si="39"/>
        <v>0</v>
      </c>
    </row>
    <row r="534" spans="1:15" x14ac:dyDescent="0.25">
      <c r="A534" s="165" t="s">
        <v>2561</v>
      </c>
      <c r="B534" s="136" t="s">
        <v>1845</v>
      </c>
      <c r="C534" s="32"/>
      <c r="D534" s="32"/>
      <c r="E534" s="32"/>
      <c r="F534" s="324">
        <f t="shared" si="36"/>
        <v>0</v>
      </c>
      <c r="G534" s="322">
        <f t="shared" si="37"/>
        <v>0</v>
      </c>
      <c r="H534" s="167"/>
      <c r="I534" s="32"/>
      <c r="J534" s="32"/>
      <c r="K534" s="324">
        <f t="shared" si="38"/>
        <v>0</v>
      </c>
      <c r="L534" s="160"/>
      <c r="M534" s="32"/>
      <c r="N534" s="32"/>
      <c r="O534" s="325">
        <f t="shared" si="39"/>
        <v>0</v>
      </c>
    </row>
    <row r="535" spans="1:15" ht="78.75" x14ac:dyDescent="0.25">
      <c r="A535" s="165" t="s">
        <v>1727</v>
      </c>
      <c r="B535" s="142" t="s">
        <v>2562</v>
      </c>
      <c r="C535" s="32"/>
      <c r="D535" s="32"/>
      <c r="E535" s="32"/>
      <c r="F535" s="324">
        <f t="shared" si="36"/>
        <v>0</v>
      </c>
      <c r="G535" s="322">
        <f t="shared" si="37"/>
        <v>1.4406779661016951E-2</v>
      </c>
      <c r="H535" s="167"/>
      <c r="I535" s="25"/>
      <c r="J535" s="25"/>
      <c r="K535" s="324">
        <f t="shared" si="38"/>
        <v>0</v>
      </c>
      <c r="L535" s="13">
        <v>1.7000000000000001E-2</v>
      </c>
      <c r="M535" s="25"/>
      <c r="N535" s="25"/>
      <c r="O535" s="325">
        <f t="shared" si="39"/>
        <v>1.7000000000000001E-2</v>
      </c>
    </row>
    <row r="536" spans="1:15" x14ac:dyDescent="0.25">
      <c r="A536" s="165" t="s">
        <v>1728</v>
      </c>
      <c r="B536" s="307" t="s">
        <v>1850</v>
      </c>
      <c r="C536" s="29"/>
      <c r="D536" s="29"/>
      <c r="E536" s="29"/>
      <c r="F536" s="324">
        <f t="shared" si="36"/>
        <v>0</v>
      </c>
      <c r="G536" s="322">
        <f t="shared" si="37"/>
        <v>0</v>
      </c>
      <c r="H536" s="167"/>
      <c r="I536" s="136"/>
      <c r="J536" s="136"/>
      <c r="K536" s="324">
        <f t="shared" si="38"/>
        <v>0</v>
      </c>
      <c r="L536" s="160"/>
      <c r="M536" s="136"/>
      <c r="N536" s="136"/>
      <c r="O536" s="325">
        <f t="shared" si="39"/>
        <v>0</v>
      </c>
    </row>
    <row r="537" spans="1:15" x14ac:dyDescent="0.25">
      <c r="A537" s="165" t="s">
        <v>1729</v>
      </c>
      <c r="B537" s="159" t="s">
        <v>2563</v>
      </c>
      <c r="C537" s="29"/>
      <c r="D537" s="29"/>
      <c r="E537" s="29"/>
      <c r="F537" s="324">
        <f t="shared" si="36"/>
        <v>0</v>
      </c>
      <c r="G537" s="322">
        <f t="shared" si="37"/>
        <v>0.36018972408606309</v>
      </c>
      <c r="H537" s="167" t="s">
        <v>146</v>
      </c>
      <c r="I537" s="136"/>
      <c r="J537" s="136"/>
      <c r="K537" s="324" t="str">
        <f t="shared" si="38"/>
        <v>1 шт.</v>
      </c>
      <c r="L537" s="13">
        <v>0.42502387442155443</v>
      </c>
      <c r="M537" s="136"/>
      <c r="N537" s="136"/>
      <c r="O537" s="325">
        <f t="shared" si="39"/>
        <v>0.42502387442155443</v>
      </c>
    </row>
    <row r="538" spans="1:15" x14ac:dyDescent="0.25">
      <c r="A538" s="165" t="s">
        <v>2564</v>
      </c>
      <c r="B538" s="159" t="s">
        <v>1852</v>
      </c>
      <c r="C538" s="29"/>
      <c r="D538" s="29"/>
      <c r="E538" s="29"/>
      <c r="F538" s="324">
        <f t="shared" si="36"/>
        <v>0</v>
      </c>
      <c r="G538" s="322">
        <f t="shared" si="37"/>
        <v>0.36593220338983057</v>
      </c>
      <c r="H538" s="167" t="s">
        <v>146</v>
      </c>
      <c r="I538" s="29"/>
      <c r="J538" s="29"/>
      <c r="K538" s="324" t="str">
        <f t="shared" si="38"/>
        <v>1 шт.</v>
      </c>
      <c r="L538" s="13">
        <v>0.43180000000000002</v>
      </c>
      <c r="M538" s="29"/>
      <c r="N538" s="29"/>
      <c r="O538" s="325">
        <f t="shared" si="39"/>
        <v>0.43180000000000002</v>
      </c>
    </row>
    <row r="539" spans="1:15" x14ac:dyDescent="0.25">
      <c r="A539" s="165" t="s">
        <v>2565</v>
      </c>
      <c r="B539" s="307" t="s">
        <v>484</v>
      </c>
      <c r="C539" s="29"/>
      <c r="D539" s="29"/>
      <c r="E539" s="29"/>
      <c r="F539" s="324">
        <f t="shared" si="36"/>
        <v>0</v>
      </c>
      <c r="G539" s="322">
        <f t="shared" si="37"/>
        <v>0</v>
      </c>
      <c r="H539" s="167"/>
      <c r="I539" s="29"/>
      <c r="J539" s="29"/>
      <c r="K539" s="324">
        <f t="shared" si="38"/>
        <v>0</v>
      </c>
      <c r="L539" s="160"/>
      <c r="M539" s="29"/>
      <c r="N539" s="29"/>
      <c r="O539" s="325">
        <f t="shared" si="39"/>
        <v>0</v>
      </c>
    </row>
    <row r="540" spans="1:15" x14ac:dyDescent="0.25">
      <c r="A540" s="165" t="s">
        <v>308</v>
      </c>
      <c r="B540" s="159" t="s">
        <v>2566</v>
      </c>
      <c r="C540" s="49"/>
      <c r="D540" s="49"/>
      <c r="E540" s="49"/>
      <c r="F540" s="324">
        <f t="shared" si="36"/>
        <v>0</v>
      </c>
      <c r="G540" s="322">
        <f t="shared" si="37"/>
        <v>0.25059322033898301</v>
      </c>
      <c r="H540" s="167" t="s">
        <v>2567</v>
      </c>
      <c r="I540" s="49"/>
      <c r="J540" s="49"/>
      <c r="K540" s="324" t="str">
        <f t="shared" si="38"/>
        <v>0,45 км</v>
      </c>
      <c r="L540" s="13">
        <v>0.29569999999999996</v>
      </c>
      <c r="M540" s="49"/>
      <c r="N540" s="49"/>
      <c r="O540" s="325">
        <f t="shared" si="39"/>
        <v>0.29569999999999996</v>
      </c>
    </row>
    <row r="541" spans="1:15" ht="31.5" x14ac:dyDescent="0.25">
      <c r="A541" s="165" t="s">
        <v>309</v>
      </c>
      <c r="B541" s="159" t="s">
        <v>2568</v>
      </c>
      <c r="C541" s="49"/>
      <c r="D541" s="49"/>
      <c r="E541" s="49"/>
      <c r="F541" s="324">
        <f t="shared" si="36"/>
        <v>0</v>
      </c>
      <c r="G541" s="322">
        <f t="shared" si="37"/>
        <v>0.24508474576271189</v>
      </c>
      <c r="H541" s="167" t="s">
        <v>1051</v>
      </c>
      <c r="I541" s="49"/>
      <c r="J541" s="49"/>
      <c r="K541" s="324" t="str">
        <f t="shared" si="38"/>
        <v>0,42 км</v>
      </c>
      <c r="L541" s="13">
        <v>0.28920000000000001</v>
      </c>
      <c r="M541" s="49"/>
      <c r="N541" s="49"/>
      <c r="O541" s="325">
        <f t="shared" si="39"/>
        <v>0.28920000000000001</v>
      </c>
    </row>
    <row r="542" spans="1:15" x14ac:dyDescent="0.25">
      <c r="A542" s="165" t="s">
        <v>310</v>
      </c>
      <c r="B542" s="307" t="s">
        <v>21</v>
      </c>
      <c r="C542" s="49"/>
      <c r="D542" s="49"/>
      <c r="E542" s="49"/>
      <c r="F542" s="324">
        <f t="shared" si="36"/>
        <v>0</v>
      </c>
      <c r="G542" s="322">
        <f t="shared" si="37"/>
        <v>0</v>
      </c>
      <c r="H542" s="167"/>
      <c r="I542" s="49"/>
      <c r="J542" s="49"/>
      <c r="K542" s="324">
        <f t="shared" si="38"/>
        <v>0</v>
      </c>
      <c r="L542" s="13"/>
      <c r="M542" s="49"/>
      <c r="N542" s="49"/>
      <c r="O542" s="325">
        <f t="shared" si="39"/>
        <v>0</v>
      </c>
    </row>
    <row r="543" spans="1:15" ht="31.5" x14ac:dyDescent="0.25">
      <c r="A543" s="165" t="s">
        <v>311</v>
      </c>
      <c r="B543" s="159" t="s">
        <v>2569</v>
      </c>
      <c r="C543" s="49"/>
      <c r="D543" s="49"/>
      <c r="E543" s="49"/>
      <c r="F543" s="324">
        <f t="shared" si="36"/>
        <v>0</v>
      </c>
      <c r="G543" s="322">
        <f t="shared" si="37"/>
        <v>1.1863485508474576</v>
      </c>
      <c r="H543" s="167" t="s">
        <v>146</v>
      </c>
      <c r="I543" s="49"/>
      <c r="J543" s="49"/>
      <c r="K543" s="324" t="str">
        <f t="shared" si="38"/>
        <v>1 шт.</v>
      </c>
      <c r="L543" s="13">
        <v>1.39989129</v>
      </c>
      <c r="M543" s="49"/>
      <c r="N543" s="49"/>
      <c r="O543" s="325">
        <f t="shared" si="39"/>
        <v>1.39989129</v>
      </c>
    </row>
    <row r="544" spans="1:15" ht="31.5" x14ac:dyDescent="0.25">
      <c r="A544" s="165" t="s">
        <v>312</v>
      </c>
      <c r="B544" s="159" t="s">
        <v>2570</v>
      </c>
      <c r="C544" s="29"/>
      <c r="D544" s="29"/>
      <c r="E544" s="29"/>
      <c r="F544" s="324">
        <f t="shared" si="36"/>
        <v>0</v>
      </c>
      <c r="G544" s="322">
        <f t="shared" si="37"/>
        <v>2.3898309033898304</v>
      </c>
      <c r="H544" s="167" t="s">
        <v>146</v>
      </c>
      <c r="I544" s="136"/>
      <c r="J544" s="136"/>
      <c r="K544" s="324" t="str">
        <f t="shared" si="38"/>
        <v>1 шт.</v>
      </c>
      <c r="L544" s="13">
        <v>2.8200004659999998</v>
      </c>
      <c r="M544" s="136"/>
      <c r="N544" s="136"/>
      <c r="O544" s="325">
        <f t="shared" si="39"/>
        <v>2.8200004659999998</v>
      </c>
    </row>
    <row r="545" spans="1:15" x14ac:dyDescent="0.25">
      <c r="A545" s="165" t="s">
        <v>129</v>
      </c>
      <c r="B545" s="307" t="s">
        <v>2571</v>
      </c>
      <c r="C545" s="29"/>
      <c r="D545" s="29"/>
      <c r="E545" s="29"/>
      <c r="F545" s="324">
        <f t="shared" si="36"/>
        <v>0</v>
      </c>
      <c r="G545" s="322">
        <f t="shared" si="37"/>
        <v>0</v>
      </c>
      <c r="H545" s="167"/>
      <c r="I545" s="29"/>
      <c r="J545" s="29"/>
      <c r="K545" s="324">
        <f t="shared" si="38"/>
        <v>0</v>
      </c>
      <c r="L545" s="160"/>
      <c r="M545" s="29"/>
      <c r="N545" s="29"/>
      <c r="O545" s="325">
        <f t="shared" si="39"/>
        <v>0</v>
      </c>
    </row>
    <row r="546" spans="1:15" x14ac:dyDescent="0.25">
      <c r="A546" s="165" t="s">
        <v>2572</v>
      </c>
      <c r="B546" s="136" t="s">
        <v>1845</v>
      </c>
      <c r="C546" s="29"/>
      <c r="D546" s="29"/>
      <c r="E546" s="29"/>
      <c r="F546" s="324">
        <f t="shared" si="36"/>
        <v>0</v>
      </c>
      <c r="G546" s="322">
        <f t="shared" si="37"/>
        <v>0</v>
      </c>
      <c r="H546" s="167"/>
      <c r="I546" s="29"/>
      <c r="J546" s="29"/>
      <c r="K546" s="324">
        <f t="shared" si="38"/>
        <v>0</v>
      </c>
      <c r="L546" s="160"/>
      <c r="M546" s="29"/>
      <c r="N546" s="29"/>
      <c r="O546" s="325">
        <f t="shared" si="39"/>
        <v>0</v>
      </c>
    </row>
    <row r="547" spans="1:15" x14ac:dyDescent="0.25">
      <c r="A547" s="165" t="s">
        <v>1736</v>
      </c>
      <c r="B547" s="159" t="s">
        <v>2573</v>
      </c>
      <c r="C547" s="326" t="str">
        <f t="shared" ref="C547:C552" si="40">H547</f>
        <v>1,5 км</v>
      </c>
      <c r="D547" s="29"/>
      <c r="E547" s="29"/>
      <c r="F547" s="324" t="str">
        <f t="shared" si="36"/>
        <v>1,5 км</v>
      </c>
      <c r="G547" s="322">
        <f t="shared" si="37"/>
        <v>0.11934911498152176</v>
      </c>
      <c r="H547" s="167" t="s">
        <v>145</v>
      </c>
      <c r="I547" s="29"/>
      <c r="J547" s="29"/>
      <c r="K547" s="324" t="str">
        <f t="shared" si="38"/>
        <v>1,5 км</v>
      </c>
      <c r="L547" s="160">
        <v>0.14083195567819567</v>
      </c>
      <c r="M547" s="29"/>
      <c r="N547" s="29"/>
      <c r="O547" s="325">
        <f t="shared" si="39"/>
        <v>0.14083195567819567</v>
      </c>
    </row>
    <row r="548" spans="1:15" ht="31.5" x14ac:dyDescent="0.25">
      <c r="A548" s="165" t="s">
        <v>2574</v>
      </c>
      <c r="B548" s="30" t="s">
        <v>2575</v>
      </c>
      <c r="C548" s="326" t="str">
        <f t="shared" si="40"/>
        <v>0,5 МВА</v>
      </c>
      <c r="D548" s="29"/>
      <c r="E548" s="29"/>
      <c r="F548" s="324" t="str">
        <f t="shared" si="36"/>
        <v>0,5 МВА</v>
      </c>
      <c r="G548" s="322">
        <f t="shared" si="37"/>
        <v>0.26864406779661021</v>
      </c>
      <c r="H548" s="167" t="s">
        <v>351</v>
      </c>
      <c r="I548" s="136"/>
      <c r="J548" s="136"/>
      <c r="K548" s="324" t="str">
        <f t="shared" si="38"/>
        <v>0,5 МВА</v>
      </c>
      <c r="L548" s="13">
        <v>0.317</v>
      </c>
      <c r="M548" s="136"/>
      <c r="N548" s="136"/>
      <c r="O548" s="325">
        <f t="shared" si="39"/>
        <v>0.317</v>
      </c>
    </row>
    <row r="549" spans="1:15" x14ac:dyDescent="0.25">
      <c r="A549" s="165" t="s">
        <v>2577</v>
      </c>
      <c r="B549" s="172" t="s">
        <v>2578</v>
      </c>
      <c r="C549" s="326">
        <f t="shared" si="40"/>
        <v>0</v>
      </c>
      <c r="D549" s="29"/>
      <c r="E549" s="29"/>
      <c r="F549" s="324">
        <f t="shared" si="36"/>
        <v>0</v>
      </c>
      <c r="G549" s="322">
        <f t="shared" si="37"/>
        <v>8.4745762711864417E-2</v>
      </c>
      <c r="H549" s="167"/>
      <c r="I549" s="29"/>
      <c r="J549" s="29"/>
      <c r="K549" s="324">
        <f t="shared" si="38"/>
        <v>0</v>
      </c>
      <c r="L549" s="327">
        <v>0.1</v>
      </c>
      <c r="M549" s="29"/>
      <c r="N549" s="29"/>
      <c r="O549" s="325">
        <f t="shared" si="39"/>
        <v>0.1</v>
      </c>
    </row>
    <row r="550" spans="1:15" ht="31.5" x14ac:dyDescent="0.25">
      <c r="A550" s="165" t="s">
        <v>2579</v>
      </c>
      <c r="B550" s="172" t="s">
        <v>2580</v>
      </c>
      <c r="C550" s="326" t="str">
        <f t="shared" si="40"/>
        <v>0,250 МВА</v>
      </c>
      <c r="D550" s="29"/>
      <c r="E550" s="29"/>
      <c r="F550" s="324" t="str">
        <f t="shared" si="36"/>
        <v>0,250 МВА</v>
      </c>
      <c r="G550" s="322">
        <f t="shared" si="37"/>
        <v>0.12796610169491526</v>
      </c>
      <c r="H550" s="167" t="s">
        <v>298</v>
      </c>
      <c r="I550" s="136"/>
      <c r="J550" s="136"/>
      <c r="K550" s="324" t="str">
        <f t="shared" si="38"/>
        <v>0,250 МВА</v>
      </c>
      <c r="L550" s="327">
        <v>0.151</v>
      </c>
      <c r="M550" s="136"/>
      <c r="N550" s="136"/>
      <c r="O550" s="325">
        <f t="shared" si="39"/>
        <v>0.151</v>
      </c>
    </row>
    <row r="551" spans="1:15" ht="31.5" x14ac:dyDescent="0.25">
      <c r="A551" s="165" t="s">
        <v>2581</v>
      </c>
      <c r="B551" s="172" t="s">
        <v>2582</v>
      </c>
      <c r="C551" s="326" t="str">
        <f t="shared" si="40"/>
        <v>0,100 МВА</v>
      </c>
      <c r="D551" s="29"/>
      <c r="E551" s="29"/>
      <c r="F551" s="324" t="str">
        <f t="shared" si="36"/>
        <v>0,100 МВА</v>
      </c>
      <c r="G551" s="322">
        <f t="shared" si="37"/>
        <v>3.898305084745763E-2</v>
      </c>
      <c r="H551" s="167" t="s">
        <v>106</v>
      </c>
      <c r="I551" s="136"/>
      <c r="J551" s="136"/>
      <c r="K551" s="324" t="str">
        <f t="shared" si="38"/>
        <v>0,100 МВА</v>
      </c>
      <c r="L551" s="327">
        <v>4.5999999999999999E-2</v>
      </c>
      <c r="M551" s="136"/>
      <c r="N551" s="136"/>
      <c r="O551" s="325">
        <f t="shared" si="39"/>
        <v>4.5999999999999999E-2</v>
      </c>
    </row>
    <row r="552" spans="1:15" ht="31.5" x14ac:dyDescent="0.25">
      <c r="A552" s="165" t="s">
        <v>2583</v>
      </c>
      <c r="B552" s="172" t="s">
        <v>2584</v>
      </c>
      <c r="C552" s="326" t="str">
        <f t="shared" si="40"/>
        <v>0,250 МВА</v>
      </c>
      <c r="D552" s="29"/>
      <c r="E552" s="29"/>
      <c r="F552" s="324" t="str">
        <f t="shared" si="36"/>
        <v>0,250 МВА</v>
      </c>
      <c r="G552" s="322">
        <f t="shared" si="37"/>
        <v>8.1355932203389839E-2</v>
      </c>
      <c r="H552" s="167" t="s">
        <v>298</v>
      </c>
      <c r="I552" s="29"/>
      <c r="J552" s="29"/>
      <c r="K552" s="324" t="str">
        <f t="shared" si="38"/>
        <v>0,250 МВА</v>
      </c>
      <c r="L552" s="327">
        <v>9.6000000000000002E-2</v>
      </c>
      <c r="M552" s="29"/>
      <c r="N552" s="29"/>
      <c r="O552" s="325">
        <f t="shared" si="39"/>
        <v>9.6000000000000002E-2</v>
      </c>
    </row>
    <row r="553" spans="1:15" x14ac:dyDescent="0.25">
      <c r="A553" s="165" t="s">
        <v>2585</v>
      </c>
      <c r="B553" s="307" t="s">
        <v>1850</v>
      </c>
      <c r="C553" s="32"/>
      <c r="D553" s="32"/>
      <c r="E553" s="32"/>
      <c r="F553" s="324">
        <f t="shared" si="36"/>
        <v>0</v>
      </c>
      <c r="G553" s="322">
        <f t="shared" si="37"/>
        <v>0</v>
      </c>
      <c r="H553" s="167"/>
      <c r="I553" s="25"/>
      <c r="J553" s="25"/>
      <c r="K553" s="324">
        <f t="shared" si="38"/>
        <v>0</v>
      </c>
      <c r="L553" s="160"/>
      <c r="M553" s="25"/>
      <c r="N553" s="25"/>
      <c r="O553" s="325">
        <f t="shared" si="39"/>
        <v>0</v>
      </c>
    </row>
    <row r="554" spans="1:15" x14ac:dyDescent="0.25">
      <c r="A554" s="165" t="s">
        <v>2586</v>
      </c>
      <c r="B554" s="159" t="s">
        <v>1852</v>
      </c>
      <c r="C554" s="32"/>
      <c r="D554" s="32"/>
      <c r="E554" s="32"/>
      <c r="F554" s="324">
        <f t="shared" si="36"/>
        <v>0</v>
      </c>
      <c r="G554" s="322">
        <f t="shared" si="37"/>
        <v>0.34830508474576272</v>
      </c>
      <c r="H554" s="167" t="s">
        <v>146</v>
      </c>
      <c r="I554" s="25"/>
      <c r="J554" s="25"/>
      <c r="K554" s="324" t="str">
        <f t="shared" si="38"/>
        <v>1 шт.</v>
      </c>
      <c r="L554" s="13">
        <v>0.41099999999999998</v>
      </c>
      <c r="M554" s="25"/>
      <c r="N554" s="25"/>
      <c r="O554" s="325">
        <f t="shared" si="39"/>
        <v>0.41099999999999998</v>
      </c>
    </row>
    <row r="555" spans="1:15" x14ac:dyDescent="0.25">
      <c r="A555" s="165" t="s">
        <v>2587</v>
      </c>
      <c r="B555" s="307" t="s">
        <v>1859</v>
      </c>
      <c r="C555" s="32"/>
      <c r="D555" s="32"/>
      <c r="E555" s="32"/>
      <c r="F555" s="324">
        <f t="shared" si="36"/>
        <v>0</v>
      </c>
      <c r="G555" s="322">
        <f t="shared" si="37"/>
        <v>0</v>
      </c>
      <c r="H555" s="167"/>
      <c r="I555" s="32"/>
      <c r="J555" s="32"/>
      <c r="K555" s="324">
        <f t="shared" si="38"/>
        <v>0</v>
      </c>
      <c r="L555" s="160"/>
      <c r="M555" s="32"/>
      <c r="N555" s="32"/>
      <c r="O555" s="325">
        <f t="shared" si="39"/>
        <v>0</v>
      </c>
    </row>
    <row r="556" spans="1:15" x14ac:dyDescent="0.25">
      <c r="A556" s="165" t="s">
        <v>2588</v>
      </c>
      <c r="B556" s="159" t="s">
        <v>1861</v>
      </c>
      <c r="C556" s="32"/>
      <c r="D556" s="32"/>
      <c r="E556" s="32"/>
      <c r="F556" s="324">
        <f t="shared" si="36"/>
        <v>0</v>
      </c>
      <c r="G556" s="322">
        <f t="shared" si="37"/>
        <v>0.20084745762711864</v>
      </c>
      <c r="H556" s="167" t="s">
        <v>146</v>
      </c>
      <c r="I556" s="32"/>
      <c r="J556" s="32"/>
      <c r="K556" s="324" t="str">
        <f t="shared" si="38"/>
        <v>1 шт.</v>
      </c>
      <c r="L556" s="13">
        <v>0.23699999999999999</v>
      </c>
      <c r="M556" s="32"/>
      <c r="N556" s="32"/>
      <c r="O556" s="325">
        <f t="shared" si="39"/>
        <v>0.23699999999999999</v>
      </c>
    </row>
    <row r="557" spans="1:15" x14ac:dyDescent="0.25">
      <c r="A557" s="165" t="s">
        <v>2589</v>
      </c>
      <c r="B557" s="307" t="s">
        <v>1876</v>
      </c>
      <c r="C557" s="32"/>
      <c r="D557" s="32"/>
      <c r="E557" s="32"/>
      <c r="F557" s="324">
        <f t="shared" si="36"/>
        <v>0</v>
      </c>
      <c r="G557" s="322">
        <f t="shared" si="37"/>
        <v>0</v>
      </c>
      <c r="H557" s="167"/>
      <c r="I557" s="32"/>
      <c r="J557" s="32"/>
      <c r="K557" s="324">
        <f t="shared" si="38"/>
        <v>0</v>
      </c>
      <c r="L557" s="13"/>
      <c r="M557" s="32"/>
      <c r="N557" s="32"/>
      <c r="O557" s="325">
        <f t="shared" si="39"/>
        <v>0</v>
      </c>
    </row>
    <row r="558" spans="1:15" x14ac:dyDescent="0.25">
      <c r="A558" s="165" t="s">
        <v>2590</v>
      </c>
      <c r="B558" s="159" t="s">
        <v>87</v>
      </c>
      <c r="C558" s="32"/>
      <c r="D558" s="32"/>
      <c r="E558" s="32"/>
      <c r="F558" s="324">
        <f t="shared" si="36"/>
        <v>0</v>
      </c>
      <c r="G558" s="322">
        <f t="shared" si="37"/>
        <v>7.6271186440677971E-2</v>
      </c>
      <c r="H558" s="167" t="s">
        <v>146</v>
      </c>
      <c r="I558" s="32"/>
      <c r="J558" s="32"/>
      <c r="K558" s="324" t="str">
        <f t="shared" si="38"/>
        <v>1 шт.</v>
      </c>
      <c r="L558" s="13">
        <v>0.09</v>
      </c>
      <c r="M558" s="32"/>
      <c r="N558" s="32"/>
      <c r="O558" s="325">
        <f t="shared" si="39"/>
        <v>0.09</v>
      </c>
    </row>
    <row r="559" spans="1:15" x14ac:dyDescent="0.25">
      <c r="A559" s="165" t="s">
        <v>2591</v>
      </c>
      <c r="B559" s="307" t="s">
        <v>484</v>
      </c>
      <c r="C559" s="32"/>
      <c r="D559" s="32"/>
      <c r="E559" s="32"/>
      <c r="F559" s="324">
        <f t="shared" si="36"/>
        <v>0</v>
      </c>
      <c r="G559" s="322">
        <f t="shared" si="37"/>
        <v>0</v>
      </c>
      <c r="H559" s="167"/>
      <c r="I559" s="32"/>
      <c r="J559" s="32"/>
      <c r="K559" s="324">
        <f t="shared" si="38"/>
        <v>0</v>
      </c>
      <c r="L559" s="13"/>
      <c r="M559" s="32"/>
      <c r="N559" s="32"/>
      <c r="O559" s="325">
        <f t="shared" si="39"/>
        <v>0</v>
      </c>
    </row>
    <row r="560" spans="1:15" x14ac:dyDescent="0.25">
      <c r="A560" s="165" t="s">
        <v>1599</v>
      </c>
      <c r="B560" s="307" t="s">
        <v>21</v>
      </c>
      <c r="C560" s="32"/>
      <c r="D560" s="32"/>
      <c r="E560" s="32"/>
      <c r="F560" s="324">
        <f t="shared" si="36"/>
        <v>0</v>
      </c>
      <c r="G560" s="322">
        <f t="shared" si="37"/>
        <v>0</v>
      </c>
      <c r="H560" s="167"/>
      <c r="I560" s="32"/>
      <c r="J560" s="32"/>
      <c r="K560" s="324">
        <f t="shared" si="38"/>
        <v>0</v>
      </c>
      <c r="L560" s="13"/>
      <c r="M560" s="32"/>
      <c r="N560" s="32"/>
      <c r="O560" s="325">
        <f t="shared" si="39"/>
        <v>0</v>
      </c>
    </row>
    <row r="561" spans="1:15" ht="31.5" x14ac:dyDescent="0.25">
      <c r="A561" s="165" t="s">
        <v>1737</v>
      </c>
      <c r="B561" s="159" t="s">
        <v>2592</v>
      </c>
      <c r="C561" s="32"/>
      <c r="D561" s="32"/>
      <c r="E561" s="32"/>
      <c r="F561" s="324">
        <f t="shared" si="36"/>
        <v>0</v>
      </c>
      <c r="G561" s="322">
        <f t="shared" si="37"/>
        <v>1.1864406779661016</v>
      </c>
      <c r="H561" s="167" t="s">
        <v>146</v>
      </c>
      <c r="I561" s="32"/>
      <c r="J561" s="32"/>
      <c r="K561" s="324" t="str">
        <f t="shared" si="38"/>
        <v>1 шт.</v>
      </c>
      <c r="L561" s="13">
        <v>1.4</v>
      </c>
      <c r="M561" s="32"/>
      <c r="N561" s="32"/>
      <c r="O561" s="325">
        <f t="shared" si="39"/>
        <v>1.4</v>
      </c>
    </row>
    <row r="562" spans="1:15" x14ac:dyDescent="0.25">
      <c r="A562" s="165" t="s">
        <v>131</v>
      </c>
      <c r="B562" s="307" t="s">
        <v>132</v>
      </c>
      <c r="C562" s="32"/>
      <c r="D562" s="32"/>
      <c r="E562" s="32"/>
      <c r="F562" s="324">
        <f t="shared" si="36"/>
        <v>0</v>
      </c>
      <c r="G562" s="322">
        <f t="shared" si="37"/>
        <v>0</v>
      </c>
      <c r="H562" s="167"/>
      <c r="I562" s="32"/>
      <c r="J562" s="32"/>
      <c r="K562" s="324">
        <f t="shared" si="38"/>
        <v>0</v>
      </c>
      <c r="L562" s="160"/>
      <c r="M562" s="32"/>
      <c r="N562" s="32"/>
      <c r="O562" s="325">
        <f t="shared" si="39"/>
        <v>0</v>
      </c>
    </row>
    <row r="563" spans="1:15" x14ac:dyDescent="0.25">
      <c r="A563" s="165" t="s">
        <v>2593</v>
      </c>
      <c r="B563" s="136" t="s">
        <v>1845</v>
      </c>
      <c r="C563" s="32"/>
      <c r="D563" s="32"/>
      <c r="E563" s="32"/>
      <c r="F563" s="324">
        <f t="shared" ref="F563:F626" si="41">C563</f>
        <v>0</v>
      </c>
      <c r="G563" s="322">
        <f t="shared" si="37"/>
        <v>0</v>
      </c>
      <c r="H563" s="167"/>
      <c r="I563" s="32"/>
      <c r="J563" s="32"/>
      <c r="K563" s="324">
        <f t="shared" si="38"/>
        <v>0</v>
      </c>
      <c r="L563" s="160"/>
      <c r="M563" s="32"/>
      <c r="N563" s="32"/>
      <c r="O563" s="325">
        <f t="shared" si="39"/>
        <v>0</v>
      </c>
    </row>
    <row r="564" spans="1:15" x14ac:dyDescent="0.25">
      <c r="A564" s="165" t="s">
        <v>2594</v>
      </c>
      <c r="B564" s="307" t="s">
        <v>1850</v>
      </c>
      <c r="C564" s="32"/>
      <c r="D564" s="32"/>
      <c r="E564" s="32"/>
      <c r="F564" s="324">
        <f t="shared" si="41"/>
        <v>0</v>
      </c>
      <c r="G564" s="322">
        <f t="shared" si="37"/>
        <v>0</v>
      </c>
      <c r="H564" s="167"/>
      <c r="I564" s="32"/>
      <c r="J564" s="32"/>
      <c r="K564" s="324">
        <f t="shared" si="38"/>
        <v>0</v>
      </c>
      <c r="L564" s="160"/>
      <c r="M564" s="32"/>
      <c r="N564" s="32"/>
      <c r="O564" s="325">
        <f t="shared" si="39"/>
        <v>0</v>
      </c>
    </row>
    <row r="565" spans="1:15" x14ac:dyDescent="0.25">
      <c r="A565" s="165" t="s">
        <v>2595</v>
      </c>
      <c r="B565" s="159" t="s">
        <v>2596</v>
      </c>
      <c r="C565" s="32"/>
      <c r="D565" s="32"/>
      <c r="E565" s="32"/>
      <c r="F565" s="324">
        <f t="shared" si="41"/>
        <v>0</v>
      </c>
      <c r="G565" s="322">
        <f t="shared" si="37"/>
        <v>0.11016949152542374</v>
      </c>
      <c r="H565" s="167" t="s">
        <v>146</v>
      </c>
      <c r="I565" s="32"/>
      <c r="J565" s="32"/>
      <c r="K565" s="324" t="str">
        <f t="shared" si="38"/>
        <v>1 шт.</v>
      </c>
      <c r="L565" s="13">
        <v>0.13</v>
      </c>
      <c r="M565" s="32"/>
      <c r="N565" s="32"/>
      <c r="O565" s="325">
        <f t="shared" si="39"/>
        <v>0.13</v>
      </c>
    </row>
    <row r="566" spans="1:15" ht="31.5" x14ac:dyDescent="0.25">
      <c r="A566" s="165" t="s">
        <v>2597</v>
      </c>
      <c r="B566" s="142" t="s">
        <v>2598</v>
      </c>
      <c r="C566" s="32"/>
      <c r="D566" s="32"/>
      <c r="E566" s="32"/>
      <c r="F566" s="324">
        <f t="shared" si="41"/>
        <v>0</v>
      </c>
      <c r="G566" s="322">
        <f t="shared" si="37"/>
        <v>3.2813559322033901</v>
      </c>
      <c r="H566" s="167" t="s">
        <v>146</v>
      </c>
      <c r="I566" s="32"/>
      <c r="J566" s="32"/>
      <c r="K566" s="324" t="str">
        <f t="shared" si="38"/>
        <v>1 шт.</v>
      </c>
      <c r="L566" s="13">
        <v>3.8719999999999999</v>
      </c>
      <c r="M566" s="32"/>
      <c r="N566" s="32"/>
      <c r="O566" s="325">
        <f t="shared" si="39"/>
        <v>3.8719999999999999</v>
      </c>
    </row>
    <row r="567" spans="1:15" x14ac:dyDescent="0.25">
      <c r="A567" s="165" t="s">
        <v>2599</v>
      </c>
      <c r="B567" s="159" t="s">
        <v>2600</v>
      </c>
      <c r="C567" s="32"/>
      <c r="D567" s="32"/>
      <c r="E567" s="32"/>
      <c r="F567" s="324">
        <f t="shared" si="41"/>
        <v>0</v>
      </c>
      <c r="G567" s="322">
        <f t="shared" si="37"/>
        <v>2.8194915254237287</v>
      </c>
      <c r="H567" s="167" t="s">
        <v>146</v>
      </c>
      <c r="I567" s="32"/>
      <c r="J567" s="32"/>
      <c r="K567" s="324" t="str">
        <f t="shared" si="38"/>
        <v>1 шт.</v>
      </c>
      <c r="L567" s="13">
        <v>3.327</v>
      </c>
      <c r="M567" s="32"/>
      <c r="N567" s="32"/>
      <c r="O567" s="325">
        <f t="shared" si="39"/>
        <v>3.327</v>
      </c>
    </row>
    <row r="568" spans="1:15" x14ac:dyDescent="0.25">
      <c r="A568" s="165" t="s">
        <v>2601</v>
      </c>
      <c r="B568" s="159" t="s">
        <v>2602</v>
      </c>
      <c r="C568" s="32"/>
      <c r="D568" s="32"/>
      <c r="E568" s="32"/>
      <c r="F568" s="324">
        <f t="shared" si="41"/>
        <v>0</v>
      </c>
      <c r="G568" s="322">
        <f t="shared" si="37"/>
        <v>0.63050847457627124</v>
      </c>
      <c r="H568" s="167" t="s">
        <v>146</v>
      </c>
      <c r="I568" s="32"/>
      <c r="J568" s="32"/>
      <c r="K568" s="324" t="str">
        <f t="shared" si="38"/>
        <v>1 шт.</v>
      </c>
      <c r="L568" s="13">
        <v>0.74399999999999999</v>
      </c>
      <c r="M568" s="32"/>
      <c r="N568" s="32"/>
      <c r="O568" s="325">
        <f t="shared" si="39"/>
        <v>0.74399999999999999</v>
      </c>
    </row>
    <row r="569" spans="1:15" x14ac:dyDescent="0.25">
      <c r="A569" s="165" t="s">
        <v>2603</v>
      </c>
      <c r="B569" s="159" t="s">
        <v>2604</v>
      </c>
      <c r="C569" s="32"/>
      <c r="D569" s="32"/>
      <c r="E569" s="32"/>
      <c r="F569" s="324">
        <f t="shared" si="41"/>
        <v>0</v>
      </c>
      <c r="G569" s="322">
        <f t="shared" si="37"/>
        <v>0.19915254237288135</v>
      </c>
      <c r="H569" s="167" t="s">
        <v>1739</v>
      </c>
      <c r="I569" s="32"/>
      <c r="J569" s="32"/>
      <c r="K569" s="324" t="str">
        <f t="shared" si="38"/>
        <v>2 шт.</v>
      </c>
      <c r="L569" s="13">
        <v>0.23499999999999999</v>
      </c>
      <c r="M569" s="32"/>
      <c r="N569" s="32"/>
      <c r="O569" s="325">
        <f t="shared" si="39"/>
        <v>0.23499999999999999</v>
      </c>
    </row>
    <row r="570" spans="1:15" x14ac:dyDescent="0.25">
      <c r="A570" s="165" t="s">
        <v>2605</v>
      </c>
      <c r="B570" s="159" t="s">
        <v>2606</v>
      </c>
      <c r="C570" s="32"/>
      <c r="D570" s="32"/>
      <c r="E570" s="32"/>
      <c r="F570" s="324">
        <f t="shared" si="41"/>
        <v>0</v>
      </c>
      <c r="G570" s="322">
        <f t="shared" si="37"/>
        <v>1.4440677966101696</v>
      </c>
      <c r="H570" s="167" t="s">
        <v>146</v>
      </c>
      <c r="I570" s="32"/>
      <c r="J570" s="32"/>
      <c r="K570" s="324" t="str">
        <f t="shared" si="38"/>
        <v>1 шт.</v>
      </c>
      <c r="L570" s="13">
        <f>1.476+0.228</f>
        <v>1.704</v>
      </c>
      <c r="M570" s="32"/>
      <c r="N570" s="32"/>
      <c r="O570" s="325">
        <f t="shared" si="39"/>
        <v>1.704</v>
      </c>
    </row>
    <row r="571" spans="1:15" x14ac:dyDescent="0.25">
      <c r="A571" s="165" t="s">
        <v>2607</v>
      </c>
      <c r="B571" s="159" t="s">
        <v>2608</v>
      </c>
      <c r="C571" s="32"/>
      <c r="D571" s="32"/>
      <c r="E571" s="32"/>
      <c r="F571" s="324">
        <f t="shared" si="41"/>
        <v>0</v>
      </c>
      <c r="G571" s="322">
        <f t="shared" si="37"/>
        <v>0.91355932203389845</v>
      </c>
      <c r="H571" s="167" t="s">
        <v>146</v>
      </c>
      <c r="I571" s="32"/>
      <c r="J571" s="32"/>
      <c r="K571" s="324" t="str">
        <f t="shared" si="38"/>
        <v>1 шт.</v>
      </c>
      <c r="L571" s="13">
        <v>1.0780000000000001</v>
      </c>
      <c r="M571" s="32"/>
      <c r="N571" s="32"/>
      <c r="O571" s="325">
        <f t="shared" si="39"/>
        <v>1.0780000000000001</v>
      </c>
    </row>
    <row r="572" spans="1:15" x14ac:dyDescent="0.25">
      <c r="A572" s="165" t="s">
        <v>2609</v>
      </c>
      <c r="B572" s="159" t="s">
        <v>2610</v>
      </c>
      <c r="C572" s="32"/>
      <c r="D572" s="32"/>
      <c r="E572" s="32"/>
      <c r="F572" s="324">
        <f t="shared" si="41"/>
        <v>0</v>
      </c>
      <c r="G572" s="322">
        <f t="shared" si="37"/>
        <v>0.14809322033898306</v>
      </c>
      <c r="H572" s="167" t="s">
        <v>2611</v>
      </c>
      <c r="I572" s="32"/>
      <c r="J572" s="32"/>
      <c r="K572" s="324" t="str">
        <f t="shared" si="38"/>
        <v>3 шт.</v>
      </c>
      <c r="L572" s="13">
        <v>0.17475000000000002</v>
      </c>
      <c r="M572" s="32"/>
      <c r="N572" s="32"/>
      <c r="O572" s="325">
        <f t="shared" si="39"/>
        <v>0.17475000000000002</v>
      </c>
    </row>
    <row r="573" spans="1:15" x14ac:dyDescent="0.25">
      <c r="A573" s="165" t="s">
        <v>2612</v>
      </c>
      <c r="B573" s="159" t="s">
        <v>2613</v>
      </c>
      <c r="C573" s="32"/>
      <c r="D573" s="32"/>
      <c r="E573" s="32"/>
      <c r="F573" s="324">
        <f t="shared" si="41"/>
        <v>0</v>
      </c>
      <c r="G573" s="322">
        <f t="shared" si="37"/>
        <v>0.69576271186440686</v>
      </c>
      <c r="H573" s="167" t="s">
        <v>2614</v>
      </c>
      <c r="I573" s="32"/>
      <c r="J573" s="32"/>
      <c r="K573" s="324" t="str">
        <f t="shared" si="38"/>
        <v>4 шт.</v>
      </c>
      <c r="L573" s="13">
        <v>0.82100000000000006</v>
      </c>
      <c r="M573" s="32"/>
      <c r="N573" s="32"/>
      <c r="O573" s="325">
        <f t="shared" si="39"/>
        <v>0.82100000000000006</v>
      </c>
    </row>
    <row r="574" spans="1:15" x14ac:dyDescent="0.25">
      <c r="A574" s="165" t="s">
        <v>2615</v>
      </c>
      <c r="B574" s="159" t="s">
        <v>2616</v>
      </c>
      <c r="C574" s="32"/>
      <c r="D574" s="32"/>
      <c r="E574" s="32"/>
      <c r="F574" s="324">
        <f t="shared" si="41"/>
        <v>0</v>
      </c>
      <c r="G574" s="322">
        <f t="shared" si="37"/>
        <v>0.20237288135593223</v>
      </c>
      <c r="H574" s="167" t="s">
        <v>2617</v>
      </c>
      <c r="I574" s="32"/>
      <c r="J574" s="32"/>
      <c r="K574" s="324" t="str">
        <f t="shared" si="38"/>
        <v>8 шт.</v>
      </c>
      <c r="L574" s="13">
        <v>0.23880000000000001</v>
      </c>
      <c r="M574" s="32"/>
      <c r="N574" s="32"/>
      <c r="O574" s="325">
        <f t="shared" si="39"/>
        <v>0.23880000000000001</v>
      </c>
    </row>
    <row r="575" spans="1:15" x14ac:dyDescent="0.25">
      <c r="A575" s="165" t="s">
        <v>2618</v>
      </c>
      <c r="B575" s="159" t="s">
        <v>2619</v>
      </c>
      <c r="C575" s="32"/>
      <c r="D575" s="32"/>
      <c r="E575" s="32"/>
      <c r="F575" s="324">
        <f t="shared" si="41"/>
        <v>0</v>
      </c>
      <c r="G575" s="322">
        <f t="shared" si="37"/>
        <v>6.8250000000000005E-2</v>
      </c>
      <c r="H575" s="167" t="s">
        <v>146</v>
      </c>
      <c r="I575" s="32"/>
      <c r="J575" s="32"/>
      <c r="K575" s="324" t="str">
        <f t="shared" si="38"/>
        <v>1 шт.</v>
      </c>
      <c r="L575" s="13">
        <v>8.0534999999999995E-2</v>
      </c>
      <c r="M575" s="32"/>
      <c r="N575" s="32"/>
      <c r="O575" s="325">
        <f t="shared" si="39"/>
        <v>8.0534999999999995E-2</v>
      </c>
    </row>
    <row r="576" spans="1:15" x14ac:dyDescent="0.25">
      <c r="A576" s="165" t="s">
        <v>2620</v>
      </c>
      <c r="B576" s="159" t="s">
        <v>2621</v>
      </c>
      <c r="C576" s="32"/>
      <c r="D576" s="32"/>
      <c r="E576" s="32"/>
      <c r="F576" s="324">
        <f t="shared" si="41"/>
        <v>0</v>
      </c>
      <c r="G576" s="322">
        <f t="shared" si="37"/>
        <v>1.1677966101694914</v>
      </c>
      <c r="H576" s="167" t="s">
        <v>146</v>
      </c>
      <c r="I576" s="32"/>
      <c r="J576" s="32"/>
      <c r="K576" s="324" t="str">
        <f t="shared" si="38"/>
        <v>1 шт.</v>
      </c>
      <c r="L576" s="13">
        <v>1.3779999999999999</v>
      </c>
      <c r="M576" s="32"/>
      <c r="N576" s="32"/>
      <c r="O576" s="325">
        <f t="shared" si="39"/>
        <v>1.3779999999999999</v>
      </c>
    </row>
    <row r="577" spans="1:15" x14ac:dyDescent="0.25">
      <c r="A577" s="165" t="s">
        <v>2622</v>
      </c>
      <c r="B577" s="142" t="s">
        <v>2623</v>
      </c>
      <c r="C577" s="32"/>
      <c r="D577" s="32"/>
      <c r="E577" s="32"/>
      <c r="F577" s="324">
        <f t="shared" si="41"/>
        <v>0</v>
      </c>
      <c r="G577" s="322">
        <f t="shared" si="37"/>
        <v>8.8389830508474584E-2</v>
      </c>
      <c r="H577" s="167" t="s">
        <v>146</v>
      </c>
      <c r="I577" s="32"/>
      <c r="J577" s="32"/>
      <c r="K577" s="324" t="str">
        <f t="shared" si="38"/>
        <v>1 шт.</v>
      </c>
      <c r="L577" s="13">
        <v>0.1043</v>
      </c>
      <c r="M577" s="32"/>
      <c r="N577" s="32"/>
      <c r="O577" s="325">
        <f t="shared" si="39"/>
        <v>0.1043</v>
      </c>
    </row>
    <row r="578" spans="1:15" x14ac:dyDescent="0.25">
      <c r="A578" s="165" t="s">
        <v>2624</v>
      </c>
      <c r="B578" s="142" t="s">
        <v>2625</v>
      </c>
      <c r="C578" s="332"/>
      <c r="D578" s="332"/>
      <c r="E578" s="332"/>
      <c r="F578" s="324">
        <f t="shared" si="41"/>
        <v>0</v>
      </c>
      <c r="G578" s="322">
        <f t="shared" si="37"/>
        <v>4.9491525423728817E-2</v>
      </c>
      <c r="H578" s="167" t="s">
        <v>146</v>
      </c>
      <c r="I578" s="332"/>
      <c r="J578" s="332"/>
      <c r="K578" s="324" t="str">
        <f t="shared" si="38"/>
        <v>1 шт.</v>
      </c>
      <c r="L578" s="13">
        <v>5.8400000000000001E-2</v>
      </c>
      <c r="M578" s="332"/>
      <c r="N578" s="332"/>
      <c r="O578" s="325">
        <f t="shared" si="39"/>
        <v>5.8400000000000001E-2</v>
      </c>
    </row>
    <row r="579" spans="1:15" x14ac:dyDescent="0.25">
      <c r="A579" s="165" t="s">
        <v>2626</v>
      </c>
      <c r="B579" s="142" t="s">
        <v>2627</v>
      </c>
      <c r="C579" s="332"/>
      <c r="D579" s="332"/>
      <c r="E579" s="332"/>
      <c r="F579" s="324">
        <f t="shared" si="41"/>
        <v>0</v>
      </c>
      <c r="G579" s="322">
        <f t="shared" si="37"/>
        <v>7.3827881355932198E-2</v>
      </c>
      <c r="H579" s="167" t="s">
        <v>146</v>
      </c>
      <c r="I579" s="332"/>
      <c r="J579" s="332"/>
      <c r="K579" s="324" t="str">
        <f t="shared" si="38"/>
        <v>1 шт.</v>
      </c>
      <c r="L579" s="13">
        <v>8.7116899999999997E-2</v>
      </c>
      <c r="M579" s="332"/>
      <c r="N579" s="332"/>
      <c r="O579" s="325">
        <f t="shared" si="39"/>
        <v>8.7116899999999997E-2</v>
      </c>
    </row>
    <row r="580" spans="1:15" x14ac:dyDescent="0.25">
      <c r="A580" s="165" t="s">
        <v>2628</v>
      </c>
      <c r="B580" s="142" t="s">
        <v>2629</v>
      </c>
      <c r="C580" s="332"/>
      <c r="D580" s="332"/>
      <c r="E580" s="332"/>
      <c r="F580" s="324">
        <f t="shared" si="41"/>
        <v>0</v>
      </c>
      <c r="G580" s="322">
        <f t="shared" si="37"/>
        <v>0</v>
      </c>
      <c r="H580" s="167" t="s">
        <v>146</v>
      </c>
      <c r="I580" s="332"/>
      <c r="J580" s="332"/>
      <c r="K580" s="324" t="str">
        <f t="shared" si="38"/>
        <v>1 шт.</v>
      </c>
      <c r="L580" s="13">
        <v>0</v>
      </c>
      <c r="M580" s="332"/>
      <c r="N580" s="332"/>
      <c r="O580" s="325">
        <f t="shared" si="39"/>
        <v>0</v>
      </c>
    </row>
    <row r="581" spans="1:15" ht="31.5" x14ac:dyDescent="0.25">
      <c r="A581" s="165" t="s">
        <v>2630</v>
      </c>
      <c r="B581" s="142" t="s">
        <v>2631</v>
      </c>
      <c r="C581" s="332"/>
      <c r="D581" s="332"/>
      <c r="E581" s="332"/>
      <c r="F581" s="324">
        <f t="shared" si="41"/>
        <v>0</v>
      </c>
      <c r="G581" s="322">
        <f t="shared" si="37"/>
        <v>4.0042372881355934</v>
      </c>
      <c r="H581" s="167" t="s">
        <v>146</v>
      </c>
      <c r="I581" s="332"/>
      <c r="J581" s="332"/>
      <c r="K581" s="324" t="str">
        <f t="shared" si="38"/>
        <v>1 шт.</v>
      </c>
      <c r="L581" s="13">
        <v>4.7249999999999996</v>
      </c>
      <c r="M581" s="332"/>
      <c r="N581" s="332"/>
      <c r="O581" s="325">
        <f t="shared" si="39"/>
        <v>4.7249999999999996</v>
      </c>
    </row>
    <row r="582" spans="1:15" x14ac:dyDescent="0.25">
      <c r="A582" s="165" t="s">
        <v>2632</v>
      </c>
      <c r="B582" s="174" t="s">
        <v>2633</v>
      </c>
      <c r="C582" s="332"/>
      <c r="D582" s="332"/>
      <c r="E582" s="332"/>
      <c r="F582" s="324">
        <f t="shared" si="41"/>
        <v>0</v>
      </c>
      <c r="G582" s="322">
        <f t="shared" si="37"/>
        <v>7.4576271186440682E-2</v>
      </c>
      <c r="H582" s="167" t="s">
        <v>146</v>
      </c>
      <c r="I582" s="332"/>
      <c r="J582" s="332"/>
      <c r="K582" s="324" t="str">
        <f t="shared" si="38"/>
        <v>1 шт.</v>
      </c>
      <c r="L582" s="13">
        <v>8.7999999999999995E-2</v>
      </c>
      <c r="M582" s="332"/>
      <c r="N582" s="332"/>
      <c r="O582" s="325">
        <f t="shared" si="39"/>
        <v>8.7999999999999995E-2</v>
      </c>
    </row>
    <row r="583" spans="1:15" x14ac:dyDescent="0.25">
      <c r="A583" s="165" t="s">
        <v>2634</v>
      </c>
      <c r="B583" s="174" t="s">
        <v>2635</v>
      </c>
      <c r="C583" s="332"/>
      <c r="D583" s="332"/>
      <c r="E583" s="332"/>
      <c r="F583" s="324">
        <f t="shared" si="41"/>
        <v>0</v>
      </c>
      <c r="G583" s="322">
        <f t="shared" si="37"/>
        <v>8.1355932203389839E-2</v>
      </c>
      <c r="H583" s="167" t="s">
        <v>146</v>
      </c>
      <c r="I583" s="332"/>
      <c r="J583" s="332"/>
      <c r="K583" s="324" t="str">
        <f t="shared" si="38"/>
        <v>1 шт.</v>
      </c>
      <c r="L583" s="13">
        <v>9.6000000000000002E-2</v>
      </c>
      <c r="M583" s="332"/>
      <c r="N583" s="332"/>
      <c r="O583" s="325">
        <f t="shared" si="39"/>
        <v>9.6000000000000002E-2</v>
      </c>
    </row>
    <row r="584" spans="1:15" x14ac:dyDescent="0.25">
      <c r="A584" s="165" t="s">
        <v>2636</v>
      </c>
      <c r="B584" s="174" t="s">
        <v>2637</v>
      </c>
      <c r="C584" s="332"/>
      <c r="D584" s="332"/>
      <c r="E584" s="332"/>
      <c r="F584" s="324">
        <f t="shared" si="41"/>
        <v>0</v>
      </c>
      <c r="G584" s="322">
        <f t="shared" si="37"/>
        <v>7.796610169491526E-2</v>
      </c>
      <c r="H584" s="167" t="s">
        <v>146</v>
      </c>
      <c r="I584" s="332"/>
      <c r="J584" s="332"/>
      <c r="K584" s="324" t="str">
        <f t="shared" si="38"/>
        <v>1 шт.</v>
      </c>
      <c r="L584" s="13">
        <f>0.069+0.023</f>
        <v>9.1999999999999998E-2</v>
      </c>
      <c r="M584" s="332"/>
      <c r="N584" s="332"/>
      <c r="O584" s="325">
        <f t="shared" si="39"/>
        <v>9.1999999999999998E-2</v>
      </c>
    </row>
    <row r="585" spans="1:15" x14ac:dyDescent="0.25">
      <c r="A585" s="165" t="s">
        <v>2638</v>
      </c>
      <c r="B585" s="174" t="s">
        <v>2639</v>
      </c>
      <c r="C585" s="332"/>
      <c r="D585" s="332"/>
      <c r="E585" s="332"/>
      <c r="F585" s="324">
        <f t="shared" si="41"/>
        <v>0</v>
      </c>
      <c r="G585" s="322">
        <f t="shared" si="37"/>
        <v>1.9457627118644067</v>
      </c>
      <c r="H585" s="167" t="s">
        <v>146</v>
      </c>
      <c r="I585" s="332"/>
      <c r="J585" s="332"/>
      <c r="K585" s="324" t="str">
        <f t="shared" si="38"/>
        <v>1 шт.</v>
      </c>
      <c r="L585" s="13">
        <v>2.2959999999999998</v>
      </c>
      <c r="M585" s="332"/>
      <c r="N585" s="332"/>
      <c r="O585" s="325">
        <f t="shared" si="39"/>
        <v>2.2959999999999998</v>
      </c>
    </row>
    <row r="586" spans="1:15" x14ac:dyDescent="0.25">
      <c r="A586" s="165" t="s">
        <v>2640</v>
      </c>
      <c r="B586" s="174" t="s">
        <v>2641</v>
      </c>
      <c r="C586" s="32"/>
      <c r="D586" s="32"/>
      <c r="E586" s="32"/>
      <c r="F586" s="324">
        <f t="shared" si="41"/>
        <v>0</v>
      </c>
      <c r="G586" s="322">
        <f t="shared" si="37"/>
        <v>0.13135593220338984</v>
      </c>
      <c r="H586" s="167" t="s">
        <v>146</v>
      </c>
      <c r="I586" s="25"/>
      <c r="J586" s="25"/>
      <c r="K586" s="324" t="str">
        <f t="shared" si="38"/>
        <v>1 шт.</v>
      </c>
      <c r="L586" s="13">
        <v>0.155</v>
      </c>
      <c r="M586" s="25"/>
      <c r="N586" s="25"/>
      <c r="O586" s="325">
        <f t="shared" si="39"/>
        <v>0.155</v>
      </c>
    </row>
    <row r="587" spans="1:15" x14ac:dyDescent="0.25">
      <c r="A587" s="165" t="s">
        <v>2642</v>
      </c>
      <c r="B587" s="174" t="s">
        <v>2643</v>
      </c>
      <c r="C587" s="32"/>
      <c r="D587" s="32"/>
      <c r="E587" s="32"/>
      <c r="F587" s="324">
        <f t="shared" si="41"/>
        <v>0</v>
      </c>
      <c r="G587" s="322">
        <f t="shared" si="37"/>
        <v>2.5101694915254242</v>
      </c>
      <c r="H587" s="167" t="s">
        <v>146</v>
      </c>
      <c r="I587" s="32"/>
      <c r="J587" s="32"/>
      <c r="K587" s="324" t="str">
        <f t="shared" si="38"/>
        <v>1 шт.</v>
      </c>
      <c r="L587" s="13">
        <v>2.9620000000000002</v>
      </c>
      <c r="M587" s="32"/>
      <c r="N587" s="32"/>
      <c r="O587" s="325">
        <f t="shared" si="39"/>
        <v>2.9620000000000002</v>
      </c>
    </row>
    <row r="588" spans="1:15" x14ac:dyDescent="0.25">
      <c r="A588" s="165" t="s">
        <v>2644</v>
      </c>
      <c r="B588" s="174" t="s">
        <v>2645</v>
      </c>
      <c r="C588" s="32"/>
      <c r="D588" s="32"/>
      <c r="E588" s="32"/>
      <c r="F588" s="324">
        <f t="shared" si="41"/>
        <v>0</v>
      </c>
      <c r="G588" s="322">
        <f t="shared" si="37"/>
        <v>6.6949152542372881E-2</v>
      </c>
      <c r="H588" s="167" t="s">
        <v>146</v>
      </c>
      <c r="I588" s="32"/>
      <c r="J588" s="32"/>
      <c r="K588" s="324" t="str">
        <f t="shared" si="38"/>
        <v>1 шт.</v>
      </c>
      <c r="L588" s="13">
        <v>7.9000000000000001E-2</v>
      </c>
      <c r="M588" s="32"/>
      <c r="N588" s="32"/>
      <c r="O588" s="325">
        <f t="shared" si="39"/>
        <v>7.9000000000000001E-2</v>
      </c>
    </row>
    <row r="589" spans="1:15" x14ac:dyDescent="0.25">
      <c r="A589" s="165" t="s">
        <v>2646</v>
      </c>
      <c r="B589" s="174" t="s">
        <v>2647</v>
      </c>
      <c r="C589" s="32"/>
      <c r="D589" s="32"/>
      <c r="E589" s="32"/>
      <c r="F589" s="324">
        <f t="shared" si="41"/>
        <v>0</v>
      </c>
      <c r="G589" s="322">
        <f t="shared" si="37"/>
        <v>6.6949152542372881E-2</v>
      </c>
      <c r="H589" s="167" t="s">
        <v>146</v>
      </c>
      <c r="I589" s="25"/>
      <c r="J589" s="25"/>
      <c r="K589" s="324" t="str">
        <f t="shared" si="38"/>
        <v>1 шт.</v>
      </c>
      <c r="L589" s="13">
        <v>7.9000000000000001E-2</v>
      </c>
      <c r="M589" s="25"/>
      <c r="N589" s="25"/>
      <c r="O589" s="325">
        <f t="shared" si="39"/>
        <v>7.9000000000000001E-2</v>
      </c>
    </row>
    <row r="590" spans="1:15" x14ac:dyDescent="0.25">
      <c r="A590" s="165" t="s">
        <v>2648</v>
      </c>
      <c r="B590" s="307" t="s">
        <v>1859</v>
      </c>
      <c r="C590" s="32"/>
      <c r="D590" s="32"/>
      <c r="E590" s="32"/>
      <c r="F590" s="324">
        <f t="shared" si="41"/>
        <v>0</v>
      </c>
      <c r="G590" s="322">
        <f t="shared" si="37"/>
        <v>0</v>
      </c>
      <c r="H590" s="167"/>
      <c r="I590" s="32"/>
      <c r="J590" s="32"/>
      <c r="K590" s="324">
        <f t="shared" si="38"/>
        <v>0</v>
      </c>
      <c r="L590" s="160"/>
      <c r="M590" s="32"/>
      <c r="N590" s="32"/>
      <c r="O590" s="325">
        <f t="shared" si="39"/>
        <v>0</v>
      </c>
    </row>
    <row r="591" spans="1:15" x14ac:dyDescent="0.25">
      <c r="A591" s="165" t="s">
        <v>2649</v>
      </c>
      <c r="B591" s="159" t="s">
        <v>1861</v>
      </c>
      <c r="C591" s="32"/>
      <c r="D591" s="32"/>
      <c r="E591" s="32"/>
      <c r="F591" s="324">
        <f t="shared" si="41"/>
        <v>0</v>
      </c>
      <c r="G591" s="322">
        <f t="shared" si="37"/>
        <v>0.52033898305084747</v>
      </c>
      <c r="H591" s="167" t="s">
        <v>146</v>
      </c>
      <c r="I591" s="25"/>
      <c r="J591" s="25"/>
      <c r="K591" s="324" t="str">
        <f t="shared" si="38"/>
        <v>1 шт.</v>
      </c>
      <c r="L591" s="13">
        <v>0.61399999999999999</v>
      </c>
      <c r="M591" s="25"/>
      <c r="N591" s="25"/>
      <c r="O591" s="325">
        <f t="shared" si="39"/>
        <v>0.61399999999999999</v>
      </c>
    </row>
    <row r="592" spans="1:15" ht="31.5" x14ac:dyDescent="0.25">
      <c r="A592" s="165" t="s">
        <v>2650</v>
      </c>
      <c r="B592" s="142" t="s">
        <v>2651</v>
      </c>
      <c r="C592" s="32"/>
      <c r="D592" s="32"/>
      <c r="E592" s="32"/>
      <c r="F592" s="324">
        <f t="shared" si="41"/>
        <v>0</v>
      </c>
      <c r="G592" s="322">
        <f t="shared" ref="G592:G655" si="42">O592/1.18</f>
        <v>7.2033898305084748E-2</v>
      </c>
      <c r="H592" s="167" t="s">
        <v>146</v>
      </c>
      <c r="I592" s="32"/>
      <c r="J592" s="32"/>
      <c r="K592" s="324" t="str">
        <f t="shared" si="38"/>
        <v>1 шт.</v>
      </c>
      <c r="L592" s="13">
        <v>8.5000000000000006E-2</v>
      </c>
      <c r="M592" s="32"/>
      <c r="N592" s="32"/>
      <c r="O592" s="325">
        <f t="shared" si="39"/>
        <v>8.5000000000000006E-2</v>
      </c>
    </row>
    <row r="593" spans="1:15" x14ac:dyDescent="0.25">
      <c r="A593" s="165" t="s">
        <v>2652</v>
      </c>
      <c r="B593" s="307" t="s">
        <v>1876</v>
      </c>
      <c r="C593" s="32"/>
      <c r="D593" s="32"/>
      <c r="E593" s="32"/>
      <c r="F593" s="324">
        <f t="shared" si="41"/>
        <v>0</v>
      </c>
      <c r="G593" s="322">
        <f t="shared" si="42"/>
        <v>0</v>
      </c>
      <c r="H593" s="167"/>
      <c r="I593" s="25"/>
      <c r="J593" s="25"/>
      <c r="K593" s="324">
        <f t="shared" si="38"/>
        <v>0</v>
      </c>
      <c r="L593" s="13"/>
      <c r="M593" s="25"/>
      <c r="N593" s="25"/>
      <c r="O593" s="325">
        <f t="shared" si="39"/>
        <v>0</v>
      </c>
    </row>
    <row r="594" spans="1:15" x14ac:dyDescent="0.25">
      <c r="A594" s="165" t="s">
        <v>2653</v>
      </c>
      <c r="B594" s="159" t="s">
        <v>87</v>
      </c>
      <c r="C594" s="32"/>
      <c r="D594" s="32"/>
      <c r="E594" s="32"/>
      <c r="F594" s="324">
        <f t="shared" si="41"/>
        <v>0</v>
      </c>
      <c r="G594" s="322">
        <f t="shared" si="42"/>
        <v>0.22033898305084748</v>
      </c>
      <c r="H594" s="167" t="s">
        <v>146</v>
      </c>
      <c r="I594" s="32"/>
      <c r="J594" s="32"/>
      <c r="K594" s="324" t="str">
        <f t="shared" si="38"/>
        <v>1 шт.</v>
      </c>
      <c r="L594" s="13">
        <v>0.26</v>
      </c>
      <c r="M594" s="32"/>
      <c r="N594" s="32"/>
      <c r="O594" s="325">
        <f t="shared" si="39"/>
        <v>0.26</v>
      </c>
    </row>
    <row r="595" spans="1:15" x14ac:dyDescent="0.25">
      <c r="A595" s="165" t="s">
        <v>2654</v>
      </c>
      <c r="B595" s="307" t="s">
        <v>1867</v>
      </c>
      <c r="C595" s="32"/>
      <c r="D595" s="32"/>
      <c r="E595" s="32"/>
      <c r="F595" s="324">
        <f t="shared" si="41"/>
        <v>0</v>
      </c>
      <c r="G595" s="322">
        <f t="shared" si="42"/>
        <v>0</v>
      </c>
      <c r="H595" s="167"/>
      <c r="I595" s="32"/>
      <c r="J595" s="32"/>
      <c r="K595" s="324">
        <f t="shared" si="38"/>
        <v>0</v>
      </c>
      <c r="L595" s="13"/>
      <c r="M595" s="32"/>
      <c r="N595" s="32"/>
      <c r="O595" s="325">
        <f t="shared" si="39"/>
        <v>0</v>
      </c>
    </row>
    <row r="596" spans="1:15" x14ac:dyDescent="0.25">
      <c r="A596" s="165" t="s">
        <v>2655</v>
      </c>
      <c r="B596" s="159" t="s">
        <v>2656</v>
      </c>
      <c r="C596" s="32"/>
      <c r="D596" s="32"/>
      <c r="E596" s="32"/>
      <c r="F596" s="324">
        <f t="shared" si="41"/>
        <v>0</v>
      </c>
      <c r="G596" s="322">
        <f t="shared" si="42"/>
        <v>0.42885169491525421</v>
      </c>
      <c r="H596" s="167"/>
      <c r="I596" s="32"/>
      <c r="J596" s="32"/>
      <c r="K596" s="324">
        <f t="shared" ref="K596:K659" si="43">H596</f>
        <v>0</v>
      </c>
      <c r="L596" s="13">
        <v>0.50604499999999997</v>
      </c>
      <c r="M596" s="32"/>
      <c r="N596" s="32"/>
      <c r="O596" s="325">
        <f t="shared" ref="O596:O659" si="44">L596+M596+N596</f>
        <v>0.50604499999999997</v>
      </c>
    </row>
    <row r="597" spans="1:15" x14ac:dyDescent="0.25">
      <c r="A597" s="165" t="s">
        <v>2657</v>
      </c>
      <c r="B597" s="307" t="s">
        <v>21</v>
      </c>
      <c r="C597" s="32"/>
      <c r="D597" s="32"/>
      <c r="E597" s="32"/>
      <c r="F597" s="324">
        <f t="shared" si="41"/>
        <v>0</v>
      </c>
      <c r="G597" s="322">
        <f t="shared" si="42"/>
        <v>0</v>
      </c>
      <c r="H597" s="167"/>
      <c r="I597" s="32"/>
      <c r="J597" s="32"/>
      <c r="K597" s="324">
        <f t="shared" si="43"/>
        <v>0</v>
      </c>
      <c r="L597" s="13"/>
      <c r="M597" s="32"/>
      <c r="N597" s="32"/>
      <c r="O597" s="325">
        <f t="shared" si="44"/>
        <v>0</v>
      </c>
    </row>
    <row r="598" spans="1:15" ht="31.5" x14ac:dyDescent="0.25">
      <c r="A598" s="165" t="s">
        <v>2658</v>
      </c>
      <c r="B598" s="142" t="s">
        <v>2659</v>
      </c>
      <c r="C598" s="32"/>
      <c r="D598" s="32"/>
      <c r="E598" s="32"/>
      <c r="F598" s="324">
        <f t="shared" si="41"/>
        <v>0</v>
      </c>
      <c r="G598" s="322">
        <f t="shared" si="42"/>
        <v>8.314386440677966</v>
      </c>
      <c r="H598" s="167" t="s">
        <v>146</v>
      </c>
      <c r="I598" s="25"/>
      <c r="J598" s="25"/>
      <c r="K598" s="324" t="str">
        <f t="shared" si="43"/>
        <v>1 шт.</v>
      </c>
      <c r="L598" s="13">
        <v>9.8109760000000001</v>
      </c>
      <c r="M598" s="25"/>
      <c r="N598" s="25"/>
      <c r="O598" s="325">
        <f t="shared" si="44"/>
        <v>9.8109760000000001</v>
      </c>
    </row>
    <row r="599" spans="1:15" ht="31.5" x14ac:dyDescent="0.25">
      <c r="A599" s="165" t="s">
        <v>2660</v>
      </c>
      <c r="B599" s="142" t="s">
        <v>2661</v>
      </c>
      <c r="C599" s="32"/>
      <c r="D599" s="32"/>
      <c r="E599" s="32"/>
      <c r="F599" s="324">
        <f t="shared" si="41"/>
        <v>0</v>
      </c>
      <c r="G599" s="322">
        <f t="shared" si="42"/>
        <v>0</v>
      </c>
      <c r="H599" s="167"/>
      <c r="I599" s="25"/>
      <c r="J599" s="25"/>
      <c r="K599" s="324">
        <f t="shared" si="43"/>
        <v>0</v>
      </c>
      <c r="L599" s="13"/>
      <c r="M599" s="25"/>
      <c r="N599" s="25"/>
      <c r="O599" s="325">
        <f t="shared" si="44"/>
        <v>0</v>
      </c>
    </row>
    <row r="600" spans="1:15" x14ac:dyDescent="0.25">
      <c r="A600" s="165" t="s">
        <v>2662</v>
      </c>
      <c r="B600" s="164" t="s">
        <v>2663</v>
      </c>
      <c r="C600" s="32"/>
      <c r="D600" s="32"/>
      <c r="E600" s="32"/>
      <c r="F600" s="324">
        <f t="shared" si="41"/>
        <v>0</v>
      </c>
      <c r="G600" s="322">
        <f t="shared" si="42"/>
        <v>3.2644067796610172</v>
      </c>
      <c r="H600" s="167"/>
      <c r="I600" s="25"/>
      <c r="J600" s="25"/>
      <c r="K600" s="324">
        <f t="shared" si="43"/>
        <v>0</v>
      </c>
      <c r="L600" s="13">
        <f>2.694+1.158</f>
        <v>3.8519999999999999</v>
      </c>
      <c r="M600" s="25"/>
      <c r="N600" s="25"/>
      <c r="O600" s="325">
        <f t="shared" si="44"/>
        <v>3.8519999999999999</v>
      </c>
    </row>
    <row r="601" spans="1:15" x14ac:dyDescent="0.25">
      <c r="A601" s="165" t="s">
        <v>2664</v>
      </c>
      <c r="B601" s="100" t="s">
        <v>2665</v>
      </c>
      <c r="C601" s="32"/>
      <c r="D601" s="32"/>
      <c r="E601" s="32"/>
      <c r="F601" s="324">
        <f t="shared" si="41"/>
        <v>0</v>
      </c>
      <c r="G601" s="322">
        <f t="shared" si="42"/>
        <v>0.73220338983050848</v>
      </c>
      <c r="H601" s="167"/>
      <c r="I601" s="25"/>
      <c r="J601" s="25"/>
      <c r="K601" s="324">
        <f t="shared" si="43"/>
        <v>0</v>
      </c>
      <c r="L601" s="13">
        <v>0.86399999999999999</v>
      </c>
      <c r="M601" s="25"/>
      <c r="N601" s="25"/>
      <c r="O601" s="325">
        <f t="shared" si="44"/>
        <v>0.86399999999999999</v>
      </c>
    </row>
    <row r="602" spans="1:15" ht="31.5" x14ac:dyDescent="0.25">
      <c r="A602" s="137" t="s">
        <v>3856</v>
      </c>
      <c r="B602" s="136" t="s">
        <v>3527</v>
      </c>
      <c r="C602" s="29"/>
      <c r="D602" s="29"/>
      <c r="E602" s="29"/>
      <c r="F602" s="324">
        <f t="shared" si="41"/>
        <v>0</v>
      </c>
      <c r="G602" s="322">
        <f t="shared" si="42"/>
        <v>0</v>
      </c>
      <c r="H602" s="317"/>
      <c r="I602" s="136"/>
      <c r="J602" s="136"/>
      <c r="K602" s="324">
        <f t="shared" si="43"/>
        <v>0</v>
      </c>
      <c r="L602" s="59">
        <v>186.5454</v>
      </c>
      <c r="M602" s="136"/>
      <c r="N602" s="136"/>
      <c r="O602" s="325"/>
    </row>
    <row r="603" spans="1:15" x14ac:dyDescent="0.25">
      <c r="A603" s="220">
        <v>1</v>
      </c>
      <c r="B603" s="136" t="s">
        <v>3528</v>
      </c>
      <c r="C603" s="29"/>
      <c r="D603" s="29"/>
      <c r="E603" s="29"/>
      <c r="F603" s="324">
        <f t="shared" si="41"/>
        <v>0</v>
      </c>
      <c r="G603" s="322">
        <f t="shared" si="42"/>
        <v>0</v>
      </c>
      <c r="H603" s="317"/>
      <c r="I603" s="136"/>
      <c r="J603" s="136"/>
      <c r="K603" s="324">
        <f t="shared" si="43"/>
        <v>0</v>
      </c>
      <c r="L603" s="59">
        <v>9.7844060292374948</v>
      </c>
      <c r="M603" s="136"/>
      <c r="N603" s="136"/>
      <c r="O603" s="325"/>
    </row>
    <row r="604" spans="1:15" ht="31.5" x14ac:dyDescent="0.25">
      <c r="A604" s="333" t="s">
        <v>39</v>
      </c>
      <c r="B604" s="30" t="s">
        <v>3529</v>
      </c>
      <c r="C604" s="29"/>
      <c r="D604" s="29"/>
      <c r="E604" s="29"/>
      <c r="F604" s="324">
        <f t="shared" si="41"/>
        <v>0</v>
      </c>
      <c r="G604" s="322">
        <f t="shared" si="42"/>
        <v>0.43993406851851846</v>
      </c>
      <c r="H604" s="199"/>
      <c r="I604" s="29"/>
      <c r="J604" s="29"/>
      <c r="K604" s="324">
        <f t="shared" si="43"/>
        <v>0</v>
      </c>
      <c r="L604" s="14">
        <v>0.51912220085185179</v>
      </c>
      <c r="M604" s="29"/>
      <c r="N604" s="29"/>
      <c r="O604" s="325">
        <f t="shared" si="44"/>
        <v>0.51912220085185179</v>
      </c>
    </row>
    <row r="605" spans="1:15" ht="31.5" x14ac:dyDescent="0.25">
      <c r="A605" s="333" t="s">
        <v>42</v>
      </c>
      <c r="B605" s="30" t="s">
        <v>3530</v>
      </c>
      <c r="C605" s="29"/>
      <c r="D605" s="29"/>
      <c r="E605" s="29"/>
      <c r="F605" s="324">
        <f t="shared" si="41"/>
        <v>0</v>
      </c>
      <c r="G605" s="322">
        <f t="shared" si="42"/>
        <v>1.1845924999999999</v>
      </c>
      <c r="H605" s="199"/>
      <c r="I605" s="29"/>
      <c r="J605" s="29"/>
      <c r="K605" s="324">
        <f t="shared" si="43"/>
        <v>0</v>
      </c>
      <c r="L605" s="14">
        <v>1.3978191499999999</v>
      </c>
      <c r="M605" s="29"/>
      <c r="N605" s="29"/>
      <c r="O605" s="325">
        <f t="shared" si="44"/>
        <v>1.3978191499999999</v>
      </c>
    </row>
    <row r="606" spans="1:15" ht="47.25" x14ac:dyDescent="0.25">
      <c r="A606" s="333" t="s">
        <v>1761</v>
      </c>
      <c r="B606" s="30" t="s">
        <v>3531</v>
      </c>
      <c r="C606" s="29"/>
      <c r="D606" s="29"/>
      <c r="E606" s="29"/>
      <c r="F606" s="324">
        <f t="shared" si="41"/>
        <v>0</v>
      </c>
      <c r="G606" s="322">
        <f t="shared" si="42"/>
        <v>1.6441884456666664</v>
      </c>
      <c r="H606" s="199" t="s">
        <v>351</v>
      </c>
      <c r="I606" s="29"/>
      <c r="J606" s="29"/>
      <c r="K606" s="324" t="str">
        <f t="shared" si="43"/>
        <v>0,5 МВА</v>
      </c>
      <c r="L606" s="14">
        <v>1.9401423658866663</v>
      </c>
      <c r="M606" s="29"/>
      <c r="N606" s="29"/>
      <c r="O606" s="325">
        <f t="shared" si="44"/>
        <v>1.9401423658866663</v>
      </c>
    </row>
    <row r="607" spans="1:15" ht="47.25" x14ac:dyDescent="0.25">
      <c r="A607" s="333" t="s">
        <v>1762</v>
      </c>
      <c r="B607" s="30" t="s">
        <v>3532</v>
      </c>
      <c r="C607" s="29"/>
      <c r="D607" s="29"/>
      <c r="E607" s="29"/>
      <c r="F607" s="324">
        <f t="shared" si="41"/>
        <v>0</v>
      </c>
      <c r="G607" s="322">
        <f t="shared" si="42"/>
        <v>1.7120274067166663</v>
      </c>
      <c r="H607" s="199" t="s">
        <v>351</v>
      </c>
      <c r="I607" s="29"/>
      <c r="J607" s="29"/>
      <c r="K607" s="324" t="str">
        <f t="shared" si="43"/>
        <v>0,5 МВА</v>
      </c>
      <c r="L607" s="14">
        <v>2.020192339925666</v>
      </c>
      <c r="M607" s="29"/>
      <c r="N607" s="29"/>
      <c r="O607" s="325">
        <f t="shared" si="44"/>
        <v>2.020192339925666</v>
      </c>
    </row>
    <row r="608" spans="1:15" ht="47.25" x14ac:dyDescent="0.25">
      <c r="A608" s="333" t="s">
        <v>1763</v>
      </c>
      <c r="B608" s="30" t="s">
        <v>3533</v>
      </c>
      <c r="C608" s="29"/>
      <c r="D608" s="29"/>
      <c r="E608" s="29"/>
      <c r="F608" s="324">
        <f t="shared" si="41"/>
        <v>0</v>
      </c>
      <c r="G608" s="322">
        <f t="shared" si="42"/>
        <v>0.80300000000000005</v>
      </c>
      <c r="H608" s="199"/>
      <c r="I608" s="29"/>
      <c r="J608" s="29"/>
      <c r="K608" s="324">
        <f t="shared" si="43"/>
        <v>0</v>
      </c>
      <c r="L608" s="14">
        <v>0.94754000000000005</v>
      </c>
      <c r="M608" s="29"/>
      <c r="N608" s="29"/>
      <c r="O608" s="325">
        <f t="shared" si="44"/>
        <v>0.94754000000000005</v>
      </c>
    </row>
    <row r="609" spans="1:15" ht="47.25" x14ac:dyDescent="0.25">
      <c r="A609" s="333" t="s">
        <v>1764</v>
      </c>
      <c r="B609" s="30" t="s">
        <v>3534</v>
      </c>
      <c r="C609" s="29"/>
      <c r="D609" s="29"/>
      <c r="E609" s="29"/>
      <c r="F609" s="324">
        <f t="shared" si="41"/>
        <v>0</v>
      </c>
      <c r="G609" s="322">
        <f t="shared" si="42"/>
        <v>1.0601270954011111</v>
      </c>
      <c r="H609" s="199"/>
      <c r="I609" s="29"/>
      <c r="J609" s="29"/>
      <c r="K609" s="324">
        <f t="shared" si="43"/>
        <v>0</v>
      </c>
      <c r="L609" s="14">
        <v>1.2509499725733111</v>
      </c>
      <c r="M609" s="29"/>
      <c r="N609" s="29"/>
      <c r="O609" s="325">
        <f t="shared" si="44"/>
        <v>1.2509499725733111</v>
      </c>
    </row>
    <row r="610" spans="1:15" ht="47.25" x14ac:dyDescent="0.25">
      <c r="A610" s="333" t="s">
        <v>1765</v>
      </c>
      <c r="B610" s="30" t="s">
        <v>3535</v>
      </c>
      <c r="C610" s="29"/>
      <c r="D610" s="29"/>
      <c r="E610" s="29"/>
      <c r="F610" s="324">
        <f t="shared" si="41"/>
        <v>0</v>
      </c>
      <c r="G610" s="322">
        <f t="shared" si="42"/>
        <v>1.448</v>
      </c>
      <c r="H610" s="199"/>
      <c r="I610" s="29"/>
      <c r="J610" s="29"/>
      <c r="K610" s="324">
        <f t="shared" si="43"/>
        <v>0</v>
      </c>
      <c r="L610" s="14">
        <v>1.7086399999999999</v>
      </c>
      <c r="M610" s="29"/>
      <c r="N610" s="29"/>
      <c r="O610" s="325">
        <f t="shared" si="44"/>
        <v>1.7086399999999999</v>
      </c>
    </row>
    <row r="611" spans="1:15" x14ac:dyDescent="0.25">
      <c r="A611" s="333" t="s">
        <v>137</v>
      </c>
      <c r="B611" s="136" t="s">
        <v>3536</v>
      </c>
      <c r="C611" s="29"/>
      <c r="D611" s="29"/>
      <c r="E611" s="29"/>
      <c r="F611" s="324">
        <f t="shared" si="41"/>
        <v>0</v>
      </c>
      <c r="G611" s="322">
        <f t="shared" si="42"/>
        <v>0</v>
      </c>
      <c r="H611" s="317"/>
      <c r="I611" s="136"/>
      <c r="J611" s="136"/>
      <c r="K611" s="324">
        <f t="shared" si="43"/>
        <v>0</v>
      </c>
      <c r="L611" s="59">
        <v>14.142379340260819</v>
      </c>
      <c r="M611" s="136"/>
      <c r="N611" s="136"/>
      <c r="O611" s="325"/>
    </row>
    <row r="612" spans="1:15" ht="31.5" x14ac:dyDescent="0.25">
      <c r="A612" s="333" t="s">
        <v>1766</v>
      </c>
      <c r="B612" s="30" t="s">
        <v>3537</v>
      </c>
      <c r="C612" s="29"/>
      <c r="D612" s="29"/>
      <c r="E612" s="29"/>
      <c r="F612" s="324">
        <f t="shared" si="41"/>
        <v>0</v>
      </c>
      <c r="G612" s="322">
        <f t="shared" si="42"/>
        <v>0.6581069444444444</v>
      </c>
      <c r="H612" s="317"/>
      <c r="I612" s="29"/>
      <c r="J612" s="29"/>
      <c r="K612" s="324">
        <f t="shared" si="43"/>
        <v>0</v>
      </c>
      <c r="L612" s="14">
        <v>0.7765661944444443</v>
      </c>
      <c r="M612" s="29"/>
      <c r="N612" s="29"/>
      <c r="O612" s="325">
        <f t="shared" si="44"/>
        <v>0.7765661944444443</v>
      </c>
    </row>
    <row r="613" spans="1:15" ht="31.5" x14ac:dyDescent="0.25">
      <c r="A613" s="333" t="s">
        <v>1767</v>
      </c>
      <c r="B613" s="30" t="s">
        <v>3538</v>
      </c>
      <c r="C613" s="29"/>
      <c r="D613" s="29"/>
      <c r="E613" s="29"/>
      <c r="F613" s="324">
        <f t="shared" si="41"/>
        <v>0</v>
      </c>
      <c r="G613" s="322">
        <f t="shared" si="42"/>
        <v>0.52600000000000002</v>
      </c>
      <c r="H613" s="317"/>
      <c r="I613" s="29"/>
      <c r="J613" s="29"/>
      <c r="K613" s="324">
        <f t="shared" si="43"/>
        <v>0</v>
      </c>
      <c r="L613" s="14">
        <v>0.62068000000000001</v>
      </c>
      <c r="M613" s="29"/>
      <c r="N613" s="29"/>
      <c r="O613" s="325">
        <f t="shared" si="44"/>
        <v>0.62068000000000001</v>
      </c>
    </row>
    <row r="614" spans="1:15" ht="31.5" x14ac:dyDescent="0.25">
      <c r="A614" s="333" t="s">
        <v>1768</v>
      </c>
      <c r="B614" s="30" t="s">
        <v>3539</v>
      </c>
      <c r="C614" s="29"/>
      <c r="D614" s="29"/>
      <c r="E614" s="29"/>
      <c r="F614" s="324">
        <f t="shared" si="41"/>
        <v>0</v>
      </c>
      <c r="G614" s="322">
        <f t="shared" si="42"/>
        <v>0.26300000000000001</v>
      </c>
      <c r="H614" s="317" t="s">
        <v>351</v>
      </c>
      <c r="I614" s="29"/>
      <c r="J614" s="29"/>
      <c r="K614" s="324" t="str">
        <f>H614</f>
        <v>0,5 МВА</v>
      </c>
      <c r="L614" s="14">
        <v>0.31034</v>
      </c>
      <c r="M614" s="29"/>
      <c r="N614" s="29"/>
      <c r="O614" s="325">
        <f t="shared" si="44"/>
        <v>0.31034</v>
      </c>
    </row>
    <row r="615" spans="1:15" x14ac:dyDescent="0.25">
      <c r="A615" s="333" t="s">
        <v>1770</v>
      </c>
      <c r="B615" s="30" t="s">
        <v>3541</v>
      </c>
      <c r="C615" s="29"/>
      <c r="D615" s="29"/>
      <c r="E615" s="29"/>
      <c r="F615" s="324">
        <f t="shared" si="41"/>
        <v>0</v>
      </c>
      <c r="G615" s="322">
        <f t="shared" si="42"/>
        <v>0.65800000000000003</v>
      </c>
      <c r="H615" s="317"/>
      <c r="I615" s="29"/>
      <c r="J615" s="29"/>
      <c r="K615" s="324">
        <f t="shared" si="43"/>
        <v>0</v>
      </c>
      <c r="L615" s="14">
        <v>0.77644000000000002</v>
      </c>
      <c r="M615" s="29"/>
      <c r="N615" s="29"/>
      <c r="O615" s="325">
        <f t="shared" si="44"/>
        <v>0.77644000000000002</v>
      </c>
    </row>
    <row r="616" spans="1:15" x14ac:dyDescent="0.25">
      <c r="A616" s="333" t="s">
        <v>1771</v>
      </c>
      <c r="B616" s="30" t="s">
        <v>3543</v>
      </c>
      <c r="C616" s="29"/>
      <c r="D616" s="29"/>
      <c r="E616" s="29"/>
      <c r="F616" s="324">
        <f t="shared" si="41"/>
        <v>0</v>
      </c>
      <c r="G616" s="322">
        <f t="shared" si="42"/>
        <v>0.6583</v>
      </c>
      <c r="H616" s="317"/>
      <c r="I616" s="29"/>
      <c r="J616" s="29"/>
      <c r="K616" s="324">
        <f t="shared" si="43"/>
        <v>0</v>
      </c>
      <c r="L616" s="14">
        <v>0.77679399999999998</v>
      </c>
      <c r="M616" s="29"/>
      <c r="N616" s="29"/>
      <c r="O616" s="325">
        <f t="shared" si="44"/>
        <v>0.77679399999999998</v>
      </c>
    </row>
    <row r="617" spans="1:15" ht="47.25" x14ac:dyDescent="0.25">
      <c r="A617" s="333" t="s">
        <v>1772</v>
      </c>
      <c r="B617" s="30" t="s">
        <v>3545</v>
      </c>
      <c r="C617" s="29"/>
      <c r="D617" s="29"/>
      <c r="E617" s="29"/>
      <c r="F617" s="324">
        <f t="shared" si="41"/>
        <v>0</v>
      </c>
      <c r="G617" s="322">
        <f t="shared" si="42"/>
        <v>7.3359584173166681</v>
      </c>
      <c r="H617" s="317" t="s">
        <v>3546</v>
      </c>
      <c r="I617" s="29"/>
      <c r="J617" s="29"/>
      <c r="K617" s="324" t="str">
        <f t="shared" si="43"/>
        <v>2,4 МВА</v>
      </c>
      <c r="L617" s="14">
        <v>8.6564309324336683</v>
      </c>
      <c r="M617" s="29"/>
      <c r="N617" s="29"/>
      <c r="O617" s="325">
        <f t="shared" si="44"/>
        <v>8.6564309324336683</v>
      </c>
    </row>
    <row r="618" spans="1:15" ht="63" x14ac:dyDescent="0.25">
      <c r="A618" s="333" t="s">
        <v>1773</v>
      </c>
      <c r="B618" s="30" t="s">
        <v>3548</v>
      </c>
      <c r="C618" s="29"/>
      <c r="D618" s="29"/>
      <c r="E618" s="29"/>
      <c r="F618" s="324">
        <f t="shared" si="41"/>
        <v>0</v>
      </c>
      <c r="G618" s="322">
        <f t="shared" si="42"/>
        <v>1.8857018757480553</v>
      </c>
      <c r="H618" s="317" t="s">
        <v>351</v>
      </c>
      <c r="I618" s="29"/>
      <c r="J618" s="29"/>
      <c r="K618" s="324" t="str">
        <f t="shared" si="43"/>
        <v>0,5 МВА</v>
      </c>
      <c r="L618" s="14">
        <v>2.2251282133827051</v>
      </c>
      <c r="M618" s="29"/>
      <c r="N618" s="29"/>
      <c r="O618" s="325">
        <f t="shared" si="44"/>
        <v>2.2251282133827051</v>
      </c>
    </row>
    <row r="619" spans="1:15" x14ac:dyDescent="0.25">
      <c r="A619" s="333" t="s">
        <v>32</v>
      </c>
      <c r="B619" s="136" t="s">
        <v>3550</v>
      </c>
      <c r="C619" s="29"/>
      <c r="D619" s="29"/>
      <c r="E619" s="29"/>
      <c r="F619" s="324">
        <f t="shared" si="41"/>
        <v>0</v>
      </c>
      <c r="G619" s="322">
        <f t="shared" si="42"/>
        <v>0</v>
      </c>
      <c r="H619" s="317"/>
      <c r="I619" s="136"/>
      <c r="J619" s="136"/>
      <c r="K619" s="324">
        <f t="shared" si="43"/>
        <v>0</v>
      </c>
      <c r="L619" s="59">
        <v>3.5826552493467556</v>
      </c>
      <c r="M619" s="136"/>
      <c r="N619" s="136"/>
      <c r="O619" s="325"/>
    </row>
    <row r="620" spans="1:15" ht="31.5" x14ac:dyDescent="0.25">
      <c r="A620" s="333" t="s">
        <v>1774</v>
      </c>
      <c r="B620" s="30" t="s">
        <v>3551</v>
      </c>
      <c r="C620" s="29"/>
      <c r="D620" s="29"/>
      <c r="E620" s="29"/>
      <c r="F620" s="324">
        <f t="shared" si="41"/>
        <v>0</v>
      </c>
      <c r="G620" s="322">
        <f t="shared" si="42"/>
        <v>0.26324277777777777</v>
      </c>
      <c r="H620" s="199"/>
      <c r="I620" s="29"/>
      <c r="J620" s="29"/>
      <c r="K620" s="324">
        <f t="shared" si="43"/>
        <v>0</v>
      </c>
      <c r="L620" s="14">
        <v>0.31062647777777774</v>
      </c>
      <c r="M620" s="29"/>
      <c r="N620" s="29"/>
      <c r="O620" s="325">
        <f t="shared" si="44"/>
        <v>0.31062647777777774</v>
      </c>
    </row>
    <row r="621" spans="1:15" ht="31.5" x14ac:dyDescent="0.25">
      <c r="A621" s="333" t="s">
        <v>1775</v>
      </c>
      <c r="B621" s="30" t="s">
        <v>3553</v>
      </c>
      <c r="C621" s="29"/>
      <c r="D621" s="29"/>
      <c r="E621" s="29"/>
      <c r="F621" s="324">
        <f t="shared" si="41"/>
        <v>0</v>
      </c>
      <c r="G621" s="322">
        <f t="shared" si="42"/>
        <v>0.74948724429833335</v>
      </c>
      <c r="H621" s="199" t="s">
        <v>351</v>
      </c>
      <c r="I621" s="29"/>
      <c r="J621" s="29"/>
      <c r="K621" s="324" t="str">
        <f t="shared" si="43"/>
        <v>0,5 МВА</v>
      </c>
      <c r="L621" s="14">
        <v>0.88439494827203335</v>
      </c>
      <c r="M621" s="29"/>
      <c r="N621" s="29"/>
      <c r="O621" s="325">
        <f t="shared" si="44"/>
        <v>0.88439494827203335</v>
      </c>
    </row>
    <row r="622" spans="1:15" ht="31.5" x14ac:dyDescent="0.25">
      <c r="A622" s="333" t="s">
        <v>33</v>
      </c>
      <c r="B622" s="30" t="s">
        <v>3555</v>
      </c>
      <c r="C622" s="29"/>
      <c r="D622" s="29"/>
      <c r="E622" s="29"/>
      <c r="F622" s="324">
        <f t="shared" si="41"/>
        <v>0</v>
      </c>
      <c r="G622" s="322">
        <f t="shared" si="42"/>
        <v>1.3886111199216666</v>
      </c>
      <c r="H622" s="199" t="s">
        <v>351</v>
      </c>
      <c r="I622" s="136"/>
      <c r="J622" s="136"/>
      <c r="K622" s="324" t="str">
        <f t="shared" si="43"/>
        <v>0,5 МВА</v>
      </c>
      <c r="L622" s="14">
        <v>1.6385611215075666</v>
      </c>
      <c r="M622" s="136"/>
      <c r="N622" s="136"/>
      <c r="O622" s="325">
        <f t="shared" si="44"/>
        <v>1.6385611215075666</v>
      </c>
    </row>
    <row r="623" spans="1:15" ht="31.5" x14ac:dyDescent="0.25">
      <c r="A623" s="333" t="s">
        <v>1776</v>
      </c>
      <c r="B623" s="30" t="s">
        <v>3557</v>
      </c>
      <c r="C623" s="29"/>
      <c r="D623" s="29"/>
      <c r="E623" s="29"/>
      <c r="F623" s="324">
        <f t="shared" si="41"/>
        <v>0</v>
      </c>
      <c r="G623" s="322">
        <f t="shared" si="42"/>
        <v>0.26324277777777777</v>
      </c>
      <c r="H623" s="199"/>
      <c r="I623" s="29"/>
      <c r="J623" s="29"/>
      <c r="K623" s="324">
        <f t="shared" si="43"/>
        <v>0</v>
      </c>
      <c r="L623" s="14">
        <v>0.31062647777777774</v>
      </c>
      <c r="M623" s="29"/>
      <c r="N623" s="29"/>
      <c r="O623" s="325">
        <f t="shared" si="44"/>
        <v>0.31062647777777774</v>
      </c>
    </row>
    <row r="624" spans="1:15" ht="47.25" x14ac:dyDescent="0.25">
      <c r="A624" s="333" t="s">
        <v>1777</v>
      </c>
      <c r="B624" s="30" t="s">
        <v>3559</v>
      </c>
      <c r="C624" s="29"/>
      <c r="D624" s="29"/>
      <c r="E624" s="29"/>
      <c r="F624" s="324">
        <f t="shared" si="41"/>
        <v>0</v>
      </c>
      <c r="G624" s="322">
        <f t="shared" si="42"/>
        <v>0.37156459662000002</v>
      </c>
      <c r="H624" s="199" t="s">
        <v>351</v>
      </c>
      <c r="I624" s="29"/>
      <c r="J624" s="29"/>
      <c r="K624" s="324" t="str">
        <f t="shared" si="43"/>
        <v>0,5 МВА</v>
      </c>
      <c r="L624" s="14">
        <v>0.43844622401159999</v>
      </c>
      <c r="M624" s="29"/>
      <c r="N624" s="29"/>
      <c r="O624" s="325">
        <f t="shared" si="44"/>
        <v>0.43844622401159999</v>
      </c>
    </row>
    <row r="625" spans="1:15" x14ac:dyDescent="0.25">
      <c r="A625" s="333" t="s">
        <v>1778</v>
      </c>
      <c r="B625" s="136" t="s">
        <v>2142</v>
      </c>
      <c r="C625" s="29"/>
      <c r="D625" s="29"/>
      <c r="E625" s="29"/>
      <c r="F625" s="324">
        <f t="shared" si="41"/>
        <v>0</v>
      </c>
      <c r="G625" s="322">
        <f t="shared" si="42"/>
        <v>0</v>
      </c>
      <c r="H625" s="317"/>
      <c r="I625" s="29"/>
      <c r="J625" s="29"/>
      <c r="K625" s="324">
        <f t="shared" si="43"/>
        <v>0</v>
      </c>
      <c r="L625" s="59">
        <v>25.875815625672882</v>
      </c>
      <c r="M625" s="29"/>
      <c r="N625" s="29"/>
      <c r="O625" s="325"/>
    </row>
    <row r="626" spans="1:15" ht="47.25" x14ac:dyDescent="0.25">
      <c r="A626" s="333" t="s">
        <v>1779</v>
      </c>
      <c r="B626" s="30" t="s">
        <v>3562</v>
      </c>
      <c r="C626" s="29"/>
      <c r="D626" s="29"/>
      <c r="E626" s="29"/>
      <c r="F626" s="324">
        <f t="shared" si="41"/>
        <v>0</v>
      </c>
      <c r="G626" s="322">
        <f t="shared" si="42"/>
        <v>4.1224756419777773</v>
      </c>
      <c r="H626" s="317" t="s">
        <v>378</v>
      </c>
      <c r="I626" s="29"/>
      <c r="J626" s="29"/>
      <c r="K626" s="324" t="str">
        <f t="shared" si="43"/>
        <v>0,8 МВА</v>
      </c>
      <c r="L626" s="14">
        <v>4.8645212575337773</v>
      </c>
      <c r="M626" s="29"/>
      <c r="N626" s="29"/>
      <c r="O626" s="325">
        <f t="shared" si="44"/>
        <v>4.8645212575337773</v>
      </c>
    </row>
    <row r="627" spans="1:15" ht="31.5" x14ac:dyDescent="0.25">
      <c r="A627" s="333" t="s">
        <v>1780</v>
      </c>
      <c r="B627" s="30" t="s">
        <v>3564</v>
      </c>
      <c r="C627" s="29"/>
      <c r="D627" s="29"/>
      <c r="E627" s="29"/>
      <c r="F627" s="324">
        <f t="shared" ref="F627:F690" si="45">C627</f>
        <v>0</v>
      </c>
      <c r="G627" s="322">
        <f t="shared" si="42"/>
        <v>0.80118235104444435</v>
      </c>
      <c r="H627" s="317"/>
      <c r="I627" s="29"/>
      <c r="J627" s="29"/>
      <c r="K627" s="324">
        <f t="shared" si="43"/>
        <v>0</v>
      </c>
      <c r="L627" s="14">
        <v>0.94539517423244424</v>
      </c>
      <c r="M627" s="29"/>
      <c r="N627" s="29"/>
      <c r="O627" s="325">
        <f t="shared" si="44"/>
        <v>0.94539517423244424</v>
      </c>
    </row>
    <row r="628" spans="1:15" ht="31.5" x14ac:dyDescent="0.25">
      <c r="A628" s="333" t="s">
        <v>1781</v>
      </c>
      <c r="B628" s="30" t="s">
        <v>3566</v>
      </c>
      <c r="C628" s="29"/>
      <c r="D628" s="29"/>
      <c r="E628" s="29"/>
      <c r="F628" s="324">
        <f t="shared" si="45"/>
        <v>0</v>
      </c>
      <c r="G628" s="322">
        <f t="shared" si="42"/>
        <v>0.39486416666666663</v>
      </c>
      <c r="H628" s="317"/>
      <c r="I628" s="29"/>
      <c r="J628" s="29"/>
      <c r="K628" s="324">
        <f t="shared" si="43"/>
        <v>0</v>
      </c>
      <c r="L628" s="14">
        <v>0.46593971666666661</v>
      </c>
      <c r="M628" s="29"/>
      <c r="N628" s="29"/>
      <c r="O628" s="325">
        <f t="shared" si="44"/>
        <v>0.46593971666666661</v>
      </c>
    </row>
    <row r="629" spans="1:15" ht="31.5" x14ac:dyDescent="0.25">
      <c r="A629" s="333" t="s">
        <v>1782</v>
      </c>
      <c r="B629" s="30" t="s">
        <v>3568</v>
      </c>
      <c r="C629" s="29"/>
      <c r="D629" s="29"/>
      <c r="E629" s="29"/>
      <c r="F629" s="324">
        <f t="shared" si="45"/>
        <v>0</v>
      </c>
      <c r="G629" s="322">
        <f t="shared" si="42"/>
        <v>0.52648555555555554</v>
      </c>
      <c r="H629" s="317"/>
      <c r="I629" s="29"/>
      <c r="J629" s="29"/>
      <c r="K629" s="324">
        <f t="shared" si="43"/>
        <v>0</v>
      </c>
      <c r="L629" s="14">
        <v>0.62125295555555549</v>
      </c>
      <c r="M629" s="29"/>
      <c r="N629" s="29"/>
      <c r="O629" s="325">
        <f t="shared" si="44"/>
        <v>0.62125295555555549</v>
      </c>
    </row>
    <row r="630" spans="1:15" ht="47.25" x14ac:dyDescent="0.25">
      <c r="A630" s="333" t="s">
        <v>1783</v>
      </c>
      <c r="B630" s="30" t="s">
        <v>3570</v>
      </c>
      <c r="C630" s="29"/>
      <c r="D630" s="29"/>
      <c r="E630" s="29"/>
      <c r="F630" s="324">
        <f t="shared" si="45"/>
        <v>0</v>
      </c>
      <c r="G630" s="322">
        <f t="shared" si="42"/>
        <v>1.2980949966444442</v>
      </c>
      <c r="H630" s="317"/>
      <c r="I630" s="29"/>
      <c r="J630" s="29"/>
      <c r="K630" s="324">
        <f t="shared" si="43"/>
        <v>0</v>
      </c>
      <c r="L630" s="14">
        <v>1.531752096040444</v>
      </c>
      <c r="M630" s="29"/>
      <c r="N630" s="29"/>
      <c r="O630" s="325">
        <f t="shared" si="44"/>
        <v>1.531752096040444</v>
      </c>
    </row>
    <row r="631" spans="1:15" ht="31.5" x14ac:dyDescent="0.25">
      <c r="A631" s="333" t="s">
        <v>35</v>
      </c>
      <c r="B631" s="30" t="s">
        <v>3572</v>
      </c>
      <c r="C631" s="29"/>
      <c r="D631" s="29"/>
      <c r="E631" s="29"/>
      <c r="F631" s="324">
        <f t="shared" si="45"/>
        <v>0</v>
      </c>
      <c r="G631" s="322">
        <f t="shared" si="42"/>
        <v>0.98716041666666654</v>
      </c>
      <c r="H631" s="317"/>
      <c r="I631" s="136"/>
      <c r="J631" s="136"/>
      <c r="K631" s="324">
        <f t="shared" si="43"/>
        <v>0</v>
      </c>
      <c r="L631" s="14">
        <v>1.1648492916666664</v>
      </c>
      <c r="M631" s="136"/>
      <c r="N631" s="136"/>
      <c r="O631" s="325">
        <f t="shared" si="44"/>
        <v>1.1648492916666664</v>
      </c>
    </row>
    <row r="632" spans="1:15" ht="47.25" x14ac:dyDescent="0.25">
      <c r="A632" s="333" t="s">
        <v>1784</v>
      </c>
      <c r="B632" s="30" t="s">
        <v>3574</v>
      </c>
      <c r="C632" s="29"/>
      <c r="D632" s="29"/>
      <c r="E632" s="29"/>
      <c r="F632" s="324">
        <f t="shared" si="45"/>
        <v>0</v>
      </c>
      <c r="G632" s="322">
        <f t="shared" si="42"/>
        <v>0.71386504234538894</v>
      </c>
      <c r="H632" s="317" t="s">
        <v>351</v>
      </c>
      <c r="I632" s="29"/>
      <c r="J632" s="29"/>
      <c r="K632" s="324" t="str">
        <f t="shared" si="43"/>
        <v>0,5 МВА</v>
      </c>
      <c r="L632" s="14">
        <v>0.84236074996755894</v>
      </c>
      <c r="M632" s="29"/>
      <c r="N632" s="29"/>
      <c r="O632" s="325">
        <f t="shared" si="44"/>
        <v>0.84236074996755894</v>
      </c>
    </row>
    <row r="633" spans="1:15" ht="47.25" x14ac:dyDescent="0.25">
      <c r="A633" s="333" t="s">
        <v>37</v>
      </c>
      <c r="B633" s="30" t="s">
        <v>3576</v>
      </c>
      <c r="C633" s="29"/>
      <c r="D633" s="29"/>
      <c r="E633" s="29"/>
      <c r="F633" s="324">
        <f t="shared" si="45"/>
        <v>0</v>
      </c>
      <c r="G633" s="322">
        <f t="shared" si="42"/>
        <v>0.45211510444800002</v>
      </c>
      <c r="H633" s="317" t="s">
        <v>19</v>
      </c>
      <c r="I633" s="136"/>
      <c r="J633" s="136"/>
      <c r="K633" s="324" t="str">
        <f t="shared" si="43"/>
        <v>0,4 МВА</v>
      </c>
      <c r="L633" s="14">
        <v>0.53349582324863998</v>
      </c>
      <c r="M633" s="136"/>
      <c r="N633" s="136"/>
      <c r="O633" s="325">
        <f t="shared" si="44"/>
        <v>0.53349582324863998</v>
      </c>
    </row>
    <row r="634" spans="1:15" ht="31.5" x14ac:dyDescent="0.25">
      <c r="A634" s="333" t="s">
        <v>1789</v>
      </c>
      <c r="B634" s="30" t="s">
        <v>3578</v>
      </c>
      <c r="C634" s="29"/>
      <c r="D634" s="29"/>
      <c r="E634" s="29"/>
      <c r="F634" s="324">
        <f t="shared" si="45"/>
        <v>0</v>
      </c>
      <c r="G634" s="322">
        <f t="shared" si="42"/>
        <v>0.39486416666666663</v>
      </c>
      <c r="H634" s="317"/>
      <c r="I634" s="29"/>
      <c r="J634" s="29"/>
      <c r="K634" s="324">
        <f t="shared" si="43"/>
        <v>0</v>
      </c>
      <c r="L634" s="14">
        <v>0.46593971666666661</v>
      </c>
      <c r="M634" s="29"/>
      <c r="N634" s="29"/>
      <c r="O634" s="325">
        <f t="shared" si="44"/>
        <v>0.46593971666666661</v>
      </c>
    </row>
    <row r="635" spans="1:15" ht="31.5" x14ac:dyDescent="0.25">
      <c r="A635" s="333" t="s">
        <v>1792</v>
      </c>
      <c r="B635" s="30" t="s">
        <v>3580</v>
      </c>
      <c r="C635" s="29"/>
      <c r="D635" s="29"/>
      <c r="E635" s="29"/>
      <c r="F635" s="324">
        <f t="shared" si="45"/>
        <v>0</v>
      </c>
      <c r="G635" s="322">
        <f t="shared" si="42"/>
        <v>0.52648555555555554</v>
      </c>
      <c r="H635" s="317"/>
      <c r="I635" s="29"/>
      <c r="J635" s="29"/>
      <c r="K635" s="324">
        <f t="shared" si="43"/>
        <v>0</v>
      </c>
      <c r="L635" s="14">
        <v>0.62125295555555549</v>
      </c>
      <c r="M635" s="29"/>
      <c r="N635" s="29"/>
      <c r="O635" s="325">
        <f t="shared" si="44"/>
        <v>0.62125295555555549</v>
      </c>
    </row>
    <row r="636" spans="1:15" ht="31.5" x14ac:dyDescent="0.25">
      <c r="A636" s="333" t="s">
        <v>1793</v>
      </c>
      <c r="B636" s="30" t="s">
        <v>3582</v>
      </c>
      <c r="C636" s="29"/>
      <c r="D636" s="29"/>
      <c r="E636" s="29"/>
      <c r="F636" s="324">
        <f t="shared" si="45"/>
        <v>0</v>
      </c>
      <c r="G636" s="322">
        <f t="shared" si="42"/>
        <v>8.6769277024500013</v>
      </c>
      <c r="H636" s="317" t="s">
        <v>1743</v>
      </c>
      <c r="I636" s="29"/>
      <c r="J636" s="29"/>
      <c r="K636" s="324" t="str">
        <f t="shared" si="43"/>
        <v>1,26 МВА</v>
      </c>
      <c r="L636" s="14">
        <v>10.238774688891001</v>
      </c>
      <c r="M636" s="29"/>
      <c r="N636" s="29"/>
      <c r="O636" s="325">
        <f t="shared" si="44"/>
        <v>10.238774688891001</v>
      </c>
    </row>
    <row r="637" spans="1:15" ht="47.25" x14ac:dyDescent="0.25">
      <c r="A637" s="333" t="s">
        <v>1794</v>
      </c>
      <c r="B637" s="30" t="s">
        <v>3584</v>
      </c>
      <c r="C637" s="29"/>
      <c r="D637" s="29"/>
      <c r="E637" s="29"/>
      <c r="F637" s="324">
        <f t="shared" si="45"/>
        <v>0</v>
      </c>
      <c r="G637" s="322">
        <f t="shared" si="42"/>
        <v>1.7179227209822219</v>
      </c>
      <c r="H637" s="317"/>
      <c r="I637" s="29"/>
      <c r="J637" s="29"/>
      <c r="K637" s="324">
        <f t="shared" si="43"/>
        <v>0</v>
      </c>
      <c r="L637" s="14">
        <v>2.0271488107590216</v>
      </c>
      <c r="M637" s="29"/>
      <c r="N637" s="29"/>
      <c r="O637" s="325">
        <f t="shared" si="44"/>
        <v>2.0271488107590216</v>
      </c>
    </row>
    <row r="638" spans="1:15" ht="31.5" x14ac:dyDescent="0.25">
      <c r="A638" s="333" t="s">
        <v>1795</v>
      </c>
      <c r="B638" s="30" t="s">
        <v>3586</v>
      </c>
      <c r="C638" s="29"/>
      <c r="D638" s="29"/>
      <c r="E638" s="29"/>
      <c r="F638" s="324">
        <f t="shared" si="45"/>
        <v>0</v>
      </c>
      <c r="G638" s="322">
        <f t="shared" si="42"/>
        <v>1.3162138888888888</v>
      </c>
      <c r="H638" s="317"/>
      <c r="I638" s="29"/>
      <c r="J638" s="29"/>
      <c r="K638" s="324">
        <f t="shared" si="43"/>
        <v>0</v>
      </c>
      <c r="L638" s="14">
        <v>1.5531323888888886</v>
      </c>
      <c r="M638" s="29"/>
      <c r="N638" s="29"/>
      <c r="O638" s="325">
        <f t="shared" si="44"/>
        <v>1.5531323888888886</v>
      </c>
    </row>
    <row r="639" spans="1:15" x14ac:dyDescent="0.25">
      <c r="A639" s="333" t="s">
        <v>1796</v>
      </c>
      <c r="B639" s="136" t="s">
        <v>1944</v>
      </c>
      <c r="C639" s="29"/>
      <c r="D639" s="29"/>
      <c r="E639" s="29"/>
      <c r="F639" s="324">
        <f t="shared" si="45"/>
        <v>0</v>
      </c>
      <c r="G639" s="322">
        <f t="shared" si="42"/>
        <v>0</v>
      </c>
      <c r="H639" s="317"/>
      <c r="I639" s="29"/>
      <c r="J639" s="29"/>
      <c r="K639" s="324">
        <f t="shared" si="43"/>
        <v>0</v>
      </c>
      <c r="L639" s="59">
        <v>2.8552225441579773</v>
      </c>
      <c r="M639" s="29"/>
      <c r="N639" s="29"/>
      <c r="O639" s="325"/>
    </row>
    <row r="640" spans="1:15" ht="31.5" x14ac:dyDescent="0.25">
      <c r="A640" s="333" t="s">
        <v>3857</v>
      </c>
      <c r="B640" s="30" t="s">
        <v>3589</v>
      </c>
      <c r="C640" s="29"/>
      <c r="D640" s="29"/>
      <c r="E640" s="29"/>
      <c r="F640" s="324">
        <f t="shared" si="45"/>
        <v>0</v>
      </c>
      <c r="G640" s="322">
        <f t="shared" si="42"/>
        <v>0.57698067772333328</v>
      </c>
      <c r="H640" s="317" t="s">
        <v>351</v>
      </c>
      <c r="I640" s="29"/>
      <c r="J640" s="29"/>
      <c r="K640" s="324" t="str">
        <f t="shared" si="43"/>
        <v>0,5 МВА</v>
      </c>
      <c r="L640" s="14">
        <v>0.68083719971353318</v>
      </c>
      <c r="M640" s="29"/>
      <c r="N640" s="29"/>
      <c r="O640" s="325">
        <f t="shared" si="44"/>
        <v>0.68083719971353318</v>
      </c>
    </row>
    <row r="641" spans="1:15" ht="31.5" x14ac:dyDescent="0.25">
      <c r="A641" s="333" t="s">
        <v>56</v>
      </c>
      <c r="B641" s="30" t="s">
        <v>3591</v>
      </c>
      <c r="C641" s="29"/>
      <c r="D641" s="29"/>
      <c r="E641" s="29"/>
      <c r="F641" s="324">
        <f t="shared" si="45"/>
        <v>0</v>
      </c>
      <c r="G641" s="322">
        <f t="shared" si="42"/>
        <v>0.39486416666666663</v>
      </c>
      <c r="H641" s="317"/>
      <c r="I641" s="136"/>
      <c r="J641" s="136"/>
      <c r="K641" s="324">
        <f t="shared" si="43"/>
        <v>0</v>
      </c>
      <c r="L641" s="14">
        <v>0.46593971666666661</v>
      </c>
      <c r="M641" s="136"/>
      <c r="N641" s="136"/>
      <c r="O641" s="325">
        <f t="shared" si="44"/>
        <v>0.46593971666666661</v>
      </c>
    </row>
    <row r="642" spans="1:15" ht="31.5" x14ac:dyDescent="0.25">
      <c r="A642" s="333" t="s">
        <v>1798</v>
      </c>
      <c r="B642" s="30" t="s">
        <v>3593</v>
      </c>
      <c r="C642" s="29"/>
      <c r="D642" s="29"/>
      <c r="E642" s="29"/>
      <c r="F642" s="324">
        <f t="shared" si="45"/>
        <v>0</v>
      </c>
      <c r="G642" s="322">
        <f t="shared" si="42"/>
        <v>0.78972833333333325</v>
      </c>
      <c r="H642" s="317"/>
      <c r="I642" s="29"/>
      <c r="J642" s="29"/>
      <c r="K642" s="324">
        <f t="shared" si="43"/>
        <v>0</v>
      </c>
      <c r="L642" s="14">
        <v>0.93187943333333323</v>
      </c>
      <c r="M642" s="29"/>
      <c r="N642" s="29"/>
      <c r="O642" s="325">
        <f t="shared" si="44"/>
        <v>0.93187943333333323</v>
      </c>
    </row>
    <row r="643" spans="1:15" ht="31.5" x14ac:dyDescent="0.25">
      <c r="A643" s="333" t="s">
        <v>1799</v>
      </c>
      <c r="B643" s="30" t="s">
        <v>3595</v>
      </c>
      <c r="C643" s="29"/>
      <c r="D643" s="29"/>
      <c r="E643" s="29"/>
      <c r="F643" s="324">
        <f t="shared" si="45"/>
        <v>0</v>
      </c>
      <c r="G643" s="322">
        <f t="shared" si="42"/>
        <v>0.6581069444444444</v>
      </c>
      <c r="H643" s="317"/>
      <c r="I643" s="29"/>
      <c r="J643" s="29"/>
      <c r="K643" s="324">
        <f t="shared" si="43"/>
        <v>0</v>
      </c>
      <c r="L643" s="14">
        <v>0.7765661944444443</v>
      </c>
      <c r="M643" s="29"/>
      <c r="N643" s="29"/>
      <c r="O643" s="325">
        <f t="shared" si="44"/>
        <v>0.7765661944444443</v>
      </c>
    </row>
    <row r="644" spans="1:15" x14ac:dyDescent="0.25">
      <c r="A644" s="333" t="s">
        <v>1801</v>
      </c>
      <c r="B644" s="136" t="s">
        <v>3597</v>
      </c>
      <c r="C644" s="29"/>
      <c r="D644" s="29"/>
      <c r="E644" s="29"/>
      <c r="F644" s="324">
        <f t="shared" si="45"/>
        <v>0</v>
      </c>
      <c r="G644" s="322">
        <f t="shared" si="42"/>
        <v>0</v>
      </c>
      <c r="H644" s="317"/>
      <c r="I644" s="29"/>
      <c r="J644" s="29"/>
      <c r="K644" s="324">
        <f t="shared" si="43"/>
        <v>0</v>
      </c>
      <c r="L644" s="59">
        <v>2.2748444996977772</v>
      </c>
      <c r="M644" s="29"/>
      <c r="N644" s="29"/>
      <c r="O644" s="325"/>
    </row>
    <row r="645" spans="1:15" ht="47.25" x14ac:dyDescent="0.25">
      <c r="A645" s="333" t="s">
        <v>1802</v>
      </c>
      <c r="B645" s="30" t="s">
        <v>3599</v>
      </c>
      <c r="C645" s="29"/>
      <c r="D645" s="29"/>
      <c r="E645" s="29"/>
      <c r="F645" s="324">
        <f t="shared" si="45"/>
        <v>0</v>
      </c>
      <c r="G645" s="322">
        <f t="shared" si="42"/>
        <v>0.62495018195555541</v>
      </c>
      <c r="H645" s="317"/>
      <c r="I645" s="29"/>
      <c r="J645" s="29"/>
      <c r="K645" s="324">
        <f t="shared" si="43"/>
        <v>0</v>
      </c>
      <c r="L645" s="14">
        <v>0.7374412147075553</v>
      </c>
      <c r="M645" s="29"/>
      <c r="N645" s="29"/>
      <c r="O645" s="325">
        <f t="shared" si="44"/>
        <v>0.7374412147075553</v>
      </c>
    </row>
    <row r="646" spans="1:15" ht="31.5" x14ac:dyDescent="0.25">
      <c r="A646" s="333" t="s">
        <v>58</v>
      </c>
      <c r="B646" s="30" t="s">
        <v>3601</v>
      </c>
      <c r="C646" s="29"/>
      <c r="D646" s="29"/>
      <c r="E646" s="29"/>
      <c r="F646" s="324">
        <f t="shared" si="45"/>
        <v>0</v>
      </c>
      <c r="G646" s="322">
        <f t="shared" si="42"/>
        <v>1.302884139822222</v>
      </c>
      <c r="H646" s="317"/>
      <c r="I646" s="136"/>
      <c r="J646" s="136"/>
      <c r="K646" s="324">
        <f t="shared" si="43"/>
        <v>0</v>
      </c>
      <c r="L646" s="14">
        <v>1.5374032849902217</v>
      </c>
      <c r="M646" s="136"/>
      <c r="N646" s="136"/>
      <c r="O646" s="325">
        <f t="shared" si="44"/>
        <v>1.5374032849902217</v>
      </c>
    </row>
    <row r="647" spans="1:15" x14ac:dyDescent="0.25">
      <c r="A647" s="333" t="s">
        <v>1803</v>
      </c>
      <c r="B647" s="136" t="s">
        <v>3603</v>
      </c>
      <c r="C647" s="29"/>
      <c r="D647" s="29"/>
      <c r="E647" s="29"/>
      <c r="F647" s="324">
        <f t="shared" si="45"/>
        <v>0</v>
      </c>
      <c r="G647" s="322">
        <f t="shared" si="42"/>
        <v>0</v>
      </c>
      <c r="H647" s="317"/>
      <c r="I647" s="29"/>
      <c r="J647" s="29"/>
      <c r="K647" s="324">
        <f t="shared" si="43"/>
        <v>0</v>
      </c>
      <c r="L647" s="59">
        <v>0.57032303338079993</v>
      </c>
      <c r="M647" s="29"/>
      <c r="N647" s="29"/>
      <c r="O647" s="325"/>
    </row>
    <row r="648" spans="1:15" ht="47.25" x14ac:dyDescent="0.25">
      <c r="A648" s="333" t="s">
        <v>88</v>
      </c>
      <c r="B648" s="30" t="s">
        <v>3605</v>
      </c>
      <c r="C648" s="29"/>
      <c r="D648" s="29"/>
      <c r="E648" s="29"/>
      <c r="F648" s="324">
        <f t="shared" si="45"/>
        <v>0</v>
      </c>
      <c r="G648" s="322">
        <f t="shared" si="42"/>
        <v>0.48332460455999998</v>
      </c>
      <c r="H648" s="317" t="s">
        <v>351</v>
      </c>
      <c r="I648" s="136"/>
      <c r="J648" s="136"/>
      <c r="K648" s="324" t="str">
        <f t="shared" si="43"/>
        <v>0,5 МВА</v>
      </c>
      <c r="L648" s="14">
        <v>0.57032303338079993</v>
      </c>
      <c r="M648" s="136"/>
      <c r="N648" s="136"/>
      <c r="O648" s="325">
        <f t="shared" si="44"/>
        <v>0.57032303338079993</v>
      </c>
    </row>
    <row r="649" spans="1:15" x14ac:dyDescent="0.25">
      <c r="A649" s="333" t="s">
        <v>1806</v>
      </c>
      <c r="B649" s="136" t="s">
        <v>3607</v>
      </c>
      <c r="C649" s="29"/>
      <c r="D649" s="29"/>
      <c r="E649" s="29"/>
      <c r="F649" s="324">
        <f t="shared" si="45"/>
        <v>0</v>
      </c>
      <c r="G649" s="322">
        <f t="shared" si="42"/>
        <v>0</v>
      </c>
      <c r="H649" s="317"/>
      <c r="I649" s="29"/>
      <c r="J649" s="29"/>
      <c r="K649" s="324">
        <f t="shared" si="43"/>
        <v>0</v>
      </c>
      <c r="L649" s="59">
        <v>13.538521433523423</v>
      </c>
      <c r="M649" s="29"/>
      <c r="N649" s="29"/>
      <c r="O649" s="325"/>
    </row>
    <row r="650" spans="1:15" ht="31.5" x14ac:dyDescent="0.25">
      <c r="A650" s="333" t="s">
        <v>1807</v>
      </c>
      <c r="B650" s="30" t="s">
        <v>3609</v>
      </c>
      <c r="C650" s="29"/>
      <c r="D650" s="29"/>
      <c r="E650" s="29"/>
      <c r="F650" s="324">
        <f t="shared" si="45"/>
        <v>0</v>
      </c>
      <c r="G650" s="322">
        <f t="shared" si="42"/>
        <v>0.60008470913999989</v>
      </c>
      <c r="H650" s="317"/>
      <c r="I650" s="29"/>
      <c r="J650" s="29"/>
      <c r="K650" s="324">
        <f t="shared" si="43"/>
        <v>0</v>
      </c>
      <c r="L650" s="14">
        <v>0.70809995678519988</v>
      </c>
      <c r="M650" s="29"/>
      <c r="N650" s="29"/>
      <c r="O650" s="325">
        <f t="shared" si="44"/>
        <v>0.70809995678519988</v>
      </c>
    </row>
    <row r="651" spans="1:15" ht="31.5" x14ac:dyDescent="0.25">
      <c r="A651" s="333" t="s">
        <v>1809</v>
      </c>
      <c r="B651" s="30" t="s">
        <v>3611</v>
      </c>
      <c r="C651" s="29"/>
      <c r="D651" s="29"/>
      <c r="E651" s="29"/>
      <c r="F651" s="324">
        <f t="shared" si="45"/>
        <v>0</v>
      </c>
      <c r="G651" s="322">
        <f t="shared" si="42"/>
        <v>0.38153441760000006</v>
      </c>
      <c r="H651" s="317"/>
      <c r="I651" s="29"/>
      <c r="J651" s="29"/>
      <c r="K651" s="324">
        <f t="shared" si="43"/>
        <v>0</v>
      </c>
      <c r="L651" s="14">
        <v>0.45021061276800006</v>
      </c>
      <c r="M651" s="29"/>
      <c r="N651" s="29"/>
      <c r="O651" s="325">
        <f t="shared" si="44"/>
        <v>0.45021061276800006</v>
      </c>
    </row>
    <row r="652" spans="1:15" ht="31.5" x14ac:dyDescent="0.25">
      <c r="A652" s="333" t="s">
        <v>1810</v>
      </c>
      <c r="B652" s="30" t="s">
        <v>3613</v>
      </c>
      <c r="C652" s="29"/>
      <c r="D652" s="29"/>
      <c r="E652" s="29"/>
      <c r="F652" s="324">
        <f t="shared" si="45"/>
        <v>0</v>
      </c>
      <c r="G652" s="322">
        <f t="shared" si="42"/>
        <v>0.38153441760000006</v>
      </c>
      <c r="H652" s="317"/>
      <c r="I652" s="29"/>
      <c r="J652" s="29"/>
      <c r="K652" s="324">
        <f t="shared" si="43"/>
        <v>0</v>
      </c>
      <c r="L652" s="14">
        <v>0.45021061276800006</v>
      </c>
      <c r="M652" s="29"/>
      <c r="N652" s="29"/>
      <c r="O652" s="325">
        <f t="shared" si="44"/>
        <v>0.45021061276800006</v>
      </c>
    </row>
    <row r="653" spans="1:15" ht="31.5" x14ac:dyDescent="0.25">
      <c r="A653" s="333" t="s">
        <v>1811</v>
      </c>
      <c r="B653" s="30" t="s">
        <v>3615</v>
      </c>
      <c r="C653" s="29"/>
      <c r="D653" s="29"/>
      <c r="E653" s="29"/>
      <c r="F653" s="324">
        <f t="shared" si="45"/>
        <v>0</v>
      </c>
      <c r="G653" s="322">
        <f t="shared" si="42"/>
        <v>0.47691802199999994</v>
      </c>
      <c r="H653" s="317"/>
      <c r="I653" s="29"/>
      <c r="J653" s="29"/>
      <c r="K653" s="324">
        <f t="shared" si="43"/>
        <v>0</v>
      </c>
      <c r="L653" s="14">
        <v>0.56276326595999993</v>
      </c>
      <c r="M653" s="29"/>
      <c r="N653" s="29"/>
      <c r="O653" s="325">
        <f t="shared" si="44"/>
        <v>0.56276326595999993</v>
      </c>
    </row>
    <row r="654" spans="1:15" ht="47.25" x14ac:dyDescent="0.25">
      <c r="A654" s="333" t="s">
        <v>1812</v>
      </c>
      <c r="B654" s="30" t="s">
        <v>3617</v>
      </c>
      <c r="C654" s="29"/>
      <c r="D654" s="29"/>
      <c r="E654" s="29"/>
      <c r="F654" s="324">
        <f t="shared" si="45"/>
        <v>0</v>
      </c>
      <c r="G654" s="322">
        <f t="shared" si="42"/>
        <v>3.7109707710179998</v>
      </c>
      <c r="H654" s="317" t="s">
        <v>351</v>
      </c>
      <c r="I654" s="29"/>
      <c r="J654" s="29"/>
      <c r="K654" s="324" t="str">
        <f t="shared" si="43"/>
        <v>0,5 МВА</v>
      </c>
      <c r="L654" s="14">
        <v>4.3789455098012393</v>
      </c>
      <c r="M654" s="29"/>
      <c r="N654" s="29"/>
      <c r="O654" s="325">
        <f t="shared" si="44"/>
        <v>4.3789455098012393</v>
      </c>
    </row>
    <row r="655" spans="1:15" ht="31.5" x14ac:dyDescent="0.25">
      <c r="A655" s="333" t="s">
        <v>90</v>
      </c>
      <c r="B655" s="30" t="s">
        <v>3619</v>
      </c>
      <c r="C655" s="29"/>
      <c r="D655" s="29"/>
      <c r="E655" s="29"/>
      <c r="F655" s="324">
        <f t="shared" si="45"/>
        <v>0</v>
      </c>
      <c r="G655" s="322">
        <f t="shared" si="42"/>
        <v>2.5096232348039997</v>
      </c>
      <c r="H655" s="317" t="s">
        <v>351</v>
      </c>
      <c r="I655" s="136"/>
      <c r="J655" s="136"/>
      <c r="K655" s="324" t="str">
        <f t="shared" si="43"/>
        <v>0,5 МВА</v>
      </c>
      <c r="L655" s="14">
        <v>2.9613554170687197</v>
      </c>
      <c r="M655" s="136"/>
      <c r="N655" s="136"/>
      <c r="O655" s="325">
        <f t="shared" si="44"/>
        <v>2.9613554170687197</v>
      </c>
    </row>
    <row r="656" spans="1:15" ht="31.5" x14ac:dyDescent="0.25">
      <c r="A656" s="333" t="s">
        <v>1813</v>
      </c>
      <c r="B656" s="30" t="s">
        <v>3621</v>
      </c>
      <c r="C656" s="29"/>
      <c r="D656" s="29"/>
      <c r="E656" s="29"/>
      <c r="F656" s="324">
        <f t="shared" si="45"/>
        <v>0</v>
      </c>
      <c r="G656" s="322">
        <f t="shared" ref="G656:G719" si="46">O656/1.18</f>
        <v>0.6581069444444444</v>
      </c>
      <c r="H656" s="317"/>
      <c r="I656" s="29"/>
      <c r="J656" s="29"/>
      <c r="K656" s="324">
        <f t="shared" si="43"/>
        <v>0</v>
      </c>
      <c r="L656" s="14">
        <v>0.7765661944444443</v>
      </c>
      <c r="M656" s="29"/>
      <c r="N656" s="29"/>
      <c r="O656" s="325">
        <f t="shared" si="44"/>
        <v>0.7765661944444443</v>
      </c>
    </row>
    <row r="657" spans="1:15" ht="31.5" x14ac:dyDescent="0.25">
      <c r="A657" s="333" t="s">
        <v>1814</v>
      </c>
      <c r="B657" s="30" t="s">
        <v>3623</v>
      </c>
      <c r="C657" s="29"/>
      <c r="D657" s="29"/>
      <c r="E657" s="29"/>
      <c r="F657" s="324">
        <f t="shared" si="45"/>
        <v>0</v>
      </c>
      <c r="G657" s="322">
        <f t="shared" si="46"/>
        <v>0.98241119940444444</v>
      </c>
      <c r="H657" s="317"/>
      <c r="I657" s="29"/>
      <c r="J657" s="29"/>
      <c r="K657" s="324">
        <f t="shared" si="43"/>
        <v>0</v>
      </c>
      <c r="L657" s="14">
        <v>1.1592452152972443</v>
      </c>
      <c r="M657" s="29"/>
      <c r="N657" s="29"/>
      <c r="O657" s="325">
        <f t="shared" si="44"/>
        <v>1.1592452152972443</v>
      </c>
    </row>
    <row r="658" spans="1:15" ht="31.5" x14ac:dyDescent="0.25">
      <c r="A658" s="333" t="s">
        <v>3858</v>
      </c>
      <c r="B658" s="30" t="s">
        <v>3625</v>
      </c>
      <c r="C658" s="29"/>
      <c r="D658" s="29"/>
      <c r="E658" s="29"/>
      <c r="F658" s="324">
        <f t="shared" si="45"/>
        <v>0</v>
      </c>
      <c r="G658" s="322">
        <f t="shared" si="46"/>
        <v>1.1140325882933333</v>
      </c>
      <c r="H658" s="317"/>
      <c r="I658" s="29"/>
      <c r="J658" s="29"/>
      <c r="K658" s="324">
        <f t="shared" si="43"/>
        <v>0</v>
      </c>
      <c r="L658" s="14">
        <v>1.3145584541861333</v>
      </c>
      <c r="M658" s="29"/>
      <c r="N658" s="29"/>
      <c r="O658" s="325">
        <f t="shared" si="44"/>
        <v>1.3145584541861333</v>
      </c>
    </row>
    <row r="659" spans="1:15" ht="31.5" x14ac:dyDescent="0.25">
      <c r="A659" s="333" t="s">
        <v>3859</v>
      </c>
      <c r="B659" s="30" t="s">
        <v>3627</v>
      </c>
      <c r="C659" s="29"/>
      <c r="D659" s="29"/>
      <c r="E659" s="29"/>
      <c r="F659" s="324">
        <f t="shared" si="45"/>
        <v>0</v>
      </c>
      <c r="G659" s="322">
        <f t="shared" si="46"/>
        <v>0.6581069444444444</v>
      </c>
      <c r="H659" s="317"/>
      <c r="I659" s="29"/>
      <c r="J659" s="29"/>
      <c r="K659" s="324">
        <f t="shared" si="43"/>
        <v>0</v>
      </c>
      <c r="L659" s="14">
        <v>0.7765661944444443</v>
      </c>
      <c r="M659" s="29"/>
      <c r="N659" s="29"/>
      <c r="O659" s="325">
        <f t="shared" si="44"/>
        <v>0.7765661944444443</v>
      </c>
    </row>
    <row r="660" spans="1:15" x14ac:dyDescent="0.25">
      <c r="A660" s="333" t="s">
        <v>3860</v>
      </c>
      <c r="B660" s="136" t="s">
        <v>3629</v>
      </c>
      <c r="C660" s="29"/>
      <c r="D660" s="29"/>
      <c r="E660" s="29"/>
      <c r="F660" s="324">
        <f t="shared" si="45"/>
        <v>0</v>
      </c>
      <c r="G660" s="322">
        <f t="shared" si="46"/>
        <v>0</v>
      </c>
      <c r="H660" s="317"/>
      <c r="I660" s="29"/>
      <c r="J660" s="29"/>
      <c r="K660" s="324">
        <f t="shared" ref="K660:K723" si="47">H660</f>
        <v>0</v>
      </c>
      <c r="L660" s="59">
        <v>14.84727834981507</v>
      </c>
      <c r="M660" s="29"/>
      <c r="N660" s="29"/>
      <c r="O660" s="325"/>
    </row>
    <row r="661" spans="1:15" ht="31.5" x14ac:dyDescent="0.25">
      <c r="A661" s="333" t="s">
        <v>3861</v>
      </c>
      <c r="B661" s="30" t="s">
        <v>3631</v>
      </c>
      <c r="C661" s="29"/>
      <c r="D661" s="29"/>
      <c r="E661" s="29"/>
      <c r="F661" s="324">
        <f t="shared" si="45"/>
        <v>0</v>
      </c>
      <c r="G661" s="322">
        <f t="shared" si="46"/>
        <v>0.78960611111111112</v>
      </c>
      <c r="H661" s="199"/>
      <c r="I661" s="29"/>
      <c r="J661" s="29"/>
      <c r="K661" s="324">
        <f t="shared" si="47"/>
        <v>0</v>
      </c>
      <c r="L661" s="14">
        <v>0.93173521111111102</v>
      </c>
      <c r="M661" s="29"/>
      <c r="N661" s="29"/>
      <c r="O661" s="325">
        <f t="shared" ref="O661:O724" si="48">L661+M661+N661</f>
        <v>0.93173521111111102</v>
      </c>
    </row>
    <row r="662" spans="1:15" ht="31.5" x14ac:dyDescent="0.25">
      <c r="A662" s="333" t="s">
        <v>3862</v>
      </c>
      <c r="B662" s="30" t="s">
        <v>3633</v>
      </c>
      <c r="C662" s="29"/>
      <c r="D662" s="29"/>
      <c r="E662" s="29"/>
      <c r="F662" s="324">
        <f t="shared" si="45"/>
        <v>0</v>
      </c>
      <c r="G662" s="322">
        <f t="shared" si="46"/>
        <v>2.6323537037037039</v>
      </c>
      <c r="H662" s="199"/>
      <c r="I662" s="29"/>
      <c r="J662" s="29"/>
      <c r="K662" s="324">
        <f t="shared" si="47"/>
        <v>0</v>
      </c>
      <c r="L662" s="14">
        <v>3.1061773703703706</v>
      </c>
      <c r="M662" s="29"/>
      <c r="N662" s="29"/>
      <c r="O662" s="325">
        <f t="shared" si="48"/>
        <v>3.1061773703703706</v>
      </c>
    </row>
    <row r="663" spans="1:15" ht="47.25" x14ac:dyDescent="0.25">
      <c r="A663" s="333" t="s">
        <v>98</v>
      </c>
      <c r="B663" s="30" t="s">
        <v>3635</v>
      </c>
      <c r="C663" s="29"/>
      <c r="D663" s="29"/>
      <c r="E663" s="29"/>
      <c r="F663" s="324">
        <f t="shared" si="45"/>
        <v>0</v>
      </c>
      <c r="G663" s="322">
        <f t="shared" si="46"/>
        <v>1.3234561129066664</v>
      </c>
      <c r="H663" s="199" t="s">
        <v>351</v>
      </c>
      <c r="I663" s="136"/>
      <c r="J663" s="136"/>
      <c r="K663" s="324" t="str">
        <f t="shared" si="47"/>
        <v>0,5 МВА</v>
      </c>
      <c r="L663" s="14">
        <v>1.5616782132298663</v>
      </c>
      <c r="M663" s="136"/>
      <c r="N663" s="136"/>
      <c r="O663" s="325">
        <f t="shared" si="48"/>
        <v>1.5616782132298663</v>
      </c>
    </row>
    <row r="664" spans="1:15" ht="47.25" x14ac:dyDescent="0.25">
      <c r="A664" s="333" t="s">
        <v>3863</v>
      </c>
      <c r="B664" s="30" t="s">
        <v>3637</v>
      </c>
      <c r="C664" s="29"/>
      <c r="D664" s="29"/>
      <c r="E664" s="29"/>
      <c r="F664" s="324">
        <f t="shared" si="45"/>
        <v>0</v>
      </c>
      <c r="G664" s="322">
        <f t="shared" si="46"/>
        <v>5.3055058914977771</v>
      </c>
      <c r="H664" s="199" t="s">
        <v>378</v>
      </c>
      <c r="I664" s="29"/>
      <c r="J664" s="29"/>
      <c r="K664" s="324" t="str">
        <f t="shared" si="47"/>
        <v>0,8 МВА</v>
      </c>
      <c r="L664" s="14">
        <v>6.2604969519673768</v>
      </c>
      <c r="M664" s="29"/>
      <c r="N664" s="29"/>
      <c r="O664" s="325">
        <f t="shared" si="48"/>
        <v>6.2604969519673768</v>
      </c>
    </row>
    <row r="665" spans="1:15" ht="47.25" x14ac:dyDescent="0.25">
      <c r="A665" s="333" t="s">
        <v>3864</v>
      </c>
      <c r="B665" s="30" t="s">
        <v>3639</v>
      </c>
      <c r="C665" s="29"/>
      <c r="D665" s="29"/>
      <c r="E665" s="29"/>
      <c r="F665" s="324">
        <f t="shared" si="45"/>
        <v>0</v>
      </c>
      <c r="G665" s="322">
        <f t="shared" si="46"/>
        <v>1.062418396959111</v>
      </c>
      <c r="H665" s="199" t="s">
        <v>19</v>
      </c>
      <c r="I665" s="29"/>
      <c r="J665" s="29"/>
      <c r="K665" s="324" t="str">
        <f t="shared" si="47"/>
        <v>0,4 МВА</v>
      </c>
      <c r="L665" s="14">
        <v>1.2536537084117509</v>
      </c>
      <c r="M665" s="29"/>
      <c r="N665" s="29"/>
      <c r="O665" s="325">
        <f t="shared" si="48"/>
        <v>1.2536537084117509</v>
      </c>
    </row>
    <row r="666" spans="1:15" ht="31.5" x14ac:dyDescent="0.25">
      <c r="A666" s="333" t="s">
        <v>104</v>
      </c>
      <c r="B666" s="30" t="s">
        <v>3641</v>
      </c>
      <c r="C666" s="29"/>
      <c r="D666" s="29"/>
      <c r="E666" s="29"/>
      <c r="F666" s="324">
        <f t="shared" si="45"/>
        <v>0</v>
      </c>
      <c r="G666" s="322">
        <f t="shared" si="46"/>
        <v>0.65833842592592595</v>
      </c>
      <c r="H666" s="199"/>
      <c r="I666" s="29"/>
      <c r="J666" s="29"/>
      <c r="K666" s="324">
        <f t="shared" si="47"/>
        <v>0</v>
      </c>
      <c r="L666" s="14">
        <v>0.77683934259259257</v>
      </c>
      <c r="M666" s="29"/>
      <c r="N666" s="29"/>
      <c r="O666" s="325">
        <f t="shared" si="48"/>
        <v>0.77683934259259257</v>
      </c>
    </row>
    <row r="667" spans="1:15" ht="47.25" x14ac:dyDescent="0.25">
      <c r="A667" s="333" t="s">
        <v>1815</v>
      </c>
      <c r="B667" s="30" t="s">
        <v>3643</v>
      </c>
      <c r="C667" s="29"/>
      <c r="D667" s="29"/>
      <c r="E667" s="29"/>
      <c r="F667" s="324">
        <f t="shared" si="45"/>
        <v>0</v>
      </c>
      <c r="G667" s="322">
        <f t="shared" si="46"/>
        <v>0.81076063740000004</v>
      </c>
      <c r="H667" s="199"/>
      <c r="I667" s="29"/>
      <c r="J667" s="29"/>
      <c r="K667" s="324">
        <f t="shared" si="47"/>
        <v>0</v>
      </c>
      <c r="L667" s="14">
        <v>0.95669755213200003</v>
      </c>
      <c r="M667" s="29"/>
      <c r="N667" s="29"/>
      <c r="O667" s="325">
        <f t="shared" si="48"/>
        <v>0.95669755213200003</v>
      </c>
    </row>
    <row r="668" spans="1:15" x14ac:dyDescent="0.25">
      <c r="A668" s="333" t="s">
        <v>3865</v>
      </c>
      <c r="B668" s="136" t="s">
        <v>3645</v>
      </c>
      <c r="C668" s="29"/>
      <c r="D668" s="29"/>
      <c r="E668" s="29"/>
      <c r="F668" s="324">
        <f t="shared" si="45"/>
        <v>0</v>
      </c>
      <c r="G668" s="322">
        <f t="shared" si="46"/>
        <v>0</v>
      </c>
      <c r="H668" s="317"/>
      <c r="I668" s="29"/>
      <c r="J668" s="29"/>
      <c r="K668" s="324">
        <f t="shared" si="47"/>
        <v>0</v>
      </c>
      <c r="L668" s="59">
        <v>9.6324806615153182</v>
      </c>
      <c r="M668" s="29"/>
      <c r="N668" s="29"/>
      <c r="O668" s="325"/>
    </row>
    <row r="669" spans="1:15" ht="31.5" x14ac:dyDescent="0.25">
      <c r="A669" s="333" t="s">
        <v>105</v>
      </c>
      <c r="B669" s="30" t="s">
        <v>3647</v>
      </c>
      <c r="C669" s="29"/>
      <c r="D669" s="29"/>
      <c r="E669" s="29"/>
      <c r="F669" s="324">
        <f t="shared" si="45"/>
        <v>0</v>
      </c>
      <c r="G669" s="322">
        <f t="shared" si="46"/>
        <v>0.57230162639999993</v>
      </c>
      <c r="H669" s="199"/>
      <c r="I669" s="136"/>
      <c r="J669" s="136"/>
      <c r="K669" s="324">
        <f t="shared" si="47"/>
        <v>0</v>
      </c>
      <c r="L669" s="14">
        <v>0.67531591915199984</v>
      </c>
      <c r="M669" s="136"/>
      <c r="N669" s="136"/>
      <c r="O669" s="325">
        <f t="shared" si="48"/>
        <v>0.67531591915199984</v>
      </c>
    </row>
    <row r="670" spans="1:15" ht="47.25" x14ac:dyDescent="0.25">
      <c r="A670" s="333" t="s">
        <v>2143</v>
      </c>
      <c r="B670" s="30" t="s">
        <v>3649</v>
      </c>
      <c r="C670" s="29"/>
      <c r="D670" s="29"/>
      <c r="E670" s="29"/>
      <c r="F670" s="324">
        <f t="shared" si="45"/>
        <v>0</v>
      </c>
      <c r="G670" s="322">
        <f t="shared" si="46"/>
        <v>0.42435663460555556</v>
      </c>
      <c r="H670" s="199"/>
      <c r="I670" s="29"/>
      <c r="J670" s="29"/>
      <c r="K670" s="324">
        <f t="shared" si="47"/>
        <v>0</v>
      </c>
      <c r="L670" s="14">
        <v>0.50074082883455551</v>
      </c>
      <c r="M670" s="29"/>
      <c r="N670" s="29"/>
      <c r="O670" s="325">
        <f t="shared" si="48"/>
        <v>0.50074082883455551</v>
      </c>
    </row>
    <row r="671" spans="1:15" ht="31.5" x14ac:dyDescent="0.25">
      <c r="A671" s="333" t="s">
        <v>2144</v>
      </c>
      <c r="B671" s="30" t="s">
        <v>3651</v>
      </c>
      <c r="C671" s="29"/>
      <c r="D671" s="29"/>
      <c r="E671" s="29"/>
      <c r="F671" s="324">
        <f t="shared" si="45"/>
        <v>0</v>
      </c>
      <c r="G671" s="322">
        <f t="shared" si="46"/>
        <v>0.39486416666666663</v>
      </c>
      <c r="H671" s="199"/>
      <c r="I671" s="29"/>
      <c r="J671" s="29"/>
      <c r="K671" s="324">
        <f t="shared" si="47"/>
        <v>0</v>
      </c>
      <c r="L671" s="14">
        <v>0.46593971666666661</v>
      </c>
      <c r="M671" s="29"/>
      <c r="N671" s="29"/>
      <c r="O671" s="325">
        <f t="shared" si="48"/>
        <v>0.46593971666666661</v>
      </c>
    </row>
    <row r="672" spans="1:15" ht="31.5" x14ac:dyDescent="0.25">
      <c r="A672" s="333" t="s">
        <v>2146</v>
      </c>
      <c r="B672" s="30" t="s">
        <v>3653</v>
      </c>
      <c r="C672" s="29"/>
      <c r="D672" s="29"/>
      <c r="E672" s="29"/>
      <c r="F672" s="324">
        <f t="shared" si="45"/>
        <v>0</v>
      </c>
      <c r="G672" s="322">
        <f t="shared" si="46"/>
        <v>0.28615081319999996</v>
      </c>
      <c r="H672" s="199"/>
      <c r="I672" s="29"/>
      <c r="J672" s="29"/>
      <c r="K672" s="324">
        <f t="shared" si="47"/>
        <v>0</v>
      </c>
      <c r="L672" s="14">
        <v>0.33765795957599992</v>
      </c>
      <c r="M672" s="29"/>
      <c r="N672" s="29"/>
      <c r="O672" s="325">
        <f t="shared" si="48"/>
        <v>0.33765795957599992</v>
      </c>
    </row>
    <row r="673" spans="1:15" ht="31.5" x14ac:dyDescent="0.25">
      <c r="A673" s="333" t="s">
        <v>2149</v>
      </c>
      <c r="B673" s="30" t="s">
        <v>3655</v>
      </c>
      <c r="C673" s="29"/>
      <c r="D673" s="29"/>
      <c r="E673" s="29"/>
      <c r="F673" s="324">
        <f t="shared" si="45"/>
        <v>0</v>
      </c>
      <c r="G673" s="322">
        <f t="shared" si="46"/>
        <v>0.92134972222222189</v>
      </c>
      <c r="H673" s="199"/>
      <c r="I673" s="29"/>
      <c r="J673" s="29"/>
      <c r="K673" s="324">
        <f t="shared" si="47"/>
        <v>0</v>
      </c>
      <c r="L673" s="14">
        <v>1.0871926722222218</v>
      </c>
      <c r="M673" s="29"/>
      <c r="N673" s="29"/>
      <c r="O673" s="325">
        <f t="shared" si="48"/>
        <v>1.0871926722222218</v>
      </c>
    </row>
    <row r="674" spans="1:15" ht="31.5" x14ac:dyDescent="0.25">
      <c r="A674" s="333" t="s">
        <v>2151</v>
      </c>
      <c r="B674" s="30" t="s">
        <v>3657</v>
      </c>
      <c r="C674" s="29"/>
      <c r="D674" s="29"/>
      <c r="E674" s="29"/>
      <c r="F674" s="324">
        <f t="shared" si="45"/>
        <v>0</v>
      </c>
      <c r="G674" s="322">
        <f t="shared" si="46"/>
        <v>0.39486416666666663</v>
      </c>
      <c r="H674" s="199"/>
      <c r="I674" s="29"/>
      <c r="J674" s="29"/>
      <c r="K674" s="324">
        <f t="shared" si="47"/>
        <v>0</v>
      </c>
      <c r="L674" s="14">
        <v>0.46593971666666661</v>
      </c>
      <c r="M674" s="29"/>
      <c r="N674" s="29"/>
      <c r="O674" s="325">
        <f t="shared" si="48"/>
        <v>0.46593971666666661</v>
      </c>
    </row>
    <row r="675" spans="1:15" ht="47.25" x14ac:dyDescent="0.25">
      <c r="A675" s="333" t="s">
        <v>2153</v>
      </c>
      <c r="B675" s="30" t="s">
        <v>3659</v>
      </c>
      <c r="C675" s="29"/>
      <c r="D675" s="29"/>
      <c r="E675" s="29"/>
      <c r="F675" s="324">
        <f t="shared" si="45"/>
        <v>0</v>
      </c>
      <c r="G675" s="322">
        <f t="shared" si="46"/>
        <v>4.5084952861666672</v>
      </c>
      <c r="H675" s="199" t="s">
        <v>97</v>
      </c>
      <c r="I675" s="29"/>
      <c r="J675" s="29"/>
      <c r="K675" s="324" t="str">
        <f t="shared" si="47"/>
        <v>0,63 МВА</v>
      </c>
      <c r="L675" s="14">
        <v>5.3200244376766666</v>
      </c>
      <c r="M675" s="29"/>
      <c r="N675" s="29"/>
      <c r="O675" s="325">
        <f t="shared" si="48"/>
        <v>5.3200244376766666</v>
      </c>
    </row>
    <row r="676" spans="1:15" ht="47.25" x14ac:dyDescent="0.25">
      <c r="A676" s="333" t="s">
        <v>2155</v>
      </c>
      <c r="B676" s="30" t="s">
        <v>3661</v>
      </c>
      <c r="C676" s="29"/>
      <c r="D676" s="29"/>
      <c r="E676" s="29"/>
      <c r="F676" s="324">
        <f t="shared" si="45"/>
        <v>0</v>
      </c>
      <c r="G676" s="322">
        <f t="shared" si="46"/>
        <v>0.6607367887462221</v>
      </c>
      <c r="H676" s="199" t="s">
        <v>351</v>
      </c>
      <c r="I676" s="29"/>
      <c r="J676" s="29"/>
      <c r="K676" s="324" t="str">
        <f t="shared" si="47"/>
        <v>0,5 МВА</v>
      </c>
      <c r="L676" s="14">
        <v>0.77966941072054208</v>
      </c>
      <c r="M676" s="29"/>
      <c r="N676" s="29"/>
      <c r="O676" s="325">
        <f t="shared" si="48"/>
        <v>0.77966941072054208</v>
      </c>
    </row>
    <row r="677" spans="1:15" x14ac:dyDescent="0.25">
      <c r="A677" s="333" t="s">
        <v>3866</v>
      </c>
      <c r="B677" s="136" t="s">
        <v>3663</v>
      </c>
      <c r="C677" s="29"/>
      <c r="D677" s="29"/>
      <c r="E677" s="29"/>
      <c r="F677" s="324">
        <f t="shared" si="45"/>
        <v>0</v>
      </c>
      <c r="G677" s="322">
        <f t="shared" si="46"/>
        <v>0</v>
      </c>
      <c r="H677" s="317"/>
      <c r="I677" s="29"/>
      <c r="J677" s="29"/>
      <c r="K677" s="324">
        <f t="shared" si="47"/>
        <v>0</v>
      </c>
      <c r="L677" s="59">
        <v>5.0748834279653217</v>
      </c>
      <c r="M677" s="29"/>
      <c r="N677" s="29"/>
      <c r="O677" s="325"/>
    </row>
    <row r="678" spans="1:15" ht="31.5" x14ac:dyDescent="0.25">
      <c r="A678" s="333" t="s">
        <v>2157</v>
      </c>
      <c r="B678" s="30" t="s">
        <v>3665</v>
      </c>
      <c r="C678" s="29"/>
      <c r="D678" s="29"/>
      <c r="E678" s="29"/>
      <c r="F678" s="324">
        <f t="shared" si="45"/>
        <v>0</v>
      </c>
      <c r="G678" s="322">
        <f t="shared" si="46"/>
        <v>0.46480712668833335</v>
      </c>
      <c r="H678" s="199" t="s">
        <v>351</v>
      </c>
      <c r="I678" s="29"/>
      <c r="J678" s="29"/>
      <c r="K678" s="324" t="str">
        <f t="shared" si="47"/>
        <v>0,5 МВА</v>
      </c>
      <c r="L678" s="14">
        <v>0.5484724094922333</v>
      </c>
      <c r="M678" s="29"/>
      <c r="N678" s="29"/>
      <c r="O678" s="325">
        <f t="shared" si="48"/>
        <v>0.5484724094922333</v>
      </c>
    </row>
    <row r="679" spans="1:15" ht="31.5" x14ac:dyDescent="0.25">
      <c r="A679" s="333" t="s">
        <v>2159</v>
      </c>
      <c r="B679" s="30" t="s">
        <v>3667</v>
      </c>
      <c r="C679" s="29"/>
      <c r="D679" s="29"/>
      <c r="E679" s="29"/>
      <c r="F679" s="324">
        <f t="shared" si="45"/>
        <v>0</v>
      </c>
      <c r="G679" s="322">
        <f t="shared" si="46"/>
        <v>0.78972833333333325</v>
      </c>
      <c r="H679" s="199"/>
      <c r="I679" s="29"/>
      <c r="J679" s="29"/>
      <c r="K679" s="324">
        <f t="shared" si="47"/>
        <v>0</v>
      </c>
      <c r="L679" s="14">
        <v>0.93187943333333323</v>
      </c>
      <c r="M679" s="29"/>
      <c r="N679" s="29"/>
      <c r="O679" s="325">
        <f t="shared" si="48"/>
        <v>0.93187943333333323</v>
      </c>
    </row>
    <row r="680" spans="1:15" ht="31.5" x14ac:dyDescent="0.25">
      <c r="A680" s="333" t="s">
        <v>2161</v>
      </c>
      <c r="B680" s="30" t="s">
        <v>3669</v>
      </c>
      <c r="C680" s="29"/>
      <c r="D680" s="29"/>
      <c r="E680" s="29"/>
      <c r="F680" s="324">
        <f t="shared" si="45"/>
        <v>0</v>
      </c>
      <c r="G680" s="322">
        <f t="shared" si="46"/>
        <v>0.22471952715333335</v>
      </c>
      <c r="H680" s="199" t="s">
        <v>19</v>
      </c>
      <c r="I680" s="29"/>
      <c r="J680" s="29"/>
      <c r="K680" s="324" t="str">
        <f t="shared" si="47"/>
        <v>0,4 МВА</v>
      </c>
      <c r="L680" s="14">
        <v>0.26516904204093333</v>
      </c>
      <c r="M680" s="29"/>
      <c r="N680" s="29"/>
      <c r="O680" s="325">
        <f t="shared" si="48"/>
        <v>0.26516904204093333</v>
      </c>
    </row>
    <row r="681" spans="1:15" ht="31.5" x14ac:dyDescent="0.25">
      <c r="A681" s="333" t="s">
        <v>2163</v>
      </c>
      <c r="B681" s="30" t="s">
        <v>3671</v>
      </c>
      <c r="C681" s="29"/>
      <c r="D681" s="29"/>
      <c r="E681" s="29"/>
      <c r="F681" s="324">
        <f t="shared" si="45"/>
        <v>0</v>
      </c>
      <c r="G681" s="322">
        <f t="shared" si="46"/>
        <v>0.52648555555555554</v>
      </c>
      <c r="H681" s="199"/>
      <c r="I681" s="29"/>
      <c r="J681" s="29"/>
      <c r="K681" s="324">
        <f t="shared" si="47"/>
        <v>0</v>
      </c>
      <c r="L681" s="14">
        <v>0.62125295555555549</v>
      </c>
      <c r="M681" s="29"/>
      <c r="N681" s="29"/>
      <c r="O681" s="325">
        <f t="shared" si="48"/>
        <v>0.62125295555555549</v>
      </c>
    </row>
    <row r="682" spans="1:15" ht="31.5" x14ac:dyDescent="0.25">
      <c r="A682" s="333" t="s">
        <v>2165</v>
      </c>
      <c r="B682" s="30" t="s">
        <v>3673</v>
      </c>
      <c r="C682" s="29"/>
      <c r="D682" s="29"/>
      <c r="E682" s="29"/>
      <c r="F682" s="324">
        <f t="shared" si="45"/>
        <v>0</v>
      </c>
      <c r="G682" s="322">
        <f t="shared" si="46"/>
        <v>0.71555145837000012</v>
      </c>
      <c r="H682" s="199" t="s">
        <v>378</v>
      </c>
      <c r="I682" s="29"/>
      <c r="J682" s="29"/>
      <c r="K682" s="324" t="str">
        <f t="shared" si="47"/>
        <v>0,8 МВА</v>
      </c>
      <c r="L682" s="14">
        <v>0.84435072087660012</v>
      </c>
      <c r="M682" s="29"/>
      <c r="N682" s="29"/>
      <c r="O682" s="325">
        <f t="shared" si="48"/>
        <v>0.84435072087660012</v>
      </c>
    </row>
    <row r="683" spans="1:15" ht="31.5" x14ac:dyDescent="0.25">
      <c r="A683" s="333" t="s">
        <v>133</v>
      </c>
      <c r="B683" s="30" t="s">
        <v>3675</v>
      </c>
      <c r="C683" s="29"/>
      <c r="D683" s="29"/>
      <c r="E683" s="29"/>
      <c r="F683" s="324">
        <f t="shared" si="45"/>
        <v>0</v>
      </c>
      <c r="G683" s="322">
        <f t="shared" si="46"/>
        <v>0.6581069444444444</v>
      </c>
      <c r="H683" s="199"/>
      <c r="I683" s="136"/>
      <c r="J683" s="136"/>
      <c r="K683" s="324">
        <f t="shared" si="47"/>
        <v>0</v>
      </c>
      <c r="L683" s="14">
        <v>0.7765661944444443</v>
      </c>
      <c r="M683" s="136"/>
      <c r="N683" s="136"/>
      <c r="O683" s="325">
        <f t="shared" si="48"/>
        <v>0.7765661944444443</v>
      </c>
    </row>
    <row r="684" spans="1:15" ht="31.5" x14ac:dyDescent="0.25">
      <c r="A684" s="333" t="s">
        <v>3867</v>
      </c>
      <c r="B684" s="30" t="s">
        <v>3677</v>
      </c>
      <c r="C684" s="29"/>
      <c r="D684" s="29"/>
      <c r="E684" s="29"/>
      <c r="F684" s="324">
        <f t="shared" si="45"/>
        <v>0</v>
      </c>
      <c r="G684" s="322">
        <f t="shared" si="46"/>
        <v>0.92134972222222189</v>
      </c>
      <c r="H684" s="199"/>
      <c r="I684" s="29"/>
      <c r="J684" s="29"/>
      <c r="K684" s="324">
        <f t="shared" si="47"/>
        <v>0</v>
      </c>
      <c r="L684" s="14">
        <v>1.0871926722222218</v>
      </c>
      <c r="M684" s="29"/>
      <c r="N684" s="29"/>
      <c r="O684" s="325">
        <f t="shared" si="48"/>
        <v>1.0871926722222218</v>
      </c>
    </row>
    <row r="685" spans="1:15" x14ac:dyDescent="0.25">
      <c r="A685" s="333" t="s">
        <v>3868</v>
      </c>
      <c r="B685" s="136" t="s">
        <v>2041</v>
      </c>
      <c r="C685" s="29"/>
      <c r="D685" s="29"/>
      <c r="E685" s="29"/>
      <c r="F685" s="324">
        <f t="shared" si="45"/>
        <v>0</v>
      </c>
      <c r="G685" s="322">
        <f t="shared" si="46"/>
        <v>0</v>
      </c>
      <c r="H685" s="317"/>
      <c r="I685" s="29"/>
      <c r="J685" s="29"/>
      <c r="K685" s="324">
        <f t="shared" si="47"/>
        <v>0</v>
      </c>
      <c r="L685" s="59">
        <v>1.1255265319199999</v>
      </c>
      <c r="M685" s="29"/>
      <c r="N685" s="29"/>
      <c r="O685" s="325"/>
    </row>
    <row r="686" spans="1:15" ht="47.25" x14ac:dyDescent="0.25">
      <c r="A686" s="333" t="s">
        <v>3869</v>
      </c>
      <c r="B686" s="30" t="s">
        <v>3680</v>
      </c>
      <c r="C686" s="29"/>
      <c r="D686" s="29"/>
      <c r="E686" s="29"/>
      <c r="F686" s="324">
        <f t="shared" si="45"/>
        <v>0</v>
      </c>
      <c r="G686" s="322">
        <f t="shared" si="46"/>
        <v>0.95383604399999988</v>
      </c>
      <c r="H686" s="317"/>
      <c r="I686" s="29"/>
      <c r="J686" s="29"/>
      <c r="K686" s="324">
        <f t="shared" si="47"/>
        <v>0</v>
      </c>
      <c r="L686" s="14">
        <v>1.1255265319199999</v>
      </c>
      <c r="M686" s="29"/>
      <c r="N686" s="29"/>
      <c r="O686" s="325">
        <f t="shared" si="48"/>
        <v>1.1255265319199999</v>
      </c>
    </row>
    <row r="687" spans="1:15" x14ac:dyDescent="0.25">
      <c r="A687" s="333" t="s">
        <v>3870</v>
      </c>
      <c r="B687" s="136" t="s">
        <v>2246</v>
      </c>
      <c r="C687" s="29"/>
      <c r="D687" s="29"/>
      <c r="E687" s="29"/>
      <c r="F687" s="324">
        <f t="shared" si="45"/>
        <v>0</v>
      </c>
      <c r="G687" s="322">
        <f t="shared" si="46"/>
        <v>0</v>
      </c>
      <c r="H687" s="317"/>
      <c r="I687" s="29"/>
      <c r="J687" s="29"/>
      <c r="K687" s="324">
        <f t="shared" si="47"/>
        <v>0</v>
      </c>
      <c r="L687" s="59">
        <v>4.598959651290853</v>
      </c>
      <c r="M687" s="29"/>
      <c r="N687" s="29"/>
      <c r="O687" s="325"/>
    </row>
    <row r="688" spans="1:15" ht="47.25" x14ac:dyDescent="0.25">
      <c r="A688" s="333" t="s">
        <v>3871</v>
      </c>
      <c r="B688" s="30" t="s">
        <v>3683</v>
      </c>
      <c r="C688" s="29"/>
      <c r="D688" s="29"/>
      <c r="E688" s="29"/>
      <c r="F688" s="324">
        <f t="shared" si="45"/>
        <v>0</v>
      </c>
      <c r="G688" s="322">
        <f t="shared" si="46"/>
        <v>1.7250762634886665</v>
      </c>
      <c r="H688" s="199" t="s">
        <v>351</v>
      </c>
      <c r="I688" s="29"/>
      <c r="J688" s="29"/>
      <c r="K688" s="324" t="str">
        <f t="shared" si="47"/>
        <v>0,5 МВА</v>
      </c>
      <c r="L688" s="14">
        <v>2.0355899909166264</v>
      </c>
      <c r="M688" s="29"/>
      <c r="N688" s="29"/>
      <c r="O688" s="325">
        <f t="shared" si="48"/>
        <v>2.0355899909166264</v>
      </c>
    </row>
    <row r="689" spans="1:15" ht="31.5" x14ac:dyDescent="0.25">
      <c r="A689" s="333" t="s">
        <v>0</v>
      </c>
      <c r="B689" s="30" t="s">
        <v>3685</v>
      </c>
      <c r="C689" s="29"/>
      <c r="D689" s="29"/>
      <c r="E689" s="29"/>
      <c r="F689" s="324">
        <f t="shared" si="45"/>
        <v>0</v>
      </c>
      <c r="G689" s="322">
        <f t="shared" si="46"/>
        <v>0.39486416666666663</v>
      </c>
      <c r="H689" s="199"/>
      <c r="I689" s="136"/>
      <c r="J689" s="136"/>
      <c r="K689" s="324">
        <f t="shared" si="47"/>
        <v>0</v>
      </c>
      <c r="L689" s="14">
        <v>0.46593971666666661</v>
      </c>
      <c r="M689" s="136"/>
      <c r="N689" s="136"/>
      <c r="O689" s="325">
        <f t="shared" si="48"/>
        <v>0.46593971666666661</v>
      </c>
    </row>
    <row r="690" spans="1:15" ht="31.5" x14ac:dyDescent="0.25">
      <c r="A690" s="333" t="s">
        <v>2281</v>
      </c>
      <c r="B690" s="30" t="s">
        <v>3687</v>
      </c>
      <c r="C690" s="29"/>
      <c r="D690" s="29"/>
      <c r="E690" s="29"/>
      <c r="F690" s="324">
        <f t="shared" si="45"/>
        <v>0</v>
      </c>
      <c r="G690" s="322">
        <f t="shared" si="46"/>
        <v>0.39486416666666663</v>
      </c>
      <c r="H690" s="199"/>
      <c r="I690" s="29"/>
      <c r="J690" s="29"/>
      <c r="K690" s="324">
        <f t="shared" si="47"/>
        <v>0</v>
      </c>
      <c r="L690" s="14">
        <v>0.46593971666666661</v>
      </c>
      <c r="M690" s="29"/>
      <c r="N690" s="29"/>
      <c r="O690" s="325">
        <f t="shared" si="48"/>
        <v>0.46593971666666661</v>
      </c>
    </row>
    <row r="691" spans="1:15" ht="31.5" x14ac:dyDescent="0.25">
      <c r="A691" s="333" t="s">
        <v>3872</v>
      </c>
      <c r="B691" s="30" t="s">
        <v>3689</v>
      </c>
      <c r="C691" s="29"/>
      <c r="D691" s="29"/>
      <c r="E691" s="29"/>
      <c r="F691" s="324">
        <f t="shared" ref="F691:F742" si="49">C691</f>
        <v>0</v>
      </c>
      <c r="G691" s="322">
        <f t="shared" si="46"/>
        <v>0.56174825582400001</v>
      </c>
      <c r="H691" s="199" t="s">
        <v>19</v>
      </c>
      <c r="I691" s="29"/>
      <c r="J691" s="29"/>
      <c r="K691" s="324" t="str">
        <f t="shared" si="47"/>
        <v>0,4 МВА</v>
      </c>
      <c r="L691" s="14">
        <v>0.66286294187231998</v>
      </c>
      <c r="M691" s="29"/>
      <c r="N691" s="29"/>
      <c r="O691" s="325">
        <f t="shared" si="48"/>
        <v>0.66286294187231998</v>
      </c>
    </row>
    <row r="692" spans="1:15" ht="47.25" x14ac:dyDescent="0.25">
      <c r="A692" s="333" t="s">
        <v>3873</v>
      </c>
      <c r="B692" s="30" t="s">
        <v>3691</v>
      </c>
      <c r="C692" s="29"/>
      <c r="D692" s="29"/>
      <c r="E692" s="29"/>
      <c r="F692" s="324">
        <f t="shared" si="49"/>
        <v>0</v>
      </c>
      <c r="G692" s="322">
        <f t="shared" si="46"/>
        <v>0.82087058065133334</v>
      </c>
      <c r="H692" s="199" t="s">
        <v>351</v>
      </c>
      <c r="I692" s="29"/>
      <c r="J692" s="29"/>
      <c r="K692" s="324" t="str">
        <f t="shared" si="47"/>
        <v>0,5 МВА</v>
      </c>
      <c r="L692" s="14">
        <v>0.96862728516857333</v>
      </c>
      <c r="M692" s="29"/>
      <c r="N692" s="29"/>
      <c r="O692" s="325">
        <f t="shared" si="48"/>
        <v>0.96862728516857333</v>
      </c>
    </row>
    <row r="693" spans="1:15" x14ac:dyDescent="0.25">
      <c r="A693" s="333" t="s">
        <v>3874</v>
      </c>
      <c r="B693" s="136" t="s">
        <v>3693</v>
      </c>
      <c r="C693" s="29"/>
      <c r="D693" s="29"/>
      <c r="E693" s="29"/>
      <c r="F693" s="324">
        <f t="shared" si="49"/>
        <v>0</v>
      </c>
      <c r="G693" s="322">
        <f t="shared" si="46"/>
        <v>0</v>
      </c>
      <c r="H693" s="317"/>
      <c r="I693" s="29"/>
      <c r="J693" s="29"/>
      <c r="K693" s="324">
        <f t="shared" si="47"/>
        <v>0</v>
      </c>
      <c r="L693" s="59">
        <v>5.4864208088912925</v>
      </c>
      <c r="M693" s="29"/>
      <c r="N693" s="29"/>
      <c r="O693" s="325"/>
    </row>
    <row r="694" spans="1:15" ht="47.25" x14ac:dyDescent="0.25">
      <c r="A694" s="333" t="s">
        <v>3875</v>
      </c>
      <c r="B694" s="30" t="s">
        <v>3695</v>
      </c>
      <c r="C694" s="29"/>
      <c r="D694" s="29"/>
      <c r="E694" s="29"/>
      <c r="F694" s="324">
        <f t="shared" si="49"/>
        <v>0</v>
      </c>
      <c r="G694" s="322">
        <f t="shared" si="46"/>
        <v>0.9713781474730665</v>
      </c>
      <c r="H694" s="199" t="s">
        <v>351</v>
      </c>
      <c r="I694" s="29"/>
      <c r="J694" s="29"/>
      <c r="K694" s="324" t="str">
        <f t="shared" si="47"/>
        <v>0,5 МВА</v>
      </c>
      <c r="L694" s="14">
        <v>1.1462262140182184</v>
      </c>
      <c r="M694" s="29"/>
      <c r="N694" s="29"/>
      <c r="O694" s="325">
        <f t="shared" si="48"/>
        <v>1.1462262140182184</v>
      </c>
    </row>
    <row r="695" spans="1:15" ht="47.25" x14ac:dyDescent="0.25">
      <c r="A695" s="333" t="s">
        <v>3876</v>
      </c>
      <c r="B695" s="30" t="s">
        <v>3697</v>
      </c>
      <c r="C695" s="29"/>
      <c r="D695" s="29"/>
      <c r="E695" s="29"/>
      <c r="F695" s="324">
        <f t="shared" si="49"/>
        <v>0</v>
      </c>
      <c r="G695" s="322">
        <f t="shared" si="46"/>
        <v>0.78646341847235568</v>
      </c>
      <c r="H695" s="199" t="s">
        <v>351</v>
      </c>
      <c r="I695" s="29"/>
      <c r="J695" s="29"/>
      <c r="K695" s="324" t="str">
        <f t="shared" si="47"/>
        <v>0,5 МВА</v>
      </c>
      <c r="L695" s="14">
        <v>0.9280268337973796</v>
      </c>
      <c r="M695" s="29"/>
      <c r="N695" s="29"/>
      <c r="O695" s="325">
        <f t="shared" si="48"/>
        <v>0.9280268337973796</v>
      </c>
    </row>
    <row r="696" spans="1:15" ht="31.5" x14ac:dyDescent="0.25">
      <c r="A696" s="333" t="s">
        <v>3877</v>
      </c>
      <c r="B696" s="30" t="s">
        <v>3699</v>
      </c>
      <c r="C696" s="29"/>
      <c r="D696" s="29"/>
      <c r="E696" s="29"/>
      <c r="F696" s="324">
        <f t="shared" si="49"/>
        <v>0</v>
      </c>
      <c r="G696" s="322">
        <f t="shared" si="46"/>
        <v>1.1845924999999999</v>
      </c>
      <c r="H696" s="199"/>
      <c r="I696" s="29"/>
      <c r="J696" s="29"/>
      <c r="K696" s="324">
        <f t="shared" si="47"/>
        <v>0</v>
      </c>
      <c r="L696" s="14">
        <v>1.3978191499999999</v>
      </c>
      <c r="M696" s="29"/>
      <c r="N696" s="29"/>
      <c r="O696" s="325">
        <f t="shared" si="48"/>
        <v>1.3978191499999999</v>
      </c>
    </row>
    <row r="697" spans="1:15" ht="31.5" x14ac:dyDescent="0.25">
      <c r="A697" s="333" t="s">
        <v>3878</v>
      </c>
      <c r="B697" s="30" t="s">
        <v>3701</v>
      </c>
      <c r="C697" s="29"/>
      <c r="D697" s="29"/>
      <c r="E697" s="29"/>
      <c r="F697" s="324">
        <f t="shared" si="49"/>
        <v>0</v>
      </c>
      <c r="G697" s="322">
        <f t="shared" si="46"/>
        <v>0.13162138888888888</v>
      </c>
      <c r="H697" s="199"/>
      <c r="I697" s="29"/>
      <c r="J697" s="29"/>
      <c r="K697" s="324">
        <f t="shared" si="47"/>
        <v>0</v>
      </c>
      <c r="L697" s="14">
        <v>0.15531323888888887</v>
      </c>
      <c r="M697" s="29"/>
      <c r="N697" s="29"/>
      <c r="O697" s="325">
        <f t="shared" si="48"/>
        <v>0.15531323888888887</v>
      </c>
    </row>
    <row r="698" spans="1:15" ht="47.25" x14ac:dyDescent="0.25">
      <c r="A698" s="333" t="s">
        <v>3879</v>
      </c>
      <c r="B698" s="30" t="s">
        <v>3703</v>
      </c>
      <c r="C698" s="29"/>
      <c r="D698" s="29"/>
      <c r="E698" s="29"/>
      <c r="F698" s="324">
        <f t="shared" si="49"/>
        <v>0</v>
      </c>
      <c r="G698" s="322">
        <f t="shared" si="46"/>
        <v>0.49615831635416663</v>
      </c>
      <c r="H698" s="199" t="s">
        <v>351</v>
      </c>
      <c r="I698" s="29"/>
      <c r="J698" s="29"/>
      <c r="K698" s="324" t="str">
        <f t="shared" si="47"/>
        <v>0,5 МВА</v>
      </c>
      <c r="L698" s="14">
        <v>0.58546681329791661</v>
      </c>
      <c r="M698" s="29"/>
      <c r="N698" s="29"/>
      <c r="O698" s="325">
        <f t="shared" si="48"/>
        <v>0.58546681329791661</v>
      </c>
    </row>
    <row r="699" spans="1:15" ht="31.5" x14ac:dyDescent="0.25">
      <c r="A699" s="333" t="s">
        <v>3880</v>
      </c>
      <c r="B699" s="30" t="s">
        <v>3705</v>
      </c>
      <c r="C699" s="29"/>
      <c r="D699" s="29"/>
      <c r="E699" s="29"/>
      <c r="F699" s="324">
        <f t="shared" si="49"/>
        <v>0</v>
      </c>
      <c r="G699" s="322">
        <f t="shared" si="46"/>
        <v>0.78972833333333325</v>
      </c>
      <c r="H699" s="199"/>
      <c r="I699" s="29"/>
      <c r="J699" s="29"/>
      <c r="K699" s="324">
        <f t="shared" si="47"/>
        <v>0</v>
      </c>
      <c r="L699" s="14">
        <v>0.93187943333333323</v>
      </c>
      <c r="M699" s="29"/>
      <c r="N699" s="29"/>
      <c r="O699" s="325">
        <f t="shared" si="48"/>
        <v>0.93187943333333323</v>
      </c>
    </row>
    <row r="700" spans="1:15" ht="31.5" x14ac:dyDescent="0.25">
      <c r="A700" s="333" t="s">
        <v>139</v>
      </c>
      <c r="B700" s="30" t="s">
        <v>3707</v>
      </c>
      <c r="C700" s="29"/>
      <c r="D700" s="29"/>
      <c r="E700" s="29"/>
      <c r="F700" s="324">
        <f t="shared" si="49"/>
        <v>0</v>
      </c>
      <c r="G700" s="322">
        <f t="shared" si="46"/>
        <v>0.28956705555555551</v>
      </c>
      <c r="H700" s="199"/>
      <c r="I700" s="136"/>
      <c r="J700" s="136"/>
      <c r="K700" s="324">
        <f t="shared" si="47"/>
        <v>0</v>
      </c>
      <c r="L700" s="14">
        <v>0.34168912555555547</v>
      </c>
      <c r="M700" s="136"/>
      <c r="N700" s="136"/>
      <c r="O700" s="325">
        <f t="shared" si="48"/>
        <v>0.34168912555555547</v>
      </c>
    </row>
    <row r="701" spans="1:15" x14ac:dyDescent="0.25">
      <c r="A701" s="333" t="s">
        <v>2303</v>
      </c>
      <c r="B701" s="136" t="s">
        <v>3709</v>
      </c>
      <c r="C701" s="29"/>
      <c r="D701" s="29"/>
      <c r="E701" s="29"/>
      <c r="F701" s="324">
        <f t="shared" si="49"/>
        <v>0</v>
      </c>
      <c r="G701" s="322">
        <f t="shared" si="46"/>
        <v>0</v>
      </c>
      <c r="H701" s="317"/>
      <c r="I701" s="29"/>
      <c r="J701" s="29"/>
      <c r="K701" s="324">
        <f t="shared" si="47"/>
        <v>0</v>
      </c>
      <c r="L701" s="59">
        <v>0.93753062228311079</v>
      </c>
      <c r="M701" s="29"/>
      <c r="N701" s="29"/>
      <c r="O701" s="325"/>
    </row>
    <row r="702" spans="1:15" ht="47.25" x14ac:dyDescent="0.25">
      <c r="A702" s="333" t="s">
        <v>2304</v>
      </c>
      <c r="B702" s="30" t="s">
        <v>3711</v>
      </c>
      <c r="C702" s="29"/>
      <c r="D702" s="29"/>
      <c r="E702" s="29"/>
      <c r="F702" s="324">
        <f t="shared" si="49"/>
        <v>0</v>
      </c>
      <c r="G702" s="322">
        <f t="shared" si="46"/>
        <v>0.22700499328888887</v>
      </c>
      <c r="H702" s="317"/>
      <c r="I702" s="29"/>
      <c r="J702" s="29"/>
      <c r="K702" s="324">
        <f t="shared" si="47"/>
        <v>0</v>
      </c>
      <c r="L702" s="14">
        <v>0.26786589208088885</v>
      </c>
      <c r="M702" s="29"/>
      <c r="N702" s="29"/>
      <c r="O702" s="325">
        <f t="shared" si="48"/>
        <v>0.26786589208088885</v>
      </c>
    </row>
    <row r="703" spans="1:15" ht="47.25" x14ac:dyDescent="0.25">
      <c r="A703" s="333" t="s">
        <v>2306</v>
      </c>
      <c r="B703" s="30" t="s">
        <v>3713</v>
      </c>
      <c r="C703" s="29"/>
      <c r="D703" s="29"/>
      <c r="E703" s="29"/>
      <c r="F703" s="324">
        <f t="shared" si="49"/>
        <v>0</v>
      </c>
      <c r="G703" s="322">
        <f t="shared" si="46"/>
        <v>0.56751248322222203</v>
      </c>
      <c r="H703" s="317"/>
      <c r="I703" s="29"/>
      <c r="J703" s="29"/>
      <c r="K703" s="324">
        <f t="shared" si="47"/>
        <v>0</v>
      </c>
      <c r="L703" s="14">
        <v>0.66966473020222195</v>
      </c>
      <c r="M703" s="29"/>
      <c r="N703" s="29"/>
      <c r="O703" s="325">
        <f t="shared" si="48"/>
        <v>0.66966473020222195</v>
      </c>
    </row>
    <row r="704" spans="1:15" x14ac:dyDescent="0.25">
      <c r="A704" s="333" t="s">
        <v>2308</v>
      </c>
      <c r="B704" s="136" t="s">
        <v>2422</v>
      </c>
      <c r="C704" s="29"/>
      <c r="D704" s="29"/>
      <c r="E704" s="29"/>
      <c r="F704" s="324">
        <f t="shared" si="49"/>
        <v>0</v>
      </c>
      <c r="G704" s="322">
        <f t="shared" si="46"/>
        <v>0</v>
      </c>
      <c r="H704" s="317"/>
      <c r="I704" s="29"/>
      <c r="J704" s="29"/>
      <c r="K704" s="324">
        <f t="shared" si="47"/>
        <v>0</v>
      </c>
      <c r="L704" s="59">
        <v>29.016125665007131</v>
      </c>
      <c r="M704" s="29"/>
      <c r="N704" s="29"/>
      <c r="O704" s="325"/>
    </row>
    <row r="705" spans="1:15" ht="63" x14ac:dyDescent="0.25">
      <c r="A705" s="333" t="s">
        <v>2311</v>
      </c>
      <c r="B705" s="30" t="s">
        <v>3716</v>
      </c>
      <c r="C705" s="29"/>
      <c r="D705" s="29"/>
      <c r="E705" s="29"/>
      <c r="F705" s="324">
        <f t="shared" si="49"/>
        <v>0</v>
      </c>
      <c r="G705" s="322">
        <f t="shared" si="46"/>
        <v>3.0277229687794436</v>
      </c>
      <c r="H705" s="199" t="s">
        <v>351</v>
      </c>
      <c r="I705" s="29"/>
      <c r="J705" s="29"/>
      <c r="K705" s="324" t="str">
        <f t="shared" si="47"/>
        <v>0,5 МВА</v>
      </c>
      <c r="L705" s="14">
        <v>3.5727131031597432</v>
      </c>
      <c r="M705" s="29"/>
      <c r="N705" s="29"/>
      <c r="O705" s="325">
        <f t="shared" si="48"/>
        <v>3.5727131031597432</v>
      </c>
    </row>
    <row r="706" spans="1:15" ht="31.5" x14ac:dyDescent="0.25">
      <c r="A706" s="333" t="s">
        <v>2313</v>
      </c>
      <c r="B706" s="30" t="s">
        <v>3718</v>
      </c>
      <c r="C706" s="29"/>
      <c r="D706" s="29"/>
      <c r="E706" s="29"/>
      <c r="F706" s="324">
        <f t="shared" si="49"/>
        <v>0</v>
      </c>
      <c r="G706" s="322">
        <f t="shared" si="46"/>
        <v>1.3162138888888888</v>
      </c>
      <c r="H706" s="199"/>
      <c r="I706" s="29"/>
      <c r="J706" s="29"/>
      <c r="K706" s="324">
        <f t="shared" si="47"/>
        <v>0</v>
      </c>
      <c r="L706" s="14">
        <v>1.5531323888888886</v>
      </c>
      <c r="M706" s="29"/>
      <c r="N706" s="29"/>
      <c r="O706" s="325">
        <f t="shared" si="48"/>
        <v>1.5531323888888886</v>
      </c>
    </row>
    <row r="707" spans="1:15" ht="47.25" x14ac:dyDescent="0.25">
      <c r="A707" s="333" t="s">
        <v>2316</v>
      </c>
      <c r="B707" s="30" t="s">
        <v>3720</v>
      </c>
      <c r="C707" s="29"/>
      <c r="D707" s="29"/>
      <c r="E707" s="29"/>
      <c r="F707" s="324">
        <f t="shared" si="49"/>
        <v>0</v>
      </c>
      <c r="G707" s="322">
        <f t="shared" si="46"/>
        <v>20.246000146575</v>
      </c>
      <c r="H707" s="199" t="s">
        <v>3178</v>
      </c>
      <c r="I707" s="29"/>
      <c r="J707" s="29"/>
      <c r="K707" s="324" t="str">
        <f t="shared" si="47"/>
        <v>2 МВА</v>
      </c>
      <c r="L707" s="14">
        <v>23.890280172958498</v>
      </c>
      <c r="M707" s="29"/>
      <c r="N707" s="29"/>
      <c r="O707" s="325">
        <f t="shared" si="48"/>
        <v>23.890280172958498</v>
      </c>
    </row>
    <row r="708" spans="1:15" x14ac:dyDescent="0.25">
      <c r="A708" s="333" t="s">
        <v>10</v>
      </c>
      <c r="B708" s="136" t="s">
        <v>2458</v>
      </c>
      <c r="C708" s="29"/>
      <c r="D708" s="29"/>
      <c r="E708" s="29"/>
      <c r="F708" s="324">
        <f t="shared" si="49"/>
        <v>0</v>
      </c>
      <c r="G708" s="322">
        <f t="shared" si="46"/>
        <v>0</v>
      </c>
      <c r="H708" s="317"/>
      <c r="I708" s="136"/>
      <c r="J708" s="136"/>
      <c r="K708" s="324">
        <f t="shared" si="47"/>
        <v>0</v>
      </c>
      <c r="L708" s="59">
        <v>1.8375999740144355</v>
      </c>
      <c r="M708" s="136"/>
      <c r="N708" s="136"/>
      <c r="O708" s="325"/>
    </row>
    <row r="709" spans="1:15" ht="31.5" x14ac:dyDescent="0.25">
      <c r="A709" s="333" t="s">
        <v>3881</v>
      </c>
      <c r="B709" s="30" t="s">
        <v>3723</v>
      </c>
      <c r="C709" s="29"/>
      <c r="D709" s="29"/>
      <c r="E709" s="29"/>
      <c r="F709" s="324">
        <f t="shared" si="49"/>
        <v>0</v>
      </c>
      <c r="G709" s="322">
        <f t="shared" si="46"/>
        <v>0.38153441760000006</v>
      </c>
      <c r="H709" s="199"/>
      <c r="I709" s="29"/>
      <c r="J709" s="29"/>
      <c r="K709" s="324">
        <f t="shared" si="47"/>
        <v>0</v>
      </c>
      <c r="L709" s="14">
        <v>0.45021061276800006</v>
      </c>
      <c r="M709" s="29"/>
      <c r="N709" s="29"/>
      <c r="O709" s="325">
        <f t="shared" si="48"/>
        <v>0.45021061276800006</v>
      </c>
    </row>
    <row r="710" spans="1:15" ht="47.25" x14ac:dyDescent="0.25">
      <c r="A710" s="333" t="s">
        <v>3882</v>
      </c>
      <c r="B710" s="30" t="s">
        <v>3725</v>
      </c>
      <c r="C710" s="29"/>
      <c r="D710" s="29"/>
      <c r="E710" s="29"/>
      <c r="F710" s="324">
        <f t="shared" si="49"/>
        <v>0</v>
      </c>
      <c r="G710" s="322">
        <f t="shared" si="46"/>
        <v>0.64926814041600001</v>
      </c>
      <c r="H710" s="199" t="s">
        <v>19</v>
      </c>
      <c r="I710" s="29"/>
      <c r="J710" s="29"/>
      <c r="K710" s="324" t="str">
        <f t="shared" si="47"/>
        <v>0,4 МВА</v>
      </c>
      <c r="L710" s="14">
        <v>0.76613640569087993</v>
      </c>
      <c r="M710" s="29"/>
      <c r="N710" s="29"/>
      <c r="O710" s="325">
        <f t="shared" si="48"/>
        <v>0.76613640569087993</v>
      </c>
    </row>
    <row r="711" spans="1:15" ht="31.5" x14ac:dyDescent="0.25">
      <c r="A711" s="333" t="s">
        <v>3883</v>
      </c>
      <c r="B711" s="30" t="s">
        <v>3727</v>
      </c>
      <c r="C711" s="29"/>
      <c r="D711" s="29"/>
      <c r="E711" s="29"/>
      <c r="F711" s="324">
        <f t="shared" si="49"/>
        <v>0</v>
      </c>
      <c r="G711" s="322">
        <f t="shared" si="46"/>
        <v>0.52648555555555554</v>
      </c>
      <c r="H711" s="199"/>
      <c r="I711" s="29"/>
      <c r="J711" s="29"/>
      <c r="K711" s="324">
        <f t="shared" si="47"/>
        <v>0</v>
      </c>
      <c r="L711" s="14">
        <v>0.62125295555555549</v>
      </c>
      <c r="M711" s="29"/>
      <c r="N711" s="29"/>
      <c r="O711" s="325">
        <f t="shared" si="48"/>
        <v>0.62125295555555549</v>
      </c>
    </row>
    <row r="712" spans="1:15" x14ac:dyDescent="0.25">
      <c r="A712" s="333" t="s">
        <v>3884</v>
      </c>
      <c r="B712" s="136" t="s">
        <v>3729</v>
      </c>
      <c r="C712" s="29"/>
      <c r="D712" s="29"/>
      <c r="E712" s="29"/>
      <c r="F712" s="324">
        <f t="shared" si="49"/>
        <v>0</v>
      </c>
      <c r="G712" s="322">
        <f t="shared" si="46"/>
        <v>0</v>
      </c>
      <c r="H712" s="317"/>
      <c r="I712" s="29"/>
      <c r="J712" s="29"/>
      <c r="K712" s="324">
        <f t="shared" si="47"/>
        <v>0</v>
      </c>
      <c r="L712" s="59">
        <v>16.289729805782159</v>
      </c>
      <c r="M712" s="29"/>
      <c r="N712" s="29"/>
      <c r="O712" s="325"/>
    </row>
    <row r="713" spans="1:15" ht="31.5" x14ac:dyDescent="0.25">
      <c r="A713" s="333" t="s">
        <v>3885</v>
      </c>
      <c r="B713" s="30" t="s">
        <v>3731</v>
      </c>
      <c r="C713" s="29"/>
      <c r="D713" s="29"/>
      <c r="E713" s="29"/>
      <c r="F713" s="324">
        <f t="shared" si="49"/>
        <v>0</v>
      </c>
      <c r="G713" s="322">
        <f t="shared" si="46"/>
        <v>2.1938229011999999</v>
      </c>
      <c r="H713" s="199"/>
      <c r="I713" s="29"/>
      <c r="J713" s="29"/>
      <c r="K713" s="324">
        <f t="shared" si="47"/>
        <v>0</v>
      </c>
      <c r="L713" s="14">
        <v>2.5887110234159998</v>
      </c>
      <c r="M713" s="29"/>
      <c r="N713" s="29"/>
      <c r="O713" s="325">
        <f t="shared" si="48"/>
        <v>2.5887110234159998</v>
      </c>
    </row>
    <row r="714" spans="1:15" ht="63" x14ac:dyDescent="0.25">
      <c r="A714" s="333" t="s">
        <v>3886</v>
      </c>
      <c r="B714" s="30" t="s">
        <v>3733</v>
      </c>
      <c r="C714" s="29"/>
      <c r="D714" s="29"/>
      <c r="E714" s="29"/>
      <c r="F714" s="324">
        <f t="shared" si="49"/>
        <v>0</v>
      </c>
      <c r="G714" s="322">
        <f t="shared" si="46"/>
        <v>6.5048106060000004</v>
      </c>
      <c r="H714" s="199" t="s">
        <v>97</v>
      </c>
      <c r="I714" s="29"/>
      <c r="J714" s="29"/>
      <c r="K714" s="324" t="str">
        <f t="shared" si="47"/>
        <v>0,63 МВА</v>
      </c>
      <c r="L714" s="14">
        <v>7.6756765150800002</v>
      </c>
      <c r="M714" s="29"/>
      <c r="N714" s="29"/>
      <c r="O714" s="325">
        <f t="shared" si="48"/>
        <v>7.6756765150800002</v>
      </c>
    </row>
    <row r="715" spans="1:15" ht="31.5" x14ac:dyDescent="0.25">
      <c r="A715" s="333" t="s">
        <v>3887</v>
      </c>
      <c r="B715" s="30" t="s">
        <v>3735</v>
      </c>
      <c r="C715" s="29"/>
      <c r="D715" s="29"/>
      <c r="E715" s="29"/>
      <c r="F715" s="324">
        <f t="shared" si="49"/>
        <v>0</v>
      </c>
      <c r="G715" s="322">
        <f t="shared" si="46"/>
        <v>1.6215212748000001</v>
      </c>
      <c r="H715" s="199"/>
      <c r="I715" s="29"/>
      <c r="J715" s="29"/>
      <c r="K715" s="324">
        <f t="shared" si="47"/>
        <v>0</v>
      </c>
      <c r="L715" s="14">
        <v>1.9133951042640001</v>
      </c>
      <c r="M715" s="29"/>
      <c r="N715" s="29"/>
      <c r="O715" s="325">
        <f t="shared" si="48"/>
        <v>1.9133951042640001</v>
      </c>
    </row>
    <row r="716" spans="1:15" ht="47.25" x14ac:dyDescent="0.25">
      <c r="A716" s="333" t="s">
        <v>1593</v>
      </c>
      <c r="B716" s="30" t="s">
        <v>3737</v>
      </c>
      <c r="C716" s="29"/>
      <c r="D716" s="29"/>
      <c r="E716" s="29"/>
      <c r="F716" s="324">
        <f t="shared" si="49"/>
        <v>0</v>
      </c>
      <c r="G716" s="322">
        <f t="shared" si="46"/>
        <v>1.00175095629</v>
      </c>
      <c r="H716" s="199" t="s">
        <v>351</v>
      </c>
      <c r="I716" s="136"/>
      <c r="J716" s="136"/>
      <c r="K716" s="324" t="str">
        <f t="shared" si="47"/>
        <v>0,5 МВА</v>
      </c>
      <c r="L716" s="14">
        <v>1.1820661284221998</v>
      </c>
      <c r="M716" s="136"/>
      <c r="N716" s="136"/>
      <c r="O716" s="325">
        <f t="shared" si="48"/>
        <v>1.1820661284221998</v>
      </c>
    </row>
    <row r="717" spans="1:15" ht="47.25" x14ac:dyDescent="0.25">
      <c r="A717" s="333" t="s">
        <v>3888</v>
      </c>
      <c r="B717" s="30" t="s">
        <v>3739</v>
      </c>
      <c r="C717" s="29"/>
      <c r="D717" s="29"/>
      <c r="E717" s="29"/>
      <c r="F717" s="324">
        <f t="shared" si="49"/>
        <v>0</v>
      </c>
      <c r="G717" s="322">
        <f t="shared" si="46"/>
        <v>0.57270238267200013</v>
      </c>
      <c r="H717" s="199" t="s">
        <v>351</v>
      </c>
      <c r="I717" s="29"/>
      <c r="J717" s="29"/>
      <c r="K717" s="324" t="str">
        <f t="shared" si="47"/>
        <v>0,5 МВА</v>
      </c>
      <c r="L717" s="14">
        <v>0.67578881155296011</v>
      </c>
      <c r="M717" s="29"/>
      <c r="N717" s="29"/>
      <c r="O717" s="325">
        <f t="shared" si="48"/>
        <v>0.67578881155296011</v>
      </c>
    </row>
    <row r="718" spans="1:15" ht="47.25" x14ac:dyDescent="0.25">
      <c r="A718" s="333" t="s">
        <v>3889</v>
      </c>
      <c r="B718" s="30" t="s">
        <v>3741</v>
      </c>
      <c r="C718" s="29"/>
      <c r="D718" s="29"/>
      <c r="E718" s="29"/>
      <c r="F718" s="324">
        <f t="shared" si="49"/>
        <v>0</v>
      </c>
      <c r="G718" s="322">
        <f t="shared" si="46"/>
        <v>1.9102476466499998</v>
      </c>
      <c r="H718" s="199" t="s">
        <v>351</v>
      </c>
      <c r="I718" s="29"/>
      <c r="J718" s="29"/>
      <c r="K718" s="324" t="str">
        <f t="shared" si="47"/>
        <v>0,5 МВА</v>
      </c>
      <c r="L718" s="14">
        <v>2.2540922230469995</v>
      </c>
      <c r="M718" s="29"/>
      <c r="N718" s="29"/>
      <c r="O718" s="325">
        <f t="shared" si="48"/>
        <v>2.2540922230469995</v>
      </c>
    </row>
    <row r="719" spans="1:15" x14ac:dyDescent="0.25">
      <c r="A719" s="333" t="s">
        <v>3890</v>
      </c>
      <c r="B719" s="136" t="s">
        <v>2302</v>
      </c>
      <c r="C719" s="29"/>
      <c r="D719" s="29"/>
      <c r="E719" s="29"/>
      <c r="F719" s="324">
        <f t="shared" si="49"/>
        <v>0</v>
      </c>
      <c r="G719" s="322">
        <f t="shared" si="46"/>
        <v>0</v>
      </c>
      <c r="H719" s="317"/>
      <c r="I719" s="29"/>
      <c r="J719" s="29"/>
      <c r="K719" s="324">
        <f t="shared" si="47"/>
        <v>0</v>
      </c>
      <c r="L719" s="59">
        <v>14.056057735584508</v>
      </c>
      <c r="M719" s="29"/>
      <c r="N719" s="29"/>
      <c r="O719" s="325"/>
    </row>
    <row r="720" spans="1:15" ht="47.25" x14ac:dyDescent="0.25">
      <c r="A720" s="333" t="s">
        <v>122</v>
      </c>
      <c r="B720" s="30" t="s">
        <v>3744</v>
      </c>
      <c r="C720" s="29"/>
      <c r="D720" s="29"/>
      <c r="E720" s="29"/>
      <c r="F720" s="324">
        <f t="shared" si="49"/>
        <v>0</v>
      </c>
      <c r="G720" s="322">
        <f t="shared" ref="G720:G783" si="50">O720/1.18</f>
        <v>4.0051271563333337</v>
      </c>
      <c r="H720" s="199" t="s">
        <v>97</v>
      </c>
      <c r="I720" s="136"/>
      <c r="J720" s="136"/>
      <c r="K720" s="324" t="str">
        <f t="shared" si="47"/>
        <v>0,63 МВА</v>
      </c>
      <c r="L720" s="14">
        <v>4.7260500444733333</v>
      </c>
      <c r="M720" s="136"/>
      <c r="N720" s="136"/>
      <c r="O720" s="325">
        <f t="shared" si="48"/>
        <v>4.7260500444733333</v>
      </c>
    </row>
    <row r="721" spans="1:15" ht="47.25" x14ac:dyDescent="0.25">
      <c r="A721" s="333" t="s">
        <v>3891</v>
      </c>
      <c r="B721" s="30" t="s">
        <v>3746</v>
      </c>
      <c r="C721" s="29"/>
      <c r="D721" s="29"/>
      <c r="E721" s="29"/>
      <c r="F721" s="324">
        <f t="shared" si="49"/>
        <v>0</v>
      </c>
      <c r="G721" s="322">
        <f t="shared" si="50"/>
        <v>0.46066821387999995</v>
      </c>
      <c r="H721" s="199" t="s">
        <v>19</v>
      </c>
      <c r="I721" s="29"/>
      <c r="J721" s="29"/>
      <c r="K721" s="324" t="str">
        <f t="shared" si="47"/>
        <v>0,4 МВА</v>
      </c>
      <c r="L721" s="14">
        <v>0.5435884923783999</v>
      </c>
      <c r="M721" s="29"/>
      <c r="N721" s="29"/>
      <c r="O721" s="325">
        <f t="shared" si="48"/>
        <v>0.5435884923783999</v>
      </c>
    </row>
    <row r="722" spans="1:15" ht="47.25" x14ac:dyDescent="0.25">
      <c r="A722" s="333" t="s">
        <v>3892</v>
      </c>
      <c r="B722" s="30" t="s">
        <v>3748</v>
      </c>
      <c r="C722" s="29"/>
      <c r="D722" s="29"/>
      <c r="E722" s="29"/>
      <c r="F722" s="324">
        <f t="shared" si="49"/>
        <v>0</v>
      </c>
      <c r="G722" s="322">
        <f t="shared" si="50"/>
        <v>1.9937290661555551</v>
      </c>
      <c r="H722" s="199"/>
      <c r="I722" s="29"/>
      <c r="J722" s="29"/>
      <c r="K722" s="324">
        <f t="shared" si="47"/>
        <v>0</v>
      </c>
      <c r="L722" s="14">
        <v>2.352600298063555</v>
      </c>
      <c r="M722" s="29"/>
      <c r="N722" s="29"/>
      <c r="O722" s="325">
        <f t="shared" si="48"/>
        <v>2.352600298063555</v>
      </c>
    </row>
    <row r="723" spans="1:15" ht="47.25" x14ac:dyDescent="0.25">
      <c r="A723" s="333" t="s">
        <v>3893</v>
      </c>
      <c r="B723" s="30" t="s">
        <v>3750</v>
      </c>
      <c r="C723" s="29"/>
      <c r="D723" s="29"/>
      <c r="E723" s="29"/>
      <c r="F723" s="324">
        <f t="shared" si="49"/>
        <v>0</v>
      </c>
      <c r="G723" s="322">
        <f t="shared" si="50"/>
        <v>0.92571282635999985</v>
      </c>
      <c r="H723" s="199" t="s">
        <v>97</v>
      </c>
      <c r="I723" s="29"/>
      <c r="J723" s="29"/>
      <c r="K723" s="324" t="str">
        <f t="shared" si="47"/>
        <v>0,63 МВА</v>
      </c>
      <c r="L723" s="14">
        <v>1.0923411351047998</v>
      </c>
      <c r="M723" s="29"/>
      <c r="N723" s="29"/>
      <c r="O723" s="325">
        <f t="shared" si="48"/>
        <v>1.0923411351047998</v>
      </c>
    </row>
    <row r="724" spans="1:15" ht="47.25" x14ac:dyDescent="0.25">
      <c r="A724" s="333" t="s">
        <v>125</v>
      </c>
      <c r="B724" s="30" t="s">
        <v>3752</v>
      </c>
      <c r="C724" s="29"/>
      <c r="D724" s="29"/>
      <c r="E724" s="29"/>
      <c r="F724" s="324">
        <f t="shared" si="49"/>
        <v>0</v>
      </c>
      <c r="G724" s="322">
        <f t="shared" si="50"/>
        <v>2.0497183660333329</v>
      </c>
      <c r="H724" s="199"/>
      <c r="I724" s="136"/>
      <c r="J724" s="136"/>
      <c r="K724" s="324">
        <f t="shared" ref="K724:K742" si="51">H724</f>
        <v>0</v>
      </c>
      <c r="L724" s="14">
        <v>2.4186676719193327</v>
      </c>
      <c r="M724" s="136"/>
      <c r="N724" s="136"/>
      <c r="O724" s="325">
        <f t="shared" si="48"/>
        <v>2.4186676719193327</v>
      </c>
    </row>
    <row r="725" spans="1:15" ht="47.25" x14ac:dyDescent="0.25">
      <c r="A725" s="333" t="s">
        <v>3894</v>
      </c>
      <c r="B725" s="30" t="s">
        <v>3754</v>
      </c>
      <c r="C725" s="29"/>
      <c r="D725" s="29"/>
      <c r="E725" s="29"/>
      <c r="F725" s="324">
        <f t="shared" si="49"/>
        <v>0</v>
      </c>
      <c r="G725" s="322">
        <f t="shared" si="50"/>
        <v>0.88132482505666676</v>
      </c>
      <c r="H725" s="199"/>
      <c r="I725" s="29"/>
      <c r="J725" s="29"/>
      <c r="K725" s="324">
        <f t="shared" si="51"/>
        <v>0</v>
      </c>
      <c r="L725" s="14">
        <v>1.0399632935668668</v>
      </c>
      <c r="M725" s="29"/>
      <c r="N725" s="29"/>
      <c r="O725" s="325">
        <f t="shared" ref="O725:O788" si="52">L725+M725+N725</f>
        <v>1.0399632935668668</v>
      </c>
    </row>
    <row r="726" spans="1:15" ht="47.25" x14ac:dyDescent="0.25">
      <c r="A726" s="333" t="s">
        <v>3895</v>
      </c>
      <c r="B726" s="30" t="s">
        <v>3756</v>
      </c>
      <c r="C726" s="29"/>
      <c r="D726" s="29"/>
      <c r="E726" s="29"/>
      <c r="F726" s="324">
        <f t="shared" si="49"/>
        <v>0</v>
      </c>
      <c r="G726" s="322">
        <f t="shared" si="50"/>
        <v>1.595632881422222</v>
      </c>
      <c r="H726" s="199"/>
      <c r="I726" s="29"/>
      <c r="J726" s="29"/>
      <c r="K726" s="324">
        <f t="shared" si="51"/>
        <v>0</v>
      </c>
      <c r="L726" s="14">
        <v>1.8828468000782219</v>
      </c>
      <c r="M726" s="29"/>
      <c r="N726" s="29"/>
      <c r="O726" s="325">
        <f t="shared" si="52"/>
        <v>1.8828468000782219</v>
      </c>
    </row>
    <row r="727" spans="1:15" x14ac:dyDescent="0.25">
      <c r="A727" s="333" t="s">
        <v>127</v>
      </c>
      <c r="B727" s="136" t="s">
        <v>3758</v>
      </c>
      <c r="C727" s="29"/>
      <c r="D727" s="29"/>
      <c r="E727" s="29"/>
      <c r="F727" s="324">
        <f t="shared" si="49"/>
        <v>0</v>
      </c>
      <c r="G727" s="322">
        <f t="shared" si="50"/>
        <v>0</v>
      </c>
      <c r="H727" s="317"/>
      <c r="I727" s="136"/>
      <c r="J727" s="136"/>
      <c r="K727" s="324">
        <f t="shared" si="51"/>
        <v>0</v>
      </c>
      <c r="L727" s="59">
        <v>7.9438416370252707</v>
      </c>
      <c r="M727" s="136"/>
      <c r="N727" s="136"/>
      <c r="O727" s="325"/>
    </row>
    <row r="728" spans="1:15" ht="47.25" x14ac:dyDescent="0.25">
      <c r="A728" s="333" t="s">
        <v>3896</v>
      </c>
      <c r="B728" s="30" t="s">
        <v>3760</v>
      </c>
      <c r="C728" s="29"/>
      <c r="D728" s="29"/>
      <c r="E728" s="29"/>
      <c r="F728" s="324">
        <f t="shared" si="49"/>
        <v>0</v>
      </c>
      <c r="G728" s="322">
        <f t="shared" si="50"/>
        <v>1.0529711111111111</v>
      </c>
      <c r="H728" s="199"/>
      <c r="I728" s="29"/>
      <c r="J728" s="29"/>
      <c r="K728" s="324">
        <f t="shared" si="51"/>
        <v>0</v>
      </c>
      <c r="L728" s="14">
        <v>1.242505911111111</v>
      </c>
      <c r="M728" s="29"/>
      <c r="N728" s="29"/>
      <c r="O728" s="325">
        <f t="shared" si="52"/>
        <v>1.242505911111111</v>
      </c>
    </row>
    <row r="729" spans="1:15" ht="63" x14ac:dyDescent="0.25">
      <c r="A729" s="333" t="s">
        <v>3897</v>
      </c>
      <c r="B729" s="30" t="s">
        <v>3762</v>
      </c>
      <c r="C729" s="29"/>
      <c r="D729" s="29"/>
      <c r="E729" s="29"/>
      <c r="F729" s="324">
        <f t="shared" si="49"/>
        <v>0</v>
      </c>
      <c r="G729" s="322">
        <f t="shared" si="50"/>
        <v>0.39486416666666663</v>
      </c>
      <c r="H729" s="199"/>
      <c r="I729" s="29"/>
      <c r="J729" s="29"/>
      <c r="K729" s="324">
        <f t="shared" si="51"/>
        <v>0</v>
      </c>
      <c r="L729" s="14">
        <v>0.46593971666666661</v>
      </c>
      <c r="M729" s="29"/>
      <c r="N729" s="29"/>
      <c r="O729" s="325">
        <f t="shared" si="52"/>
        <v>0.46593971666666661</v>
      </c>
    </row>
    <row r="730" spans="1:15" ht="47.25" x14ac:dyDescent="0.25">
      <c r="A730" s="333" t="s">
        <v>3898</v>
      </c>
      <c r="B730" s="30" t="s">
        <v>3764</v>
      </c>
      <c r="C730" s="29"/>
      <c r="D730" s="29"/>
      <c r="E730" s="29"/>
      <c r="F730" s="324">
        <f t="shared" si="49"/>
        <v>0</v>
      </c>
      <c r="G730" s="322">
        <f t="shared" si="50"/>
        <v>0.90818758333333316</v>
      </c>
      <c r="H730" s="199"/>
      <c r="I730" s="29"/>
      <c r="J730" s="29"/>
      <c r="K730" s="324">
        <f t="shared" si="51"/>
        <v>0</v>
      </c>
      <c r="L730" s="14">
        <v>1.071661348333333</v>
      </c>
      <c r="M730" s="29"/>
      <c r="N730" s="29"/>
      <c r="O730" s="325">
        <f t="shared" si="52"/>
        <v>1.071661348333333</v>
      </c>
    </row>
    <row r="731" spans="1:15" ht="47.25" x14ac:dyDescent="0.25">
      <c r="A731" s="333" t="s">
        <v>3899</v>
      </c>
      <c r="B731" s="30" t="s">
        <v>3766</v>
      </c>
      <c r="C731" s="29"/>
      <c r="D731" s="29"/>
      <c r="E731" s="29"/>
      <c r="F731" s="324">
        <f t="shared" si="49"/>
        <v>0</v>
      </c>
      <c r="G731" s="322">
        <f t="shared" si="50"/>
        <v>0.26324277777777777</v>
      </c>
      <c r="H731" s="199"/>
      <c r="I731" s="29"/>
      <c r="J731" s="29"/>
      <c r="K731" s="324">
        <f t="shared" si="51"/>
        <v>0</v>
      </c>
      <c r="L731" s="14">
        <v>0.31062647777777774</v>
      </c>
      <c r="M731" s="29"/>
      <c r="N731" s="29"/>
      <c r="O731" s="325">
        <f t="shared" si="52"/>
        <v>0.31062647777777774</v>
      </c>
    </row>
    <row r="732" spans="1:15" ht="47.25" x14ac:dyDescent="0.25">
      <c r="A732" s="333" t="s">
        <v>3900</v>
      </c>
      <c r="B732" s="30" t="s">
        <v>3768</v>
      </c>
      <c r="C732" s="29"/>
      <c r="D732" s="29"/>
      <c r="E732" s="29"/>
      <c r="F732" s="324">
        <f t="shared" si="49"/>
        <v>0</v>
      </c>
      <c r="G732" s="322">
        <f t="shared" si="50"/>
        <v>0.52648555555555554</v>
      </c>
      <c r="H732" s="199"/>
      <c r="I732" s="29"/>
      <c r="J732" s="29"/>
      <c r="K732" s="324">
        <f t="shared" si="51"/>
        <v>0</v>
      </c>
      <c r="L732" s="14">
        <v>0.62125295555555549</v>
      </c>
      <c r="M732" s="29"/>
      <c r="N732" s="29"/>
      <c r="O732" s="325">
        <f t="shared" si="52"/>
        <v>0.62125295555555549</v>
      </c>
    </row>
    <row r="733" spans="1:15" ht="63" x14ac:dyDescent="0.25">
      <c r="A733" s="333" t="s">
        <v>3901</v>
      </c>
      <c r="B733" s="30" t="s">
        <v>3770</v>
      </c>
      <c r="C733" s="29"/>
      <c r="D733" s="29"/>
      <c r="E733" s="29"/>
      <c r="F733" s="324">
        <f t="shared" si="49"/>
        <v>0</v>
      </c>
      <c r="G733" s="322">
        <f t="shared" si="50"/>
        <v>1.4762709112304999</v>
      </c>
      <c r="H733" s="199" t="s">
        <v>351</v>
      </c>
      <c r="I733" s="29"/>
      <c r="J733" s="29"/>
      <c r="K733" s="324" t="str">
        <f t="shared" si="51"/>
        <v>0,5 МВА</v>
      </c>
      <c r="L733" s="14">
        <v>1.7419996752519897</v>
      </c>
      <c r="M733" s="29"/>
      <c r="N733" s="29"/>
      <c r="O733" s="325">
        <f t="shared" si="52"/>
        <v>1.7419996752519897</v>
      </c>
    </row>
    <row r="734" spans="1:15" ht="47.25" x14ac:dyDescent="0.25">
      <c r="A734" s="333" t="s">
        <v>3902</v>
      </c>
      <c r="B734" s="30" t="s">
        <v>3772</v>
      </c>
      <c r="C734" s="29"/>
      <c r="D734" s="29"/>
      <c r="E734" s="29"/>
      <c r="F734" s="324">
        <f t="shared" si="49"/>
        <v>0</v>
      </c>
      <c r="G734" s="322">
        <f t="shared" si="50"/>
        <v>1.7283450504669999</v>
      </c>
      <c r="H734" s="199" t="s">
        <v>2548</v>
      </c>
      <c r="I734" s="29"/>
      <c r="J734" s="29"/>
      <c r="K734" s="324" t="str">
        <f t="shared" si="51"/>
        <v>1,2 МВА</v>
      </c>
      <c r="L734" s="14">
        <v>2.0394471595510599</v>
      </c>
      <c r="M734" s="29"/>
      <c r="N734" s="29"/>
      <c r="O734" s="325">
        <f t="shared" si="52"/>
        <v>2.0394471595510599</v>
      </c>
    </row>
    <row r="735" spans="1:15" ht="31.5" x14ac:dyDescent="0.25">
      <c r="A735" s="333" t="s">
        <v>3903</v>
      </c>
      <c r="B735" s="30" t="s">
        <v>3774</v>
      </c>
      <c r="C735" s="29"/>
      <c r="D735" s="29"/>
      <c r="E735" s="29"/>
      <c r="F735" s="324">
        <f t="shared" si="49"/>
        <v>0</v>
      </c>
      <c r="G735" s="322">
        <f t="shared" si="50"/>
        <v>0.14478352777777775</v>
      </c>
      <c r="H735" s="199"/>
      <c r="I735" s="29"/>
      <c r="J735" s="29"/>
      <c r="K735" s="324">
        <f t="shared" si="51"/>
        <v>0</v>
      </c>
      <c r="L735" s="14">
        <v>0.17084456277777774</v>
      </c>
      <c r="M735" s="29"/>
      <c r="N735" s="29"/>
      <c r="O735" s="325">
        <f t="shared" si="52"/>
        <v>0.17084456277777774</v>
      </c>
    </row>
    <row r="736" spans="1:15" ht="31.5" x14ac:dyDescent="0.25">
      <c r="A736" s="333" t="s">
        <v>3904</v>
      </c>
      <c r="B736" s="30" t="s">
        <v>3776</v>
      </c>
      <c r="C736" s="29"/>
      <c r="D736" s="29"/>
      <c r="E736" s="29"/>
      <c r="F736" s="324">
        <f t="shared" si="49"/>
        <v>0</v>
      </c>
      <c r="G736" s="322">
        <f t="shared" si="50"/>
        <v>0.15794566666666662</v>
      </c>
      <c r="H736" s="199"/>
      <c r="I736" s="29"/>
      <c r="J736" s="29"/>
      <c r="K736" s="324">
        <f t="shared" si="51"/>
        <v>0</v>
      </c>
      <c r="L736" s="14">
        <v>0.1863758866666666</v>
      </c>
      <c r="M736" s="29"/>
      <c r="N736" s="29"/>
      <c r="O736" s="325">
        <f t="shared" si="52"/>
        <v>0.1863758866666666</v>
      </c>
    </row>
    <row r="737" spans="1:15" ht="31.5" x14ac:dyDescent="0.25">
      <c r="A737" s="333" t="s">
        <v>3905</v>
      </c>
      <c r="B737" s="30" t="s">
        <v>3778</v>
      </c>
      <c r="C737" s="29"/>
      <c r="D737" s="29"/>
      <c r="E737" s="29"/>
      <c r="F737" s="324">
        <f t="shared" si="49"/>
        <v>0</v>
      </c>
      <c r="G737" s="322">
        <f t="shared" si="50"/>
        <v>7.8972833333333312E-2</v>
      </c>
      <c r="H737" s="199"/>
      <c r="I737" s="29"/>
      <c r="J737" s="29"/>
      <c r="K737" s="324">
        <f t="shared" si="51"/>
        <v>0</v>
      </c>
      <c r="L737" s="14">
        <v>9.3187943333333301E-2</v>
      </c>
      <c r="M737" s="29"/>
      <c r="N737" s="29"/>
      <c r="O737" s="325">
        <f t="shared" si="52"/>
        <v>9.3187943333333301E-2</v>
      </c>
    </row>
    <row r="738" spans="1:15" x14ac:dyDescent="0.25">
      <c r="A738" s="333" t="s">
        <v>135</v>
      </c>
      <c r="B738" s="136" t="s">
        <v>3780</v>
      </c>
      <c r="C738" s="29"/>
      <c r="D738" s="29"/>
      <c r="E738" s="29"/>
      <c r="F738" s="324">
        <f t="shared" si="49"/>
        <v>0</v>
      </c>
      <c r="G738" s="322">
        <f t="shared" si="50"/>
        <v>0</v>
      </c>
      <c r="H738" s="317"/>
      <c r="I738" s="136"/>
      <c r="J738" s="136"/>
      <c r="K738" s="324">
        <f t="shared" si="51"/>
        <v>0</v>
      </c>
      <c r="L738" s="59">
        <v>1.0143089930094489</v>
      </c>
      <c r="M738" s="136"/>
      <c r="N738" s="136"/>
      <c r="O738" s="325"/>
    </row>
    <row r="739" spans="1:15" ht="47.25" x14ac:dyDescent="0.25">
      <c r="A739" s="333" t="s">
        <v>3906</v>
      </c>
      <c r="B739" s="30" t="s">
        <v>3782</v>
      </c>
      <c r="C739" s="29"/>
      <c r="D739" s="29"/>
      <c r="E739" s="29"/>
      <c r="F739" s="324">
        <f t="shared" si="49"/>
        <v>0</v>
      </c>
      <c r="G739" s="322">
        <f t="shared" si="50"/>
        <v>0.85958389238088895</v>
      </c>
      <c r="H739" s="199" t="s">
        <v>19</v>
      </c>
      <c r="I739" s="29"/>
      <c r="J739" s="29"/>
      <c r="K739" s="324" t="str">
        <f t="shared" si="51"/>
        <v>0,4 МВА</v>
      </c>
      <c r="L739" s="14">
        <v>1.0143089930094489</v>
      </c>
      <c r="M739" s="29"/>
      <c r="N739" s="29"/>
      <c r="O739" s="325">
        <f t="shared" si="52"/>
        <v>1.0143089930094489</v>
      </c>
    </row>
    <row r="740" spans="1:15" x14ac:dyDescent="0.25">
      <c r="A740" s="333" t="s">
        <v>129</v>
      </c>
      <c r="B740" s="136" t="s">
        <v>2531</v>
      </c>
      <c r="C740" s="29"/>
      <c r="D740" s="29"/>
      <c r="E740" s="29"/>
      <c r="F740" s="324">
        <f t="shared" si="49"/>
        <v>0</v>
      </c>
      <c r="G740" s="322">
        <f t="shared" si="50"/>
        <v>0</v>
      </c>
      <c r="H740" s="317"/>
      <c r="I740" s="136"/>
      <c r="J740" s="136"/>
      <c r="K740" s="324">
        <f t="shared" si="51"/>
        <v>0</v>
      </c>
      <c r="L740" s="59">
        <v>2.0604113804788886</v>
      </c>
      <c r="M740" s="136"/>
      <c r="N740" s="136"/>
      <c r="O740" s="325"/>
    </row>
    <row r="741" spans="1:15" ht="47.25" x14ac:dyDescent="0.25">
      <c r="A741" s="333" t="s">
        <v>3907</v>
      </c>
      <c r="B741" s="30" t="s">
        <v>3785</v>
      </c>
      <c r="C741" s="29"/>
      <c r="D741" s="29"/>
      <c r="E741" s="29"/>
      <c r="F741" s="324">
        <f t="shared" si="49"/>
        <v>0</v>
      </c>
      <c r="G741" s="322">
        <f t="shared" si="50"/>
        <v>0.12504031944444444</v>
      </c>
      <c r="H741" s="199"/>
      <c r="I741" s="29"/>
      <c r="J741" s="29"/>
      <c r="K741" s="324">
        <f t="shared" si="51"/>
        <v>0</v>
      </c>
      <c r="L741" s="14">
        <v>0.14754757694444443</v>
      </c>
      <c r="M741" s="29"/>
      <c r="N741" s="29"/>
      <c r="O741" s="325">
        <f t="shared" si="52"/>
        <v>0.14754757694444443</v>
      </c>
    </row>
    <row r="742" spans="1:15" ht="63" x14ac:dyDescent="0.25">
      <c r="A742" s="333" t="s">
        <v>3908</v>
      </c>
      <c r="B742" s="30" t="s">
        <v>3787</v>
      </c>
      <c r="C742" s="29"/>
      <c r="D742" s="29"/>
      <c r="E742" s="29"/>
      <c r="F742" s="324">
        <f t="shared" si="49"/>
        <v>0</v>
      </c>
      <c r="G742" s="322">
        <f t="shared" si="50"/>
        <v>1.6210710199444442</v>
      </c>
      <c r="H742" s="199" t="s">
        <v>351</v>
      </c>
      <c r="I742" s="29"/>
      <c r="J742" s="29"/>
      <c r="K742" s="324" t="str">
        <f t="shared" si="51"/>
        <v>0,5 МВА</v>
      </c>
      <c r="L742" s="14">
        <v>1.9128638035344441</v>
      </c>
      <c r="M742" s="29"/>
      <c r="N742" s="29"/>
      <c r="O742" s="325">
        <f t="shared" si="52"/>
        <v>1.9128638035344441</v>
      </c>
    </row>
    <row r="743" spans="1:15" x14ac:dyDescent="0.25">
      <c r="A743" s="3" t="s">
        <v>12</v>
      </c>
      <c r="B743" s="46" t="s">
        <v>13</v>
      </c>
      <c r="C743" s="29"/>
      <c r="D743" s="29"/>
      <c r="E743" s="29"/>
      <c r="F743" s="29"/>
      <c r="G743" s="322">
        <f t="shared" si="50"/>
        <v>0</v>
      </c>
      <c r="H743" s="136"/>
      <c r="I743" s="167"/>
      <c r="J743" s="136"/>
      <c r="K743" s="136"/>
      <c r="L743" s="136"/>
      <c r="M743" s="160"/>
      <c r="N743" s="160"/>
      <c r="O743" s="325">
        <f t="shared" si="52"/>
        <v>0</v>
      </c>
    </row>
    <row r="744" spans="1:15" x14ac:dyDescent="0.25">
      <c r="A744" s="9" t="s">
        <v>39</v>
      </c>
      <c r="B744" s="25" t="s">
        <v>29</v>
      </c>
      <c r="C744" s="29"/>
      <c r="D744" s="29"/>
      <c r="E744" s="29"/>
      <c r="F744" s="29"/>
      <c r="G744" s="322">
        <f t="shared" si="50"/>
        <v>0</v>
      </c>
      <c r="H744" s="136"/>
      <c r="I744" s="167"/>
      <c r="J744" s="136"/>
      <c r="K744" s="136"/>
      <c r="L744" s="136"/>
      <c r="M744" s="31"/>
      <c r="N744" s="160"/>
      <c r="O744" s="325">
        <f t="shared" si="52"/>
        <v>0</v>
      </c>
    </row>
    <row r="745" spans="1:15" x14ac:dyDescent="0.25">
      <c r="A745" s="9" t="s">
        <v>42</v>
      </c>
      <c r="B745" s="25" t="s">
        <v>43</v>
      </c>
      <c r="C745" s="29"/>
      <c r="D745" s="29"/>
      <c r="E745" s="29"/>
      <c r="F745" s="29"/>
      <c r="G745" s="322">
        <f t="shared" si="50"/>
        <v>0</v>
      </c>
      <c r="H745" s="29"/>
      <c r="I745" s="167"/>
      <c r="J745" s="29"/>
      <c r="K745" s="29"/>
      <c r="L745" s="29"/>
      <c r="M745" s="31"/>
      <c r="N745" s="160"/>
      <c r="O745" s="325">
        <f t="shared" si="52"/>
        <v>0</v>
      </c>
    </row>
    <row r="746" spans="1:15" x14ac:dyDescent="0.25">
      <c r="A746" s="58" t="s">
        <v>1528</v>
      </c>
      <c r="B746" s="45" t="s">
        <v>2666</v>
      </c>
      <c r="C746" s="29"/>
      <c r="D746" s="334" t="str">
        <f>I746</f>
        <v>0,4 МВА</v>
      </c>
      <c r="E746" s="29"/>
      <c r="F746" s="334" t="str">
        <f>D746</f>
        <v>0,4 МВА</v>
      </c>
      <c r="G746" s="322">
        <f t="shared" si="50"/>
        <v>0.35923728813559325</v>
      </c>
      <c r="H746" s="29"/>
      <c r="I746" s="175" t="s">
        <v>19</v>
      </c>
      <c r="J746" s="29"/>
      <c r="K746" s="334" t="str">
        <f>I746</f>
        <v>0,4 МВА</v>
      </c>
      <c r="L746" s="29"/>
      <c r="M746" s="31">
        <v>0.4239</v>
      </c>
      <c r="N746" s="160"/>
      <c r="O746" s="325">
        <f t="shared" si="52"/>
        <v>0.4239</v>
      </c>
    </row>
    <row r="747" spans="1:15" x14ac:dyDescent="0.25">
      <c r="A747" s="58" t="s">
        <v>1529</v>
      </c>
      <c r="B747" s="45" t="s">
        <v>2667</v>
      </c>
      <c r="C747" s="29"/>
      <c r="D747" s="334" t="str">
        <f>I747</f>
        <v>0,25 МВА</v>
      </c>
      <c r="E747" s="29"/>
      <c r="F747" s="334" t="str">
        <f t="shared" ref="F747:F810" si="53">D747</f>
        <v>0,25 МВА</v>
      </c>
      <c r="G747" s="322">
        <f t="shared" si="50"/>
        <v>0.83347457627118648</v>
      </c>
      <c r="H747" s="29"/>
      <c r="I747" s="175" t="s">
        <v>352</v>
      </c>
      <c r="J747" s="29"/>
      <c r="K747" s="334" t="str">
        <f t="shared" ref="K747:K810" si="54">I747</f>
        <v>0,25 МВА</v>
      </c>
      <c r="L747" s="29"/>
      <c r="M747" s="31">
        <v>0.98350000000000004</v>
      </c>
      <c r="N747" s="160"/>
      <c r="O747" s="325">
        <f t="shared" si="52"/>
        <v>0.98350000000000004</v>
      </c>
    </row>
    <row r="748" spans="1:15" x14ac:dyDescent="0.25">
      <c r="A748" s="58" t="s">
        <v>1530</v>
      </c>
      <c r="B748" s="45" t="s">
        <v>2668</v>
      </c>
      <c r="C748" s="335"/>
      <c r="D748" s="334"/>
      <c r="E748" s="335"/>
      <c r="F748" s="334">
        <f t="shared" si="53"/>
        <v>0</v>
      </c>
      <c r="G748" s="322">
        <f t="shared" si="50"/>
        <v>6.1016949152542379</v>
      </c>
      <c r="H748" s="335"/>
      <c r="I748" s="14" t="s">
        <v>499</v>
      </c>
      <c r="J748" s="335"/>
      <c r="K748" s="334" t="str">
        <f t="shared" si="54"/>
        <v>17 яч.</v>
      </c>
      <c r="L748" s="335"/>
      <c r="M748" s="31">
        <v>7.2</v>
      </c>
      <c r="N748" s="160"/>
      <c r="O748" s="325">
        <f t="shared" si="52"/>
        <v>7.2</v>
      </c>
    </row>
    <row r="749" spans="1:15" x14ac:dyDescent="0.25">
      <c r="A749" s="58" t="s">
        <v>1531</v>
      </c>
      <c r="B749" s="45" t="s">
        <v>2669</v>
      </c>
      <c r="C749" s="29"/>
      <c r="D749" s="334" t="str">
        <f>I749</f>
        <v>0,25 МВА</v>
      </c>
      <c r="E749" s="29"/>
      <c r="F749" s="334" t="str">
        <f t="shared" si="53"/>
        <v>0,25 МВА</v>
      </c>
      <c r="G749" s="322">
        <f t="shared" si="50"/>
        <v>0.50145423728813565</v>
      </c>
      <c r="H749" s="29"/>
      <c r="I749" s="175" t="s">
        <v>352</v>
      </c>
      <c r="J749" s="29"/>
      <c r="K749" s="334" t="str">
        <f t="shared" si="54"/>
        <v>0,25 МВА</v>
      </c>
      <c r="L749" s="29"/>
      <c r="M749" s="31">
        <v>0.59171600000000002</v>
      </c>
      <c r="N749" s="160"/>
      <c r="O749" s="325">
        <f t="shared" si="52"/>
        <v>0.59171600000000002</v>
      </c>
    </row>
    <row r="750" spans="1:15" x14ac:dyDescent="0.25">
      <c r="A750" s="9" t="s">
        <v>27</v>
      </c>
      <c r="B750" s="25" t="s">
        <v>28</v>
      </c>
      <c r="C750" s="29"/>
      <c r="D750" s="29"/>
      <c r="E750" s="29"/>
      <c r="F750" s="334">
        <f t="shared" si="53"/>
        <v>0</v>
      </c>
      <c r="G750" s="322">
        <f t="shared" si="50"/>
        <v>0</v>
      </c>
      <c r="H750" s="29"/>
      <c r="I750" s="167"/>
      <c r="J750" s="29"/>
      <c r="K750" s="334">
        <f t="shared" si="54"/>
        <v>0</v>
      </c>
      <c r="L750" s="29"/>
      <c r="M750" s="31"/>
      <c r="N750" s="160"/>
      <c r="O750" s="325">
        <f t="shared" si="52"/>
        <v>0</v>
      </c>
    </row>
    <row r="751" spans="1:15" x14ac:dyDescent="0.25">
      <c r="A751" s="336" t="s">
        <v>416</v>
      </c>
      <c r="B751" s="45" t="s">
        <v>2670</v>
      </c>
      <c r="C751" s="49"/>
      <c r="D751" s="49"/>
      <c r="E751" s="49"/>
      <c r="F751" s="334">
        <f t="shared" si="53"/>
        <v>0</v>
      </c>
      <c r="G751" s="322">
        <f t="shared" si="50"/>
        <v>0.14141864406779661</v>
      </c>
      <c r="H751" s="49"/>
      <c r="I751" s="167" t="s">
        <v>146</v>
      </c>
      <c r="J751" s="49"/>
      <c r="K751" s="334" t="str">
        <f t="shared" si="54"/>
        <v>1 шт.</v>
      </c>
      <c r="L751" s="49"/>
      <c r="M751" s="31">
        <v>0.16687399999999999</v>
      </c>
      <c r="N751" s="160"/>
      <c r="O751" s="325">
        <f t="shared" si="52"/>
        <v>0.16687399999999999</v>
      </c>
    </row>
    <row r="752" spans="1:15" x14ac:dyDescent="0.25">
      <c r="A752" s="336" t="s">
        <v>418</v>
      </c>
      <c r="B752" s="45" t="s">
        <v>2671</v>
      </c>
      <c r="C752" s="49"/>
      <c r="D752" s="49"/>
      <c r="E752" s="49"/>
      <c r="F752" s="334">
        <f t="shared" si="53"/>
        <v>0</v>
      </c>
      <c r="G752" s="322">
        <f t="shared" si="50"/>
        <v>5.7510169491525431E-2</v>
      </c>
      <c r="H752" s="49"/>
      <c r="I752" s="167" t="s">
        <v>146</v>
      </c>
      <c r="J752" s="49"/>
      <c r="K752" s="334" t="str">
        <f t="shared" si="54"/>
        <v>1 шт.</v>
      </c>
      <c r="L752" s="49"/>
      <c r="M752" s="31">
        <v>6.7862000000000006E-2</v>
      </c>
      <c r="N752" s="160"/>
      <c r="O752" s="325">
        <f t="shared" si="52"/>
        <v>6.7862000000000006E-2</v>
      </c>
    </row>
    <row r="753" spans="1:15" x14ac:dyDescent="0.25">
      <c r="A753" s="336" t="s">
        <v>420</v>
      </c>
      <c r="B753" s="45" t="s">
        <v>408</v>
      </c>
      <c r="C753" s="29"/>
      <c r="D753" s="29"/>
      <c r="E753" s="29"/>
      <c r="F753" s="334">
        <f t="shared" si="53"/>
        <v>0</v>
      </c>
      <c r="G753" s="322">
        <f t="shared" si="50"/>
        <v>8.4649152542372888E-2</v>
      </c>
      <c r="H753" s="29"/>
      <c r="I753" s="167" t="s">
        <v>146</v>
      </c>
      <c r="J753" s="29"/>
      <c r="K753" s="334" t="str">
        <f t="shared" si="54"/>
        <v>1 шт.</v>
      </c>
      <c r="L753" s="29"/>
      <c r="M753" s="31">
        <v>9.9886000000000003E-2</v>
      </c>
      <c r="N753" s="160"/>
      <c r="O753" s="325">
        <f t="shared" si="52"/>
        <v>9.9886000000000003E-2</v>
      </c>
    </row>
    <row r="754" spans="1:15" x14ac:dyDescent="0.25">
      <c r="A754" s="336" t="s">
        <v>421</v>
      </c>
      <c r="B754" s="169" t="s">
        <v>2672</v>
      </c>
      <c r="C754" s="29"/>
      <c r="D754" s="29"/>
      <c r="E754" s="29"/>
      <c r="F754" s="334">
        <f t="shared" si="53"/>
        <v>0</v>
      </c>
      <c r="G754" s="322">
        <f t="shared" si="50"/>
        <v>0.13743093220338984</v>
      </c>
      <c r="H754" s="29"/>
      <c r="I754" s="167" t="s">
        <v>146</v>
      </c>
      <c r="J754" s="29"/>
      <c r="K754" s="334" t="str">
        <f t="shared" si="54"/>
        <v>1 шт.</v>
      </c>
      <c r="L754" s="29"/>
      <c r="M754" s="31">
        <v>0.16216849999999999</v>
      </c>
      <c r="N754" s="160"/>
      <c r="O754" s="325">
        <f t="shared" si="52"/>
        <v>0.16216849999999999</v>
      </c>
    </row>
    <row r="755" spans="1:15" x14ac:dyDescent="0.25">
      <c r="A755" s="336" t="s">
        <v>422</v>
      </c>
      <c r="B755" s="169" t="s">
        <v>2673</v>
      </c>
      <c r="C755" s="29"/>
      <c r="D755" s="29"/>
      <c r="E755" s="29"/>
      <c r="F755" s="334">
        <f t="shared" si="53"/>
        <v>0</v>
      </c>
      <c r="G755" s="322">
        <f t="shared" si="50"/>
        <v>0.13743093220338984</v>
      </c>
      <c r="H755" s="29"/>
      <c r="I755" s="167" t="s">
        <v>146</v>
      </c>
      <c r="J755" s="29"/>
      <c r="K755" s="334" t="str">
        <f t="shared" si="54"/>
        <v>1 шт.</v>
      </c>
      <c r="L755" s="29"/>
      <c r="M755" s="31">
        <v>0.16216849999999999</v>
      </c>
      <c r="N755" s="160"/>
      <c r="O755" s="325">
        <f t="shared" si="52"/>
        <v>0.16216849999999999</v>
      </c>
    </row>
    <row r="756" spans="1:15" x14ac:dyDescent="0.25">
      <c r="A756" s="9" t="s">
        <v>44</v>
      </c>
      <c r="B756" s="25" t="s">
        <v>31</v>
      </c>
      <c r="C756" s="29"/>
      <c r="D756" s="29"/>
      <c r="E756" s="29"/>
      <c r="F756" s="334">
        <f t="shared" si="53"/>
        <v>0</v>
      </c>
      <c r="G756" s="322">
        <f t="shared" si="50"/>
        <v>0</v>
      </c>
      <c r="H756" s="29"/>
      <c r="I756" s="167"/>
      <c r="J756" s="29"/>
      <c r="K756" s="334">
        <f t="shared" si="54"/>
        <v>0</v>
      </c>
      <c r="L756" s="29"/>
      <c r="M756" s="31"/>
      <c r="N756" s="160"/>
      <c r="O756" s="325">
        <f t="shared" si="52"/>
        <v>0</v>
      </c>
    </row>
    <row r="757" spans="1:15" x14ac:dyDescent="0.25">
      <c r="A757" s="4" t="s">
        <v>45</v>
      </c>
      <c r="B757" s="25" t="s">
        <v>20</v>
      </c>
      <c r="C757" s="29"/>
      <c r="D757" s="29"/>
      <c r="E757" s="29"/>
      <c r="F757" s="334">
        <f t="shared" si="53"/>
        <v>0</v>
      </c>
      <c r="G757" s="322">
        <f t="shared" si="50"/>
        <v>0</v>
      </c>
      <c r="H757" s="29"/>
      <c r="I757" s="167"/>
      <c r="J757" s="29"/>
      <c r="K757" s="334">
        <f t="shared" si="54"/>
        <v>0</v>
      </c>
      <c r="L757" s="29"/>
      <c r="M757" s="31"/>
      <c r="N757" s="160"/>
      <c r="O757" s="325">
        <f t="shared" si="52"/>
        <v>0</v>
      </c>
    </row>
    <row r="758" spans="1:15" x14ac:dyDescent="0.25">
      <c r="A758" s="58" t="s">
        <v>468</v>
      </c>
      <c r="B758" s="45" t="s">
        <v>2674</v>
      </c>
      <c r="C758" s="337"/>
      <c r="D758" s="337"/>
      <c r="E758" s="337"/>
      <c r="F758" s="334">
        <f t="shared" si="53"/>
        <v>0</v>
      </c>
      <c r="G758" s="322">
        <f t="shared" si="50"/>
        <v>0.43220338983050849</v>
      </c>
      <c r="H758" s="337"/>
      <c r="I758" s="167" t="s">
        <v>146</v>
      </c>
      <c r="J758" s="337"/>
      <c r="K758" s="334" t="str">
        <f t="shared" si="54"/>
        <v>1 шт.</v>
      </c>
      <c r="L758" s="337"/>
      <c r="M758" s="31">
        <v>0.51</v>
      </c>
      <c r="N758" s="160"/>
      <c r="O758" s="325">
        <f t="shared" si="52"/>
        <v>0.51</v>
      </c>
    </row>
    <row r="759" spans="1:15" ht="47.25" x14ac:dyDescent="0.25">
      <c r="A759" s="58" t="s">
        <v>469</v>
      </c>
      <c r="B759" s="45" t="s">
        <v>2675</v>
      </c>
      <c r="C759" s="29"/>
      <c r="D759" s="29"/>
      <c r="E759" s="29"/>
      <c r="F759" s="334">
        <f t="shared" si="53"/>
        <v>0</v>
      </c>
      <c r="G759" s="322">
        <f t="shared" si="50"/>
        <v>2.2421466101694913</v>
      </c>
      <c r="H759" s="136"/>
      <c r="I759" s="167" t="s">
        <v>146</v>
      </c>
      <c r="J759" s="136"/>
      <c r="K759" s="334" t="str">
        <f t="shared" si="54"/>
        <v>1 шт.</v>
      </c>
      <c r="L759" s="136"/>
      <c r="M759" s="31">
        <v>2.6457329999999999</v>
      </c>
      <c r="N759" s="160"/>
      <c r="O759" s="325">
        <f t="shared" si="52"/>
        <v>2.6457329999999999</v>
      </c>
    </row>
    <row r="760" spans="1:15" x14ac:dyDescent="0.25">
      <c r="A760" s="58" t="s">
        <v>471</v>
      </c>
      <c r="B760" s="45" t="s">
        <v>2676</v>
      </c>
      <c r="C760" s="29"/>
      <c r="D760" s="29"/>
      <c r="E760" s="29"/>
      <c r="F760" s="334">
        <f t="shared" si="53"/>
        <v>0</v>
      </c>
      <c r="G760" s="322">
        <f t="shared" si="50"/>
        <v>0.42076271186440678</v>
      </c>
      <c r="H760" s="136"/>
      <c r="I760" s="167" t="s">
        <v>146</v>
      </c>
      <c r="J760" s="136"/>
      <c r="K760" s="334" t="str">
        <f t="shared" si="54"/>
        <v>1 шт.</v>
      </c>
      <c r="L760" s="136"/>
      <c r="M760" s="31">
        <v>0.4965</v>
      </c>
      <c r="N760" s="160"/>
      <c r="O760" s="325">
        <f t="shared" si="52"/>
        <v>0.4965</v>
      </c>
    </row>
    <row r="761" spans="1:15" x14ac:dyDescent="0.25">
      <c r="A761" s="58" t="s">
        <v>472</v>
      </c>
      <c r="B761" s="45" t="s">
        <v>2677</v>
      </c>
      <c r="C761" s="29"/>
      <c r="D761" s="29"/>
      <c r="E761" s="29"/>
      <c r="F761" s="334">
        <f t="shared" si="53"/>
        <v>0</v>
      </c>
      <c r="G761" s="322">
        <f t="shared" si="50"/>
        <v>5.2743220338983057E-2</v>
      </c>
      <c r="H761" s="29"/>
      <c r="I761" s="167" t="s">
        <v>146</v>
      </c>
      <c r="J761" s="29"/>
      <c r="K761" s="334" t="str">
        <f t="shared" si="54"/>
        <v>1 шт.</v>
      </c>
      <c r="L761" s="29"/>
      <c r="M761" s="31">
        <v>6.2237000000000001E-2</v>
      </c>
      <c r="N761" s="160"/>
      <c r="O761" s="325">
        <f t="shared" si="52"/>
        <v>6.2237000000000001E-2</v>
      </c>
    </row>
    <row r="762" spans="1:15" x14ac:dyDescent="0.25">
      <c r="A762" s="58" t="s">
        <v>474</v>
      </c>
      <c r="B762" s="45" t="s">
        <v>2678</v>
      </c>
      <c r="C762" s="29"/>
      <c r="D762" s="29"/>
      <c r="E762" s="29"/>
      <c r="F762" s="334">
        <f t="shared" si="53"/>
        <v>0</v>
      </c>
      <c r="G762" s="322">
        <f t="shared" si="50"/>
        <v>3.8559320000000006</v>
      </c>
      <c r="H762" s="29"/>
      <c r="I762" s="167" t="s">
        <v>146</v>
      </c>
      <c r="J762" s="29"/>
      <c r="K762" s="334" t="str">
        <f t="shared" si="54"/>
        <v>1 шт.</v>
      </c>
      <c r="L762" s="29"/>
      <c r="M762" s="31">
        <v>4.5499997600000004</v>
      </c>
      <c r="N762" s="160"/>
      <c r="O762" s="325">
        <f t="shared" si="52"/>
        <v>4.5499997600000004</v>
      </c>
    </row>
    <row r="763" spans="1:15" x14ac:dyDescent="0.25">
      <c r="A763" s="4" t="s">
        <v>46</v>
      </c>
      <c r="B763" s="25" t="s">
        <v>21</v>
      </c>
      <c r="C763" s="335"/>
      <c r="D763" s="335"/>
      <c r="E763" s="335"/>
      <c r="F763" s="334">
        <f t="shared" si="53"/>
        <v>0</v>
      </c>
      <c r="G763" s="322">
        <f t="shared" si="50"/>
        <v>0</v>
      </c>
      <c r="H763" s="335"/>
      <c r="I763" s="167"/>
      <c r="J763" s="335"/>
      <c r="K763" s="334">
        <f t="shared" si="54"/>
        <v>0</v>
      </c>
      <c r="L763" s="335"/>
      <c r="M763" s="31"/>
      <c r="N763" s="160"/>
      <c r="O763" s="325">
        <f t="shared" si="52"/>
        <v>0</v>
      </c>
    </row>
    <row r="764" spans="1:15" x14ac:dyDescent="0.25">
      <c r="A764" s="58" t="s">
        <v>2679</v>
      </c>
      <c r="B764" s="49" t="s">
        <v>2680</v>
      </c>
      <c r="C764" s="29"/>
      <c r="D764" s="29"/>
      <c r="E764" s="29"/>
      <c r="F764" s="334">
        <f t="shared" si="53"/>
        <v>0</v>
      </c>
      <c r="G764" s="322">
        <f t="shared" si="50"/>
        <v>4.5254237288135601E-2</v>
      </c>
      <c r="H764" s="29"/>
      <c r="I764" s="167" t="s">
        <v>146</v>
      </c>
      <c r="J764" s="29"/>
      <c r="K764" s="334" t="str">
        <f t="shared" si="54"/>
        <v>1 шт.</v>
      </c>
      <c r="L764" s="29"/>
      <c r="M764" s="31">
        <v>5.3400000000000003E-2</v>
      </c>
      <c r="N764" s="160"/>
      <c r="O764" s="325">
        <f t="shared" si="52"/>
        <v>5.3400000000000003E-2</v>
      </c>
    </row>
    <row r="765" spans="1:15" x14ac:dyDescent="0.25">
      <c r="A765" s="4" t="s">
        <v>48</v>
      </c>
      <c r="B765" s="25" t="s">
        <v>22</v>
      </c>
      <c r="C765" s="29"/>
      <c r="D765" s="29"/>
      <c r="E765" s="29"/>
      <c r="F765" s="334">
        <f t="shared" si="53"/>
        <v>0</v>
      </c>
      <c r="G765" s="322">
        <f t="shared" si="50"/>
        <v>0</v>
      </c>
      <c r="H765" s="29"/>
      <c r="I765" s="167"/>
      <c r="J765" s="29"/>
      <c r="K765" s="334">
        <f t="shared" si="54"/>
        <v>0</v>
      </c>
      <c r="L765" s="29"/>
      <c r="M765" s="31"/>
      <c r="N765" s="160"/>
      <c r="O765" s="325">
        <f t="shared" si="52"/>
        <v>0</v>
      </c>
    </row>
    <row r="766" spans="1:15" x14ac:dyDescent="0.25">
      <c r="A766" s="4" t="s">
        <v>50</v>
      </c>
      <c r="B766" s="25" t="s">
        <v>23</v>
      </c>
      <c r="C766" s="29"/>
      <c r="D766" s="29"/>
      <c r="E766" s="29"/>
      <c r="F766" s="334">
        <f t="shared" si="53"/>
        <v>0</v>
      </c>
      <c r="G766" s="322">
        <f t="shared" si="50"/>
        <v>0</v>
      </c>
      <c r="H766" s="29"/>
      <c r="I766" s="167"/>
      <c r="J766" s="29"/>
      <c r="K766" s="334">
        <f t="shared" si="54"/>
        <v>0</v>
      </c>
      <c r="L766" s="29"/>
      <c r="M766" s="31"/>
      <c r="N766" s="160"/>
      <c r="O766" s="325">
        <f t="shared" si="52"/>
        <v>0</v>
      </c>
    </row>
    <row r="767" spans="1:15" ht="47.25" x14ac:dyDescent="0.25">
      <c r="A767" s="333" t="s">
        <v>2681</v>
      </c>
      <c r="B767" s="142" t="s">
        <v>2682</v>
      </c>
      <c r="C767" s="29"/>
      <c r="D767" s="29"/>
      <c r="E767" s="29"/>
      <c r="F767" s="334">
        <f t="shared" si="53"/>
        <v>0</v>
      </c>
      <c r="G767" s="322">
        <f t="shared" si="50"/>
        <v>4.2372881355932208E-2</v>
      </c>
      <c r="H767" s="29"/>
      <c r="I767" s="167"/>
      <c r="J767" s="29"/>
      <c r="K767" s="334">
        <f t="shared" si="54"/>
        <v>0</v>
      </c>
      <c r="L767" s="29"/>
      <c r="M767" s="31">
        <v>0.05</v>
      </c>
      <c r="N767" s="160"/>
      <c r="O767" s="325">
        <f t="shared" si="52"/>
        <v>0.05</v>
      </c>
    </row>
    <row r="768" spans="1:15" x14ac:dyDescent="0.25">
      <c r="A768" s="4" t="s">
        <v>51</v>
      </c>
      <c r="B768" s="25" t="s">
        <v>17</v>
      </c>
      <c r="C768" s="29"/>
      <c r="D768" s="29"/>
      <c r="E768" s="29"/>
      <c r="F768" s="334">
        <f t="shared" si="53"/>
        <v>0</v>
      </c>
      <c r="G768" s="322">
        <f t="shared" si="50"/>
        <v>0</v>
      </c>
      <c r="H768" s="29"/>
      <c r="I768" s="167"/>
      <c r="J768" s="29"/>
      <c r="K768" s="334">
        <f t="shared" si="54"/>
        <v>0</v>
      </c>
      <c r="L768" s="29"/>
      <c r="M768" s="31"/>
      <c r="N768" s="160"/>
      <c r="O768" s="325">
        <f t="shared" si="52"/>
        <v>0</v>
      </c>
    </row>
    <row r="769" spans="1:15" x14ac:dyDescent="0.25">
      <c r="A769" s="333" t="s">
        <v>2683</v>
      </c>
      <c r="B769" s="49" t="s">
        <v>17</v>
      </c>
      <c r="C769" s="29"/>
      <c r="D769" s="29"/>
      <c r="E769" s="29"/>
      <c r="F769" s="334">
        <f t="shared" si="53"/>
        <v>0</v>
      </c>
      <c r="G769" s="322">
        <f t="shared" si="50"/>
        <v>5.8594008474576276</v>
      </c>
      <c r="H769" s="29"/>
      <c r="I769" s="167"/>
      <c r="J769" s="29"/>
      <c r="K769" s="334">
        <f t="shared" si="54"/>
        <v>0</v>
      </c>
      <c r="L769" s="29"/>
      <c r="M769" s="31">
        <v>6.9140930000000003</v>
      </c>
      <c r="N769" s="160"/>
      <c r="O769" s="325">
        <f t="shared" si="52"/>
        <v>6.9140930000000003</v>
      </c>
    </row>
    <row r="770" spans="1:15" ht="31.5" x14ac:dyDescent="0.25">
      <c r="A770" s="4" t="s">
        <v>476</v>
      </c>
      <c r="B770" s="25" t="s">
        <v>1541</v>
      </c>
      <c r="C770" s="29"/>
      <c r="D770" s="29"/>
      <c r="E770" s="29"/>
      <c r="F770" s="334">
        <f t="shared" si="53"/>
        <v>0</v>
      </c>
      <c r="G770" s="322">
        <f t="shared" si="50"/>
        <v>0</v>
      </c>
      <c r="H770" s="136"/>
      <c r="I770" s="167"/>
      <c r="J770" s="136"/>
      <c r="K770" s="334">
        <f t="shared" si="54"/>
        <v>0</v>
      </c>
      <c r="L770" s="136"/>
      <c r="M770" s="31"/>
      <c r="N770" s="160"/>
      <c r="O770" s="325">
        <f t="shared" si="52"/>
        <v>0</v>
      </c>
    </row>
    <row r="771" spans="1:15" ht="63" x14ac:dyDescent="0.25">
      <c r="A771" s="333" t="s">
        <v>2684</v>
      </c>
      <c r="B771" s="169" t="s">
        <v>2685</v>
      </c>
      <c r="C771" s="29"/>
      <c r="D771" s="29"/>
      <c r="E771" s="29"/>
      <c r="F771" s="334">
        <f t="shared" si="53"/>
        <v>0</v>
      </c>
      <c r="G771" s="322">
        <f t="shared" si="50"/>
        <v>7.6271186440677971E-2</v>
      </c>
      <c r="H771" s="29"/>
      <c r="I771" s="167"/>
      <c r="J771" s="29"/>
      <c r="K771" s="334">
        <f t="shared" si="54"/>
        <v>0</v>
      </c>
      <c r="L771" s="29"/>
      <c r="M771" s="31">
        <v>0.09</v>
      </c>
      <c r="N771" s="160"/>
      <c r="O771" s="325">
        <f t="shared" si="52"/>
        <v>0.09</v>
      </c>
    </row>
    <row r="772" spans="1:15" x14ac:dyDescent="0.25">
      <c r="A772" s="4" t="s">
        <v>52</v>
      </c>
      <c r="B772" s="25" t="s">
        <v>24</v>
      </c>
      <c r="C772" s="29"/>
      <c r="D772" s="29"/>
      <c r="E772" s="29"/>
      <c r="F772" s="334">
        <f t="shared" si="53"/>
        <v>0</v>
      </c>
      <c r="G772" s="322">
        <f t="shared" si="50"/>
        <v>0</v>
      </c>
      <c r="H772" s="29"/>
      <c r="I772" s="167"/>
      <c r="J772" s="29"/>
      <c r="K772" s="334">
        <f t="shared" si="54"/>
        <v>0</v>
      </c>
      <c r="L772" s="29"/>
      <c r="M772" s="31"/>
      <c r="N772" s="160"/>
      <c r="O772" s="325">
        <f t="shared" si="52"/>
        <v>0</v>
      </c>
    </row>
    <row r="773" spans="1:15" x14ac:dyDescent="0.25">
      <c r="A773" s="4" t="s">
        <v>54</v>
      </c>
      <c r="B773" s="25" t="s">
        <v>25</v>
      </c>
      <c r="C773" s="29"/>
      <c r="D773" s="29"/>
      <c r="E773" s="29"/>
      <c r="F773" s="334">
        <f t="shared" si="53"/>
        <v>0</v>
      </c>
      <c r="G773" s="322">
        <f t="shared" si="50"/>
        <v>0</v>
      </c>
      <c r="H773" s="29"/>
      <c r="I773" s="167"/>
      <c r="J773" s="29"/>
      <c r="K773" s="334">
        <f t="shared" si="54"/>
        <v>0</v>
      </c>
      <c r="L773" s="29"/>
      <c r="M773" s="31"/>
      <c r="N773" s="160"/>
      <c r="O773" s="325">
        <f t="shared" si="52"/>
        <v>0</v>
      </c>
    </row>
    <row r="774" spans="1:15" x14ac:dyDescent="0.25">
      <c r="A774" s="58" t="s">
        <v>482</v>
      </c>
      <c r="B774" s="45" t="s">
        <v>2686</v>
      </c>
      <c r="C774" s="29"/>
      <c r="D774" s="29"/>
      <c r="E774" s="29"/>
      <c r="F774" s="334">
        <f t="shared" si="53"/>
        <v>0</v>
      </c>
      <c r="G774" s="322">
        <f t="shared" si="50"/>
        <v>0.29661016949152541</v>
      </c>
      <c r="H774" s="136"/>
      <c r="I774" s="167" t="s">
        <v>146</v>
      </c>
      <c r="J774" s="136"/>
      <c r="K774" s="334" t="str">
        <f t="shared" si="54"/>
        <v>1 шт.</v>
      </c>
      <c r="L774" s="136"/>
      <c r="M774" s="31">
        <v>0.35</v>
      </c>
      <c r="N774" s="160"/>
      <c r="O774" s="325">
        <f t="shared" si="52"/>
        <v>0.35</v>
      </c>
    </row>
    <row r="775" spans="1:15" x14ac:dyDescent="0.25">
      <c r="A775" s="58" t="s">
        <v>2687</v>
      </c>
      <c r="B775" s="45" t="s">
        <v>2688</v>
      </c>
      <c r="C775" s="29"/>
      <c r="D775" s="29"/>
      <c r="E775" s="29"/>
      <c r="F775" s="334">
        <f t="shared" si="53"/>
        <v>0</v>
      </c>
      <c r="G775" s="322">
        <f t="shared" si="50"/>
        <v>9.3220338983050849E-2</v>
      </c>
      <c r="H775" s="136"/>
      <c r="I775" s="167" t="s">
        <v>146</v>
      </c>
      <c r="J775" s="136"/>
      <c r="K775" s="334" t="str">
        <f t="shared" si="54"/>
        <v>1 шт.</v>
      </c>
      <c r="L775" s="136"/>
      <c r="M775" s="31">
        <v>0.11</v>
      </c>
      <c r="N775" s="160"/>
      <c r="O775" s="325">
        <f t="shared" si="52"/>
        <v>0.11</v>
      </c>
    </row>
    <row r="776" spans="1:15" x14ac:dyDescent="0.25">
      <c r="A776" s="58" t="s">
        <v>2689</v>
      </c>
      <c r="B776" s="45" t="s">
        <v>2690</v>
      </c>
      <c r="C776" s="29"/>
      <c r="D776" s="29"/>
      <c r="E776" s="29"/>
      <c r="F776" s="334">
        <f t="shared" si="53"/>
        <v>0</v>
      </c>
      <c r="G776" s="322">
        <f t="shared" si="50"/>
        <v>6.3559322033898302E-2</v>
      </c>
      <c r="H776" s="29"/>
      <c r="I776" s="167" t="s">
        <v>146</v>
      </c>
      <c r="J776" s="29"/>
      <c r="K776" s="334" t="str">
        <f t="shared" si="54"/>
        <v>1 шт.</v>
      </c>
      <c r="L776" s="29"/>
      <c r="M776" s="31">
        <v>7.4999999999999997E-2</v>
      </c>
      <c r="N776" s="160"/>
      <c r="O776" s="325">
        <f t="shared" si="52"/>
        <v>7.4999999999999997E-2</v>
      </c>
    </row>
    <row r="777" spans="1:15" x14ac:dyDescent="0.25">
      <c r="A777" s="58" t="s">
        <v>2691</v>
      </c>
      <c r="B777" s="45" t="s">
        <v>2692</v>
      </c>
      <c r="C777" s="337"/>
      <c r="D777" s="337"/>
      <c r="E777" s="337"/>
      <c r="F777" s="334">
        <f t="shared" si="53"/>
        <v>0</v>
      </c>
      <c r="G777" s="322">
        <f t="shared" si="50"/>
        <v>4.0677966101694919E-2</v>
      </c>
      <c r="H777" s="337"/>
      <c r="I777" s="167" t="s">
        <v>146</v>
      </c>
      <c r="J777" s="337"/>
      <c r="K777" s="334" t="str">
        <f t="shared" si="54"/>
        <v>1 шт.</v>
      </c>
      <c r="L777" s="337"/>
      <c r="M777" s="31">
        <v>4.8000000000000001E-2</v>
      </c>
      <c r="N777" s="160"/>
      <c r="O777" s="325">
        <f t="shared" si="52"/>
        <v>4.8000000000000001E-2</v>
      </c>
    </row>
    <row r="778" spans="1:15" x14ac:dyDescent="0.25">
      <c r="A778" s="58" t="s">
        <v>2693</v>
      </c>
      <c r="B778" s="45" t="s">
        <v>2694</v>
      </c>
      <c r="C778" s="29"/>
      <c r="D778" s="29"/>
      <c r="E778" s="29"/>
      <c r="F778" s="334">
        <f t="shared" si="53"/>
        <v>0</v>
      </c>
      <c r="G778" s="322">
        <f t="shared" si="50"/>
        <v>0.11822033898305087</v>
      </c>
      <c r="H778" s="136"/>
      <c r="I778" s="167" t="s">
        <v>146</v>
      </c>
      <c r="J778" s="136"/>
      <c r="K778" s="334" t="str">
        <f t="shared" si="54"/>
        <v>1 шт.</v>
      </c>
      <c r="L778" s="136"/>
      <c r="M778" s="31">
        <v>0.13950000000000001</v>
      </c>
      <c r="N778" s="160"/>
      <c r="O778" s="325">
        <f t="shared" si="52"/>
        <v>0.13950000000000001</v>
      </c>
    </row>
    <row r="779" spans="1:15" x14ac:dyDescent="0.25">
      <c r="A779" s="58" t="s">
        <v>2695</v>
      </c>
      <c r="B779" s="169" t="s">
        <v>2696</v>
      </c>
      <c r="C779" s="29"/>
      <c r="D779" s="29"/>
      <c r="E779" s="29"/>
      <c r="F779" s="334">
        <f t="shared" si="53"/>
        <v>0</v>
      </c>
      <c r="G779" s="322">
        <f t="shared" si="50"/>
        <v>0.1194915254237288</v>
      </c>
      <c r="H779" s="136"/>
      <c r="I779" s="167" t="s">
        <v>146</v>
      </c>
      <c r="J779" s="136"/>
      <c r="K779" s="334" t="str">
        <f t="shared" si="54"/>
        <v>1 шт.</v>
      </c>
      <c r="L779" s="136"/>
      <c r="M779" s="31">
        <v>0.14099999999999999</v>
      </c>
      <c r="N779" s="160"/>
      <c r="O779" s="325">
        <f t="shared" si="52"/>
        <v>0.14099999999999999</v>
      </c>
    </row>
    <row r="780" spans="1:15" x14ac:dyDescent="0.25">
      <c r="A780" s="58" t="s">
        <v>2697</v>
      </c>
      <c r="B780" s="169" t="s">
        <v>2698</v>
      </c>
      <c r="C780" s="29"/>
      <c r="D780" s="29"/>
      <c r="E780" s="29"/>
      <c r="F780" s="334">
        <f t="shared" si="53"/>
        <v>0</v>
      </c>
      <c r="G780" s="322">
        <f t="shared" si="50"/>
        <v>0.22627118644067798</v>
      </c>
      <c r="H780" s="29"/>
      <c r="I780" s="167" t="s">
        <v>146</v>
      </c>
      <c r="J780" s="29"/>
      <c r="K780" s="334" t="str">
        <f t="shared" si="54"/>
        <v>1 шт.</v>
      </c>
      <c r="L780" s="29"/>
      <c r="M780" s="31">
        <v>0.26700000000000002</v>
      </c>
      <c r="N780" s="160"/>
      <c r="O780" s="325">
        <f t="shared" si="52"/>
        <v>0.26700000000000002</v>
      </c>
    </row>
    <row r="781" spans="1:15" x14ac:dyDescent="0.25">
      <c r="A781" s="58" t="s">
        <v>2699</v>
      </c>
      <c r="B781" s="169" t="s">
        <v>2700</v>
      </c>
      <c r="C781" s="29"/>
      <c r="D781" s="29"/>
      <c r="E781" s="29"/>
      <c r="F781" s="334">
        <f t="shared" si="53"/>
        <v>0</v>
      </c>
      <c r="G781" s="322">
        <f t="shared" si="50"/>
        <v>0.99152542372881358</v>
      </c>
      <c r="H781" s="29"/>
      <c r="I781" s="167" t="s">
        <v>146</v>
      </c>
      <c r="J781" s="29"/>
      <c r="K781" s="334" t="str">
        <f t="shared" si="54"/>
        <v>1 шт.</v>
      </c>
      <c r="L781" s="29"/>
      <c r="M781" s="31">
        <v>1.17</v>
      </c>
      <c r="N781" s="160"/>
      <c r="O781" s="325">
        <f t="shared" si="52"/>
        <v>1.17</v>
      </c>
    </row>
    <row r="782" spans="1:15" x14ac:dyDescent="0.25">
      <c r="A782" s="4" t="s">
        <v>55</v>
      </c>
      <c r="B782" s="25" t="s">
        <v>26</v>
      </c>
      <c r="C782" s="29"/>
      <c r="D782" s="29"/>
      <c r="E782" s="29"/>
      <c r="F782" s="334">
        <f t="shared" si="53"/>
        <v>0</v>
      </c>
      <c r="G782" s="322">
        <f t="shared" si="50"/>
        <v>0</v>
      </c>
      <c r="H782" s="29"/>
      <c r="I782" s="167"/>
      <c r="J782" s="29"/>
      <c r="K782" s="334">
        <f t="shared" si="54"/>
        <v>0</v>
      </c>
      <c r="L782" s="29"/>
      <c r="M782" s="31"/>
      <c r="N782" s="160"/>
      <c r="O782" s="325">
        <f t="shared" si="52"/>
        <v>0</v>
      </c>
    </row>
    <row r="783" spans="1:15" x14ac:dyDescent="0.25">
      <c r="A783" s="3" t="s">
        <v>137</v>
      </c>
      <c r="B783" s="46" t="s">
        <v>138</v>
      </c>
      <c r="C783" s="29"/>
      <c r="D783" s="29"/>
      <c r="E783" s="29"/>
      <c r="F783" s="334">
        <f t="shared" si="53"/>
        <v>0</v>
      </c>
      <c r="G783" s="322">
        <f t="shared" si="50"/>
        <v>0</v>
      </c>
      <c r="H783" s="29"/>
      <c r="I783" s="40"/>
      <c r="J783" s="29"/>
      <c r="K783" s="334">
        <f t="shared" si="54"/>
        <v>0</v>
      </c>
      <c r="L783" s="29"/>
      <c r="M783" s="61"/>
      <c r="N783" s="160"/>
      <c r="O783" s="325">
        <f t="shared" si="52"/>
        <v>0</v>
      </c>
    </row>
    <row r="784" spans="1:15" x14ac:dyDescent="0.25">
      <c r="A784" s="9" t="s">
        <v>39</v>
      </c>
      <c r="B784" s="25" t="s">
        <v>29</v>
      </c>
      <c r="C784" s="29"/>
      <c r="D784" s="29"/>
      <c r="E784" s="29"/>
      <c r="F784" s="334">
        <f t="shared" si="53"/>
        <v>0</v>
      </c>
      <c r="G784" s="322">
        <f t="shared" ref="G784:G847" si="55">O784/1.18</f>
        <v>0</v>
      </c>
      <c r="H784" s="136"/>
      <c r="I784" s="14"/>
      <c r="J784" s="136"/>
      <c r="K784" s="334">
        <f t="shared" si="54"/>
        <v>0</v>
      </c>
      <c r="L784" s="136"/>
      <c r="M784" s="31"/>
      <c r="N784" s="160"/>
      <c r="O784" s="325">
        <f t="shared" si="52"/>
        <v>0</v>
      </c>
    </row>
    <row r="785" spans="1:15" ht="31.5" x14ac:dyDescent="0.25">
      <c r="A785" s="58" t="s">
        <v>2701</v>
      </c>
      <c r="B785" s="45" t="s">
        <v>2702</v>
      </c>
      <c r="C785" s="29"/>
      <c r="D785" s="29"/>
      <c r="E785" s="29"/>
      <c r="F785" s="334">
        <f t="shared" si="53"/>
        <v>0</v>
      </c>
      <c r="G785" s="322">
        <f t="shared" si="55"/>
        <v>0.14431538983050848</v>
      </c>
      <c r="H785" s="29"/>
      <c r="I785" s="14" t="s">
        <v>2703</v>
      </c>
      <c r="J785" s="29"/>
      <c r="K785" s="334" t="str">
        <f t="shared" si="54"/>
        <v>0,333 км</v>
      </c>
      <c r="L785" s="29"/>
      <c r="M785" s="31">
        <v>0.17029216</v>
      </c>
      <c r="N785" s="160"/>
      <c r="O785" s="325">
        <f t="shared" si="52"/>
        <v>0.17029216</v>
      </c>
    </row>
    <row r="786" spans="1:15" ht="31.5" x14ac:dyDescent="0.25">
      <c r="A786" s="58" t="s">
        <v>2704</v>
      </c>
      <c r="B786" s="45" t="s">
        <v>2705</v>
      </c>
      <c r="C786" s="29"/>
      <c r="D786" s="29"/>
      <c r="E786" s="29"/>
      <c r="F786" s="334">
        <f t="shared" si="53"/>
        <v>0</v>
      </c>
      <c r="G786" s="322">
        <f t="shared" si="55"/>
        <v>0.2700771186440678</v>
      </c>
      <c r="H786" s="29"/>
      <c r="I786" s="14" t="s">
        <v>849</v>
      </c>
      <c r="J786" s="29"/>
      <c r="K786" s="334" t="str">
        <f t="shared" si="54"/>
        <v>0,3 км</v>
      </c>
      <c r="L786" s="29"/>
      <c r="M786" s="31">
        <v>0.318691</v>
      </c>
      <c r="N786" s="160"/>
      <c r="O786" s="325">
        <f t="shared" si="52"/>
        <v>0.318691</v>
      </c>
    </row>
    <row r="787" spans="1:15" ht="63" x14ac:dyDescent="0.25">
      <c r="A787" s="58" t="s">
        <v>2706</v>
      </c>
      <c r="B787" s="45" t="s">
        <v>2707</v>
      </c>
      <c r="C787" s="29"/>
      <c r="D787" s="29"/>
      <c r="E787" s="29"/>
      <c r="F787" s="334">
        <f t="shared" si="53"/>
        <v>0</v>
      </c>
      <c r="G787" s="322">
        <f t="shared" si="55"/>
        <v>0.25338983050847458</v>
      </c>
      <c r="H787" s="29"/>
      <c r="I787" s="14" t="s">
        <v>327</v>
      </c>
      <c r="J787" s="29"/>
      <c r="K787" s="334" t="str">
        <f t="shared" si="54"/>
        <v>0,16 МВА</v>
      </c>
      <c r="L787" s="29"/>
      <c r="M787" s="31">
        <v>0.29899999999999999</v>
      </c>
      <c r="N787" s="160"/>
      <c r="O787" s="325">
        <f t="shared" si="52"/>
        <v>0.29899999999999999</v>
      </c>
    </row>
    <row r="788" spans="1:15" ht="47.25" x14ac:dyDescent="0.25">
      <c r="A788" s="58" t="s">
        <v>2708</v>
      </c>
      <c r="B788" s="172" t="s">
        <v>2709</v>
      </c>
      <c r="C788" s="29"/>
      <c r="D788" s="29"/>
      <c r="E788" s="29"/>
      <c r="F788" s="334">
        <f t="shared" si="53"/>
        <v>0</v>
      </c>
      <c r="G788" s="322">
        <f t="shared" si="55"/>
        <v>0.55762711864406789</v>
      </c>
      <c r="H788" s="29"/>
      <c r="I788" s="14" t="s">
        <v>711</v>
      </c>
      <c r="J788" s="29"/>
      <c r="K788" s="334" t="str">
        <f t="shared" si="54"/>
        <v>0,4 км</v>
      </c>
      <c r="L788" s="29"/>
      <c r="M788" s="31">
        <v>0.65800000000000003</v>
      </c>
      <c r="N788" s="160"/>
      <c r="O788" s="325">
        <f t="shared" si="52"/>
        <v>0.65800000000000003</v>
      </c>
    </row>
    <row r="789" spans="1:15" x14ac:dyDescent="0.25">
      <c r="A789" s="9" t="s">
        <v>42</v>
      </c>
      <c r="B789" s="25" t="s">
        <v>43</v>
      </c>
      <c r="C789" s="29"/>
      <c r="D789" s="29"/>
      <c r="E789" s="29"/>
      <c r="F789" s="334">
        <f t="shared" si="53"/>
        <v>0</v>
      </c>
      <c r="G789" s="322">
        <f t="shared" si="55"/>
        <v>0</v>
      </c>
      <c r="H789" s="29"/>
      <c r="I789" s="14"/>
      <c r="J789" s="29"/>
      <c r="K789" s="334">
        <f t="shared" si="54"/>
        <v>0</v>
      </c>
      <c r="L789" s="29"/>
      <c r="M789" s="31"/>
      <c r="N789" s="160"/>
      <c r="O789" s="325">
        <f t="shared" ref="O789:O852" si="56">L789+M789+N789</f>
        <v>0</v>
      </c>
    </row>
    <row r="790" spans="1:15" ht="31.5" x14ac:dyDescent="0.25">
      <c r="A790" s="58" t="s">
        <v>2710</v>
      </c>
      <c r="B790" s="45" t="s">
        <v>2711</v>
      </c>
      <c r="C790" s="29"/>
      <c r="D790" s="13" t="str">
        <f>I790</f>
        <v>0,25 МВА</v>
      </c>
      <c r="E790" s="29"/>
      <c r="F790" s="334" t="str">
        <f t="shared" si="53"/>
        <v>0,25 МВА</v>
      </c>
      <c r="G790" s="322">
        <f t="shared" si="55"/>
        <v>0.36836949152542375</v>
      </c>
      <c r="H790" s="29"/>
      <c r="I790" s="14" t="s">
        <v>352</v>
      </c>
      <c r="J790" s="29"/>
      <c r="K790" s="334" t="str">
        <f t="shared" si="54"/>
        <v>0,25 МВА</v>
      </c>
      <c r="L790" s="29"/>
      <c r="M790" s="31">
        <v>0.43467600000000001</v>
      </c>
      <c r="N790" s="160"/>
      <c r="O790" s="325">
        <f t="shared" si="56"/>
        <v>0.43467600000000001</v>
      </c>
    </row>
    <row r="791" spans="1:15" ht="47.25" x14ac:dyDescent="0.25">
      <c r="A791" s="58" t="s">
        <v>2712</v>
      </c>
      <c r="B791" s="45" t="s">
        <v>2713</v>
      </c>
      <c r="C791" s="337"/>
      <c r="D791" s="13" t="str">
        <f t="shared" ref="D791:D806" si="57">I791</f>
        <v>0,25 МВА</v>
      </c>
      <c r="E791" s="337"/>
      <c r="F791" s="334" t="str">
        <f t="shared" si="53"/>
        <v>0,25 МВА</v>
      </c>
      <c r="G791" s="322">
        <f t="shared" si="55"/>
        <v>0.15763474576271189</v>
      </c>
      <c r="H791" s="337"/>
      <c r="I791" s="14" t="s">
        <v>352</v>
      </c>
      <c r="J791" s="337"/>
      <c r="K791" s="334" t="str">
        <f t="shared" si="54"/>
        <v>0,25 МВА</v>
      </c>
      <c r="L791" s="337"/>
      <c r="M791" s="31">
        <v>0.18600900000000001</v>
      </c>
      <c r="N791" s="160"/>
      <c r="O791" s="325">
        <f t="shared" si="56"/>
        <v>0.18600900000000001</v>
      </c>
    </row>
    <row r="792" spans="1:15" ht="47.25" x14ac:dyDescent="0.25">
      <c r="A792" s="58" t="s">
        <v>2714</v>
      </c>
      <c r="B792" s="45" t="s">
        <v>2715</v>
      </c>
      <c r="C792" s="29"/>
      <c r="D792" s="13" t="str">
        <f t="shared" si="57"/>
        <v>0,25 МВА</v>
      </c>
      <c r="E792" s="29"/>
      <c r="F792" s="334" t="str">
        <f t="shared" si="53"/>
        <v>0,25 МВА</v>
      </c>
      <c r="G792" s="322">
        <f t="shared" si="55"/>
        <v>0.15677966101694915</v>
      </c>
      <c r="H792" s="136"/>
      <c r="I792" s="14" t="s">
        <v>352</v>
      </c>
      <c r="J792" s="136"/>
      <c r="K792" s="334" t="str">
        <f t="shared" si="54"/>
        <v>0,25 МВА</v>
      </c>
      <c r="L792" s="136"/>
      <c r="M792" s="31">
        <v>0.185</v>
      </c>
      <c r="N792" s="160"/>
      <c r="O792" s="325">
        <f t="shared" si="56"/>
        <v>0.185</v>
      </c>
    </row>
    <row r="793" spans="1:15" ht="47.25" x14ac:dyDescent="0.25">
      <c r="A793" s="58" t="s">
        <v>2716</v>
      </c>
      <c r="B793" s="45" t="s">
        <v>2717</v>
      </c>
      <c r="C793" s="29"/>
      <c r="D793" s="13">
        <f t="shared" si="57"/>
        <v>0</v>
      </c>
      <c r="E793" s="29"/>
      <c r="F793" s="334">
        <f t="shared" si="53"/>
        <v>0</v>
      </c>
      <c r="G793" s="322">
        <f t="shared" si="55"/>
        <v>6.6322033898305088</v>
      </c>
      <c r="H793" s="136"/>
      <c r="I793" s="14"/>
      <c r="J793" s="136"/>
      <c r="K793" s="334">
        <f t="shared" si="54"/>
        <v>0</v>
      </c>
      <c r="L793" s="136"/>
      <c r="M793" s="31">
        <v>7.8259999999999996</v>
      </c>
      <c r="N793" s="160"/>
      <c r="O793" s="325">
        <f t="shared" si="56"/>
        <v>7.8259999999999996</v>
      </c>
    </row>
    <row r="794" spans="1:15" ht="47.25" x14ac:dyDescent="0.25">
      <c r="A794" s="58" t="s">
        <v>2718</v>
      </c>
      <c r="B794" s="338" t="s">
        <v>2719</v>
      </c>
      <c r="C794" s="29"/>
      <c r="D794" s="13" t="str">
        <f t="shared" si="57"/>
        <v>0,318 км</v>
      </c>
      <c r="E794" s="29"/>
      <c r="F794" s="334" t="str">
        <f t="shared" si="53"/>
        <v>0,318 км</v>
      </c>
      <c r="G794" s="322">
        <f t="shared" si="55"/>
        <v>6.1446330508474575E-2</v>
      </c>
      <c r="H794" s="29"/>
      <c r="I794" s="14" t="s">
        <v>2720</v>
      </c>
      <c r="J794" s="29"/>
      <c r="K794" s="334" t="str">
        <f t="shared" si="54"/>
        <v>0,318 км</v>
      </c>
      <c r="L794" s="29"/>
      <c r="M794" s="31">
        <v>7.2506669999999995E-2</v>
      </c>
      <c r="N794" s="160"/>
      <c r="O794" s="325">
        <f t="shared" si="56"/>
        <v>7.2506669999999995E-2</v>
      </c>
    </row>
    <row r="795" spans="1:15" ht="31.5" x14ac:dyDescent="0.25">
      <c r="A795" s="58" t="s">
        <v>2721</v>
      </c>
      <c r="B795" s="338" t="s">
        <v>2722</v>
      </c>
      <c r="C795" s="29"/>
      <c r="D795" s="13" t="str">
        <f t="shared" si="57"/>
        <v>1,26 МВА</v>
      </c>
      <c r="E795" s="29"/>
      <c r="F795" s="334" t="str">
        <f t="shared" si="53"/>
        <v>1,26 МВА</v>
      </c>
      <c r="G795" s="322">
        <f t="shared" si="55"/>
        <v>0.63725025423728821</v>
      </c>
      <c r="H795" s="29"/>
      <c r="I795" s="14" t="s">
        <v>1743</v>
      </c>
      <c r="J795" s="29"/>
      <c r="K795" s="334" t="str">
        <f t="shared" si="54"/>
        <v>1,26 МВА</v>
      </c>
      <c r="L795" s="29"/>
      <c r="M795" s="31">
        <v>0.75195529999999999</v>
      </c>
      <c r="N795" s="160"/>
      <c r="O795" s="325">
        <f t="shared" si="56"/>
        <v>0.75195529999999999</v>
      </c>
    </row>
    <row r="796" spans="1:15" ht="31.5" x14ac:dyDescent="0.25">
      <c r="A796" s="58" t="s">
        <v>2723</v>
      </c>
      <c r="B796" s="338" t="s">
        <v>2724</v>
      </c>
      <c r="C796" s="29"/>
      <c r="D796" s="13" t="str">
        <f t="shared" si="57"/>
        <v>0,3 км</v>
      </c>
      <c r="E796" s="29"/>
      <c r="F796" s="334" t="str">
        <f t="shared" si="53"/>
        <v>0,3 км</v>
      </c>
      <c r="G796" s="322">
        <f t="shared" si="55"/>
        <v>0.17203389830508475</v>
      </c>
      <c r="H796" s="29"/>
      <c r="I796" s="14" t="s">
        <v>849</v>
      </c>
      <c r="J796" s="29"/>
      <c r="K796" s="334" t="str">
        <f t="shared" si="54"/>
        <v>0,3 км</v>
      </c>
      <c r="L796" s="29"/>
      <c r="M796" s="31">
        <v>0.20300000000000001</v>
      </c>
      <c r="N796" s="160"/>
      <c r="O796" s="325">
        <f t="shared" si="56"/>
        <v>0.20300000000000001</v>
      </c>
    </row>
    <row r="797" spans="1:15" x14ac:dyDescent="0.25">
      <c r="A797" s="58" t="s">
        <v>2725</v>
      </c>
      <c r="B797" s="338" t="s">
        <v>2726</v>
      </c>
      <c r="C797" s="29"/>
      <c r="D797" s="13" t="str">
        <f t="shared" si="57"/>
        <v>0,25 МВА</v>
      </c>
      <c r="E797" s="29"/>
      <c r="F797" s="334" t="str">
        <f t="shared" si="53"/>
        <v>0,25 МВА</v>
      </c>
      <c r="G797" s="322">
        <f t="shared" si="55"/>
        <v>0.43389830508474581</v>
      </c>
      <c r="H797" s="29"/>
      <c r="I797" s="14" t="s">
        <v>352</v>
      </c>
      <c r="J797" s="29"/>
      <c r="K797" s="334" t="str">
        <f t="shared" si="54"/>
        <v>0,25 МВА</v>
      </c>
      <c r="L797" s="29"/>
      <c r="M797" s="31">
        <v>0.51200000000000001</v>
      </c>
      <c r="N797" s="160"/>
      <c r="O797" s="325">
        <f t="shared" si="56"/>
        <v>0.51200000000000001</v>
      </c>
    </row>
    <row r="798" spans="1:15" x14ac:dyDescent="0.25">
      <c r="A798" s="58" t="s">
        <v>2727</v>
      </c>
      <c r="B798" s="338" t="s">
        <v>2728</v>
      </c>
      <c r="C798" s="29"/>
      <c r="D798" s="13" t="str">
        <f t="shared" si="57"/>
        <v>0,25 МВА</v>
      </c>
      <c r="E798" s="29"/>
      <c r="F798" s="334" t="str">
        <f t="shared" si="53"/>
        <v>0,25 МВА</v>
      </c>
      <c r="G798" s="322">
        <f t="shared" si="55"/>
        <v>0.43389830508474581</v>
      </c>
      <c r="H798" s="136"/>
      <c r="I798" s="14" t="s">
        <v>352</v>
      </c>
      <c r="J798" s="136"/>
      <c r="K798" s="334" t="str">
        <f t="shared" si="54"/>
        <v>0,25 МВА</v>
      </c>
      <c r="L798" s="136"/>
      <c r="M798" s="31">
        <v>0.51200000000000001</v>
      </c>
      <c r="N798" s="160"/>
      <c r="O798" s="325">
        <f t="shared" si="56"/>
        <v>0.51200000000000001</v>
      </c>
    </row>
    <row r="799" spans="1:15" ht="31.5" x14ac:dyDescent="0.25">
      <c r="A799" s="58" t="s">
        <v>2729</v>
      </c>
      <c r="B799" s="338" t="s">
        <v>2730</v>
      </c>
      <c r="C799" s="29"/>
      <c r="D799" s="13"/>
      <c r="E799" s="29"/>
      <c r="F799" s="334">
        <f t="shared" si="53"/>
        <v>0</v>
      </c>
      <c r="G799" s="322">
        <f t="shared" si="55"/>
        <v>1.1016949152542373E-2</v>
      </c>
      <c r="H799" s="136"/>
      <c r="I799" s="14" t="s">
        <v>1739</v>
      </c>
      <c r="J799" s="136"/>
      <c r="K799" s="334" t="str">
        <f t="shared" si="54"/>
        <v>2 шт.</v>
      </c>
      <c r="L799" s="136"/>
      <c r="M799" s="31">
        <v>1.2999999999999999E-2</v>
      </c>
      <c r="N799" s="160"/>
      <c r="O799" s="325">
        <f t="shared" si="56"/>
        <v>1.2999999999999999E-2</v>
      </c>
    </row>
    <row r="800" spans="1:15" ht="47.25" x14ac:dyDescent="0.25">
      <c r="A800" s="58" t="s">
        <v>2731</v>
      </c>
      <c r="B800" s="338" t="s">
        <v>2732</v>
      </c>
      <c r="C800" s="29"/>
      <c r="D800" s="13" t="str">
        <f t="shared" si="57"/>
        <v>0,25 МВА</v>
      </c>
      <c r="E800" s="29"/>
      <c r="F800" s="334" t="str">
        <f t="shared" si="53"/>
        <v>0,25 МВА</v>
      </c>
      <c r="G800" s="322">
        <f t="shared" si="55"/>
        <v>0.15762711864406781</v>
      </c>
      <c r="H800" s="29"/>
      <c r="I800" s="14" t="s">
        <v>352</v>
      </c>
      <c r="J800" s="29"/>
      <c r="K800" s="334" t="str">
        <f t="shared" si="54"/>
        <v>0,25 МВА</v>
      </c>
      <c r="L800" s="29"/>
      <c r="M800" s="31">
        <v>0.186</v>
      </c>
      <c r="N800" s="160"/>
      <c r="O800" s="325">
        <f t="shared" si="56"/>
        <v>0.186</v>
      </c>
    </row>
    <row r="801" spans="1:15" ht="31.5" x14ac:dyDescent="0.25">
      <c r="A801" s="58" t="s">
        <v>2733</v>
      </c>
      <c r="B801" s="338" t="s">
        <v>2734</v>
      </c>
      <c r="C801" s="29"/>
      <c r="D801" s="13" t="str">
        <f t="shared" si="57"/>
        <v>0,141 км</v>
      </c>
      <c r="E801" s="29"/>
      <c r="F801" s="334" t="str">
        <f t="shared" si="53"/>
        <v>0,141 км</v>
      </c>
      <c r="G801" s="322">
        <f t="shared" si="55"/>
        <v>3.4745762711864407E-2</v>
      </c>
      <c r="H801" s="29"/>
      <c r="I801" s="14" t="s">
        <v>2735</v>
      </c>
      <c r="J801" s="29"/>
      <c r="K801" s="334" t="str">
        <f t="shared" si="54"/>
        <v>0,141 км</v>
      </c>
      <c r="L801" s="29"/>
      <c r="M801" s="31">
        <v>4.1000000000000002E-2</v>
      </c>
      <c r="N801" s="160"/>
      <c r="O801" s="325">
        <f t="shared" si="56"/>
        <v>4.1000000000000002E-2</v>
      </c>
    </row>
    <row r="802" spans="1:15" ht="47.25" x14ac:dyDescent="0.25">
      <c r="A802" s="58" t="s">
        <v>2736</v>
      </c>
      <c r="B802" s="338" t="s">
        <v>2737</v>
      </c>
      <c r="C802" s="29"/>
      <c r="D802" s="13" t="str">
        <f t="shared" si="57"/>
        <v>0,800 МВА</v>
      </c>
      <c r="E802" s="29"/>
      <c r="F802" s="334" t="str">
        <f t="shared" si="53"/>
        <v>0,800 МВА</v>
      </c>
      <c r="G802" s="322">
        <f t="shared" si="55"/>
        <v>0.66101694915254239</v>
      </c>
      <c r="H802" s="29"/>
      <c r="I802" s="14" t="s">
        <v>303</v>
      </c>
      <c r="J802" s="29"/>
      <c r="K802" s="334" t="str">
        <f t="shared" si="54"/>
        <v>0,800 МВА</v>
      </c>
      <c r="L802" s="29"/>
      <c r="M802" s="31">
        <v>0.78</v>
      </c>
      <c r="N802" s="160"/>
      <c r="O802" s="325">
        <f t="shared" si="56"/>
        <v>0.78</v>
      </c>
    </row>
    <row r="803" spans="1:15" ht="31.5" x14ac:dyDescent="0.25">
      <c r="A803" s="58" t="s">
        <v>2738</v>
      </c>
      <c r="B803" s="172" t="s">
        <v>2739</v>
      </c>
      <c r="C803" s="335"/>
      <c r="D803" s="13" t="str">
        <f t="shared" si="57"/>
        <v>0,25 МВА</v>
      </c>
      <c r="E803" s="335"/>
      <c r="F803" s="334" t="str">
        <f t="shared" si="53"/>
        <v>0,25 МВА</v>
      </c>
      <c r="G803" s="322">
        <f t="shared" si="55"/>
        <v>0.45508474576271191</v>
      </c>
      <c r="H803" s="335"/>
      <c r="I803" s="14" t="s">
        <v>352</v>
      </c>
      <c r="J803" s="335"/>
      <c r="K803" s="334" t="str">
        <f t="shared" si="54"/>
        <v>0,25 МВА</v>
      </c>
      <c r="L803" s="335"/>
      <c r="M803" s="31">
        <v>0.53700000000000003</v>
      </c>
      <c r="N803" s="160"/>
      <c r="O803" s="325">
        <f t="shared" si="56"/>
        <v>0.53700000000000003</v>
      </c>
    </row>
    <row r="804" spans="1:15" ht="47.25" x14ac:dyDescent="0.25">
      <c r="A804" s="58" t="s">
        <v>2740</v>
      </c>
      <c r="B804" s="172" t="s">
        <v>2741</v>
      </c>
      <c r="C804" s="29"/>
      <c r="D804" s="13" t="str">
        <f t="shared" si="57"/>
        <v>0,8 МВА</v>
      </c>
      <c r="E804" s="29"/>
      <c r="F804" s="334" t="str">
        <f t="shared" si="53"/>
        <v>0,8 МВА</v>
      </c>
      <c r="G804" s="322">
        <f t="shared" si="55"/>
        <v>1.7966101694915255</v>
      </c>
      <c r="H804" s="29"/>
      <c r="I804" s="14" t="s">
        <v>378</v>
      </c>
      <c r="J804" s="29"/>
      <c r="K804" s="334" t="str">
        <f t="shared" si="54"/>
        <v>0,8 МВА</v>
      </c>
      <c r="L804" s="29"/>
      <c r="M804" s="31">
        <v>2.12</v>
      </c>
      <c r="N804" s="160"/>
      <c r="O804" s="325">
        <f t="shared" si="56"/>
        <v>2.12</v>
      </c>
    </row>
    <row r="805" spans="1:15" ht="47.25" x14ac:dyDescent="0.25">
      <c r="A805" s="58" t="s">
        <v>2742</v>
      </c>
      <c r="B805" s="172" t="s">
        <v>2743</v>
      </c>
      <c r="C805" s="29"/>
      <c r="D805" s="13" t="str">
        <f t="shared" si="57"/>
        <v>0,25 МВА</v>
      </c>
      <c r="E805" s="29"/>
      <c r="F805" s="334" t="str">
        <f t="shared" si="53"/>
        <v>0,25 МВА</v>
      </c>
      <c r="G805" s="322">
        <f t="shared" si="55"/>
        <v>0.54067796610169494</v>
      </c>
      <c r="H805" s="136"/>
      <c r="I805" s="14" t="s">
        <v>352</v>
      </c>
      <c r="J805" s="136"/>
      <c r="K805" s="334" t="str">
        <f t="shared" si="54"/>
        <v>0,25 МВА</v>
      </c>
      <c r="L805" s="136"/>
      <c r="M805" s="31">
        <v>0.63800000000000001</v>
      </c>
      <c r="N805" s="160"/>
      <c r="O805" s="325">
        <f t="shared" si="56"/>
        <v>0.63800000000000001</v>
      </c>
    </row>
    <row r="806" spans="1:15" ht="47.25" x14ac:dyDescent="0.25">
      <c r="A806" s="58" t="s">
        <v>2744</v>
      </c>
      <c r="B806" s="172" t="s">
        <v>2745</v>
      </c>
      <c r="C806" s="29"/>
      <c r="D806" s="13" t="str">
        <f t="shared" si="57"/>
        <v>0,4 МВА</v>
      </c>
      <c r="E806" s="29"/>
      <c r="F806" s="334" t="str">
        <f t="shared" si="53"/>
        <v>0,4 МВА</v>
      </c>
      <c r="G806" s="322">
        <f t="shared" si="55"/>
        <v>0.6932203389830508</v>
      </c>
      <c r="H806" s="29"/>
      <c r="I806" s="14" t="s">
        <v>19</v>
      </c>
      <c r="J806" s="29"/>
      <c r="K806" s="334" t="str">
        <f t="shared" si="54"/>
        <v>0,4 МВА</v>
      </c>
      <c r="L806" s="29"/>
      <c r="M806" s="31">
        <v>0.81799999999999995</v>
      </c>
      <c r="N806" s="160"/>
      <c r="O806" s="325">
        <f t="shared" si="56"/>
        <v>0.81799999999999995</v>
      </c>
    </row>
    <row r="807" spans="1:15" x14ac:dyDescent="0.25">
      <c r="A807" s="9" t="s">
        <v>27</v>
      </c>
      <c r="B807" s="25" t="s">
        <v>28</v>
      </c>
      <c r="C807" s="29"/>
      <c r="D807" s="29"/>
      <c r="E807" s="29"/>
      <c r="F807" s="334">
        <f t="shared" si="53"/>
        <v>0</v>
      </c>
      <c r="G807" s="322">
        <f t="shared" si="55"/>
        <v>0</v>
      </c>
      <c r="H807" s="29"/>
      <c r="I807" s="14"/>
      <c r="J807" s="29"/>
      <c r="K807" s="334">
        <f t="shared" si="54"/>
        <v>0</v>
      </c>
      <c r="L807" s="29"/>
      <c r="M807" s="31"/>
      <c r="N807" s="160"/>
      <c r="O807" s="325">
        <f t="shared" si="56"/>
        <v>0</v>
      </c>
    </row>
    <row r="808" spans="1:15" ht="63" x14ac:dyDescent="0.25">
      <c r="A808" s="336" t="s">
        <v>574</v>
      </c>
      <c r="B808" s="339" t="s">
        <v>2746</v>
      </c>
      <c r="C808" s="29"/>
      <c r="D808" s="29"/>
      <c r="E808" s="29"/>
      <c r="F808" s="334">
        <f t="shared" si="53"/>
        <v>0</v>
      </c>
      <c r="G808" s="322">
        <f t="shared" si="55"/>
        <v>0.54188135593220343</v>
      </c>
      <c r="H808" s="29"/>
      <c r="I808" s="14" t="s">
        <v>146</v>
      </c>
      <c r="J808" s="29"/>
      <c r="K808" s="334" t="str">
        <f t="shared" si="54"/>
        <v>1 шт.</v>
      </c>
      <c r="L808" s="29"/>
      <c r="M808" s="31">
        <v>0.63941999999999999</v>
      </c>
      <c r="N808" s="160"/>
      <c r="O808" s="325">
        <f t="shared" si="56"/>
        <v>0.63941999999999999</v>
      </c>
    </row>
    <row r="809" spans="1:15" ht="63" x14ac:dyDescent="0.25">
      <c r="A809" s="336" t="s">
        <v>575</v>
      </c>
      <c r="B809" s="339" t="s">
        <v>2747</v>
      </c>
      <c r="C809" s="29"/>
      <c r="D809" s="29"/>
      <c r="E809" s="29"/>
      <c r="F809" s="334">
        <f t="shared" si="53"/>
        <v>0</v>
      </c>
      <c r="G809" s="322">
        <f t="shared" si="55"/>
        <v>7.2560169491525425E-2</v>
      </c>
      <c r="H809" s="29"/>
      <c r="I809" s="14" t="s">
        <v>146</v>
      </c>
      <c r="J809" s="29"/>
      <c r="K809" s="334" t="str">
        <f t="shared" si="54"/>
        <v>1 шт.</v>
      </c>
      <c r="L809" s="29"/>
      <c r="M809" s="31">
        <v>8.5621000000000003E-2</v>
      </c>
      <c r="N809" s="160"/>
      <c r="O809" s="325">
        <f t="shared" si="56"/>
        <v>8.5621000000000003E-2</v>
      </c>
    </row>
    <row r="810" spans="1:15" ht="63" x14ac:dyDescent="0.25">
      <c r="A810" s="336" t="s">
        <v>576</v>
      </c>
      <c r="B810" s="339" t="s">
        <v>2748</v>
      </c>
      <c r="C810" s="29"/>
      <c r="D810" s="29"/>
      <c r="E810" s="29"/>
      <c r="F810" s="334">
        <f t="shared" si="53"/>
        <v>0</v>
      </c>
      <c r="G810" s="322">
        <f t="shared" si="55"/>
        <v>7.6902711864406781E-2</v>
      </c>
      <c r="H810" s="29"/>
      <c r="I810" s="14" t="s">
        <v>146</v>
      </c>
      <c r="J810" s="29"/>
      <c r="K810" s="334" t="str">
        <f t="shared" si="54"/>
        <v>1 шт.</v>
      </c>
      <c r="L810" s="29"/>
      <c r="M810" s="31">
        <v>9.0745199999999998E-2</v>
      </c>
      <c r="N810" s="160"/>
      <c r="O810" s="325">
        <f t="shared" si="56"/>
        <v>9.0745199999999998E-2</v>
      </c>
    </row>
    <row r="811" spans="1:15" ht="47.25" x14ac:dyDescent="0.25">
      <c r="A811" s="336" t="s">
        <v>577</v>
      </c>
      <c r="B811" s="339" t="s">
        <v>2749</v>
      </c>
      <c r="C811" s="199"/>
      <c r="D811" s="199"/>
      <c r="E811" s="199"/>
      <c r="F811" s="334">
        <f t="shared" ref="F811:F874" si="58">D811</f>
        <v>0</v>
      </c>
      <c r="G811" s="322">
        <f t="shared" si="55"/>
        <v>7.8559322033898316E-2</v>
      </c>
      <c r="H811" s="199"/>
      <c r="I811" s="14" t="s">
        <v>146</v>
      </c>
      <c r="J811" s="199"/>
      <c r="K811" s="334" t="str">
        <f t="shared" ref="K811:K874" si="59">I811</f>
        <v>1 шт.</v>
      </c>
      <c r="L811" s="199"/>
      <c r="M811" s="31">
        <v>9.2700000000000005E-2</v>
      </c>
      <c r="N811" s="160"/>
      <c r="O811" s="325">
        <f t="shared" si="56"/>
        <v>9.2700000000000005E-2</v>
      </c>
    </row>
    <row r="812" spans="1:15" ht="47.25" x14ac:dyDescent="0.25">
      <c r="A812" s="336" t="s">
        <v>578</v>
      </c>
      <c r="B812" s="339" t="s">
        <v>2750</v>
      </c>
      <c r="C812" s="29"/>
      <c r="D812" s="29"/>
      <c r="E812" s="29"/>
      <c r="F812" s="334">
        <f t="shared" si="58"/>
        <v>0</v>
      </c>
      <c r="G812" s="322">
        <f t="shared" si="55"/>
        <v>0.45000000000000007</v>
      </c>
      <c r="H812" s="29"/>
      <c r="I812" s="14" t="s">
        <v>146</v>
      </c>
      <c r="J812" s="29"/>
      <c r="K812" s="334" t="str">
        <f t="shared" si="59"/>
        <v>1 шт.</v>
      </c>
      <c r="L812" s="29"/>
      <c r="M812" s="31">
        <v>0.53100000000000003</v>
      </c>
      <c r="N812" s="160"/>
      <c r="O812" s="325">
        <f t="shared" si="56"/>
        <v>0.53100000000000003</v>
      </c>
    </row>
    <row r="813" spans="1:15" ht="47.25" x14ac:dyDescent="0.25">
      <c r="A813" s="336" t="s">
        <v>579</v>
      </c>
      <c r="B813" s="339" t="s">
        <v>2751</v>
      </c>
      <c r="C813" s="29"/>
      <c r="D813" s="29"/>
      <c r="E813" s="29"/>
      <c r="F813" s="334">
        <f t="shared" si="58"/>
        <v>0</v>
      </c>
      <c r="G813" s="322">
        <f t="shared" si="55"/>
        <v>0.24547711864406782</v>
      </c>
      <c r="H813" s="29"/>
      <c r="I813" s="14" t="s">
        <v>146</v>
      </c>
      <c r="J813" s="29"/>
      <c r="K813" s="334" t="str">
        <f t="shared" si="59"/>
        <v>1 шт.</v>
      </c>
      <c r="L813" s="29"/>
      <c r="M813" s="31">
        <v>0.289663</v>
      </c>
      <c r="N813" s="160"/>
      <c r="O813" s="325">
        <f t="shared" si="56"/>
        <v>0.289663</v>
      </c>
    </row>
    <row r="814" spans="1:15" ht="47.25" x14ac:dyDescent="0.25">
      <c r="A814" s="336" t="s">
        <v>580</v>
      </c>
      <c r="B814" s="339" t="s">
        <v>2752</v>
      </c>
      <c r="C814" s="337"/>
      <c r="D814" s="337"/>
      <c r="E814" s="337"/>
      <c r="F814" s="334">
        <f t="shared" si="58"/>
        <v>0</v>
      </c>
      <c r="G814" s="322">
        <f t="shared" si="55"/>
        <v>0.26653813559322037</v>
      </c>
      <c r="H814" s="337"/>
      <c r="I814" s="14" t="s">
        <v>146</v>
      </c>
      <c r="J814" s="337"/>
      <c r="K814" s="334" t="str">
        <f t="shared" si="59"/>
        <v>1 шт.</v>
      </c>
      <c r="L814" s="337"/>
      <c r="M814" s="31">
        <v>0.31451499999999999</v>
      </c>
      <c r="N814" s="160"/>
      <c r="O814" s="325">
        <f t="shared" si="56"/>
        <v>0.31451499999999999</v>
      </c>
    </row>
    <row r="815" spans="1:15" x14ac:dyDescent="0.25">
      <c r="A815" s="9" t="s">
        <v>44</v>
      </c>
      <c r="B815" s="25" t="s">
        <v>31</v>
      </c>
      <c r="C815" s="29"/>
      <c r="D815" s="29"/>
      <c r="E815" s="29"/>
      <c r="F815" s="334">
        <f t="shared" si="58"/>
        <v>0</v>
      </c>
      <c r="G815" s="322">
        <f t="shared" si="55"/>
        <v>0</v>
      </c>
      <c r="H815" s="136"/>
      <c r="I815" s="14"/>
      <c r="J815" s="136"/>
      <c r="K815" s="334">
        <f t="shared" si="59"/>
        <v>0</v>
      </c>
      <c r="L815" s="136"/>
      <c r="M815" s="31"/>
      <c r="N815" s="160"/>
      <c r="O815" s="325">
        <f t="shared" si="56"/>
        <v>0</v>
      </c>
    </row>
    <row r="816" spans="1:15" x14ac:dyDescent="0.25">
      <c r="A816" s="4" t="s">
        <v>45</v>
      </c>
      <c r="B816" s="25" t="s">
        <v>20</v>
      </c>
      <c r="C816" s="29"/>
      <c r="D816" s="29"/>
      <c r="E816" s="29"/>
      <c r="F816" s="334">
        <f t="shared" si="58"/>
        <v>0</v>
      </c>
      <c r="G816" s="322">
        <f t="shared" si="55"/>
        <v>0</v>
      </c>
      <c r="H816" s="136"/>
      <c r="I816" s="14"/>
      <c r="J816" s="136"/>
      <c r="K816" s="334">
        <f t="shared" si="59"/>
        <v>0</v>
      </c>
      <c r="L816" s="136"/>
      <c r="M816" s="31"/>
      <c r="N816" s="160"/>
      <c r="O816" s="325">
        <f t="shared" si="56"/>
        <v>0</v>
      </c>
    </row>
    <row r="817" spans="1:15" x14ac:dyDescent="0.25">
      <c r="A817" s="58" t="s">
        <v>2753</v>
      </c>
      <c r="B817" s="45" t="s">
        <v>2754</v>
      </c>
      <c r="C817" s="340"/>
      <c r="D817" s="340"/>
      <c r="E817" s="340"/>
      <c r="F817" s="334">
        <f t="shared" si="58"/>
        <v>0</v>
      </c>
      <c r="G817" s="322">
        <f t="shared" si="55"/>
        <v>0.43220338983050849</v>
      </c>
      <c r="H817" s="340"/>
      <c r="I817" s="14" t="s">
        <v>146</v>
      </c>
      <c r="J817" s="340"/>
      <c r="K817" s="334" t="str">
        <f t="shared" si="59"/>
        <v>1 шт.</v>
      </c>
      <c r="L817" s="340"/>
      <c r="M817" s="31">
        <v>0.51</v>
      </c>
      <c r="N817" s="160"/>
      <c r="O817" s="325">
        <f t="shared" si="56"/>
        <v>0.51</v>
      </c>
    </row>
    <row r="818" spans="1:15" x14ac:dyDescent="0.25">
      <c r="A818" s="4" t="s">
        <v>46</v>
      </c>
      <c r="B818" s="25" t="s">
        <v>21</v>
      </c>
      <c r="C818" s="340"/>
      <c r="D818" s="340"/>
      <c r="E818" s="340"/>
      <c r="F818" s="334">
        <f t="shared" si="58"/>
        <v>0</v>
      </c>
      <c r="G818" s="322">
        <f t="shared" si="55"/>
        <v>0</v>
      </c>
      <c r="H818" s="340"/>
      <c r="I818" s="14"/>
      <c r="J818" s="340"/>
      <c r="K818" s="334">
        <f t="shared" si="59"/>
        <v>0</v>
      </c>
      <c r="L818" s="340"/>
      <c r="M818" s="31"/>
      <c r="N818" s="160"/>
      <c r="O818" s="325">
        <f t="shared" si="56"/>
        <v>0</v>
      </c>
    </row>
    <row r="819" spans="1:15" x14ac:dyDescent="0.25">
      <c r="A819" s="4" t="s">
        <v>48</v>
      </c>
      <c r="B819" s="25" t="s">
        <v>22</v>
      </c>
      <c r="C819" s="340"/>
      <c r="D819" s="340"/>
      <c r="E819" s="340"/>
      <c r="F819" s="334">
        <f t="shared" si="58"/>
        <v>0</v>
      </c>
      <c r="G819" s="322">
        <f t="shared" si="55"/>
        <v>0</v>
      </c>
      <c r="H819" s="340"/>
      <c r="I819" s="14"/>
      <c r="J819" s="340"/>
      <c r="K819" s="334">
        <f t="shared" si="59"/>
        <v>0</v>
      </c>
      <c r="L819" s="340"/>
      <c r="M819" s="31"/>
      <c r="N819" s="160"/>
      <c r="O819" s="325">
        <f t="shared" si="56"/>
        <v>0</v>
      </c>
    </row>
    <row r="820" spans="1:15" x14ac:dyDescent="0.25">
      <c r="A820" s="4" t="s">
        <v>50</v>
      </c>
      <c r="B820" s="25" t="s">
        <v>23</v>
      </c>
      <c r="C820" s="341"/>
      <c r="D820" s="341"/>
      <c r="E820" s="341"/>
      <c r="F820" s="334">
        <f t="shared" si="58"/>
        <v>0</v>
      </c>
      <c r="G820" s="322">
        <f t="shared" si="55"/>
        <v>0</v>
      </c>
      <c r="H820" s="341"/>
      <c r="I820" s="14"/>
      <c r="J820" s="341"/>
      <c r="K820" s="334">
        <f t="shared" si="59"/>
        <v>0</v>
      </c>
      <c r="L820" s="341"/>
      <c r="M820" s="31"/>
      <c r="N820" s="160"/>
      <c r="O820" s="325">
        <f t="shared" si="56"/>
        <v>0</v>
      </c>
    </row>
    <row r="821" spans="1:15" x14ac:dyDescent="0.25">
      <c r="A821" s="4" t="s">
        <v>51</v>
      </c>
      <c r="B821" s="25" t="s">
        <v>17</v>
      </c>
      <c r="C821" s="341"/>
      <c r="D821" s="341"/>
      <c r="E821" s="341"/>
      <c r="F821" s="334">
        <f t="shared" si="58"/>
        <v>0</v>
      </c>
      <c r="G821" s="322">
        <f t="shared" si="55"/>
        <v>0</v>
      </c>
      <c r="H821" s="341"/>
      <c r="I821" s="14"/>
      <c r="J821" s="341"/>
      <c r="K821" s="334">
        <f t="shared" si="59"/>
        <v>0</v>
      </c>
      <c r="L821" s="341"/>
      <c r="M821" s="31"/>
      <c r="N821" s="160"/>
      <c r="O821" s="325">
        <f t="shared" si="56"/>
        <v>0</v>
      </c>
    </row>
    <row r="822" spans="1:15" x14ac:dyDescent="0.25">
      <c r="A822" s="58" t="s">
        <v>590</v>
      </c>
      <c r="B822" s="49" t="s">
        <v>17</v>
      </c>
      <c r="C822" s="342"/>
      <c r="D822" s="342"/>
      <c r="E822" s="342"/>
      <c r="F822" s="334">
        <f t="shared" si="58"/>
        <v>0</v>
      </c>
      <c r="G822" s="322">
        <f t="shared" si="55"/>
        <v>14.488227966101697</v>
      </c>
      <c r="H822" s="342"/>
      <c r="I822" s="14" t="s">
        <v>146</v>
      </c>
      <c r="J822" s="342"/>
      <c r="K822" s="334" t="str">
        <f t="shared" si="59"/>
        <v>1 шт.</v>
      </c>
      <c r="L822" s="342"/>
      <c r="M822" s="31">
        <v>17.096109000000002</v>
      </c>
      <c r="N822" s="160"/>
      <c r="O822" s="325">
        <f t="shared" si="56"/>
        <v>17.096109000000002</v>
      </c>
    </row>
    <row r="823" spans="1:15" ht="31.5" x14ac:dyDescent="0.25">
      <c r="A823" s="4" t="s">
        <v>476</v>
      </c>
      <c r="B823" s="25" t="s">
        <v>1541</v>
      </c>
      <c r="C823" s="342"/>
      <c r="D823" s="342"/>
      <c r="E823" s="342"/>
      <c r="F823" s="334">
        <f t="shared" si="58"/>
        <v>0</v>
      </c>
      <c r="G823" s="322">
        <f t="shared" si="55"/>
        <v>0</v>
      </c>
      <c r="H823" s="342"/>
      <c r="I823" s="14"/>
      <c r="J823" s="342"/>
      <c r="K823" s="334">
        <f t="shared" si="59"/>
        <v>0</v>
      </c>
      <c r="L823" s="342"/>
      <c r="M823" s="31"/>
      <c r="N823" s="160"/>
      <c r="O823" s="325">
        <f t="shared" si="56"/>
        <v>0</v>
      </c>
    </row>
    <row r="824" spans="1:15" x14ac:dyDescent="0.25">
      <c r="A824" s="4" t="s">
        <v>52</v>
      </c>
      <c r="B824" s="25" t="s">
        <v>24</v>
      </c>
      <c r="C824" s="342"/>
      <c r="D824" s="342"/>
      <c r="E824" s="342"/>
      <c r="F824" s="334">
        <f t="shared" si="58"/>
        <v>0</v>
      </c>
      <c r="G824" s="322">
        <f t="shared" si="55"/>
        <v>0</v>
      </c>
      <c r="H824" s="342"/>
      <c r="I824" s="14"/>
      <c r="J824" s="342"/>
      <c r="K824" s="334">
        <f t="shared" si="59"/>
        <v>0</v>
      </c>
      <c r="L824" s="342"/>
      <c r="M824" s="31"/>
      <c r="N824" s="160"/>
      <c r="O824" s="325">
        <f t="shared" si="56"/>
        <v>0</v>
      </c>
    </row>
    <row r="825" spans="1:15" x14ac:dyDescent="0.25">
      <c r="A825" s="4" t="s">
        <v>54</v>
      </c>
      <c r="B825" s="25" t="s">
        <v>25</v>
      </c>
      <c r="C825" s="343"/>
      <c r="D825" s="343"/>
      <c r="E825" s="343"/>
      <c r="F825" s="334">
        <f t="shared" si="58"/>
        <v>0</v>
      </c>
      <c r="G825" s="322">
        <f t="shared" si="55"/>
        <v>0</v>
      </c>
      <c r="H825" s="343"/>
      <c r="I825" s="14"/>
      <c r="J825" s="343"/>
      <c r="K825" s="334">
        <f t="shared" si="59"/>
        <v>0</v>
      </c>
      <c r="L825" s="343"/>
      <c r="M825" s="31"/>
      <c r="N825" s="160"/>
      <c r="O825" s="325">
        <f t="shared" si="56"/>
        <v>0</v>
      </c>
    </row>
    <row r="826" spans="1:15" x14ac:dyDescent="0.25">
      <c r="A826" s="4" t="s">
        <v>55</v>
      </c>
      <c r="B826" s="25" t="s">
        <v>26</v>
      </c>
      <c r="C826" s="343"/>
      <c r="D826" s="343"/>
      <c r="E826" s="343"/>
      <c r="F826" s="334">
        <f t="shared" si="58"/>
        <v>0</v>
      </c>
      <c r="G826" s="322">
        <f t="shared" si="55"/>
        <v>0</v>
      </c>
      <c r="H826" s="343"/>
      <c r="I826" s="14"/>
      <c r="J826" s="343"/>
      <c r="K826" s="334">
        <f t="shared" si="59"/>
        <v>0</v>
      </c>
      <c r="L826" s="343"/>
      <c r="M826" s="31"/>
      <c r="N826" s="160"/>
      <c r="O826" s="325">
        <f t="shared" si="56"/>
        <v>0</v>
      </c>
    </row>
    <row r="827" spans="1:15" x14ac:dyDescent="0.25">
      <c r="A827" s="58" t="s">
        <v>1487</v>
      </c>
      <c r="B827" s="45" t="s">
        <v>2755</v>
      </c>
      <c r="C827" s="343"/>
      <c r="D827" s="343"/>
      <c r="E827" s="343"/>
      <c r="F827" s="334">
        <f t="shared" si="58"/>
        <v>0</v>
      </c>
      <c r="G827" s="322">
        <f t="shared" si="55"/>
        <v>5.6779661016949159E-2</v>
      </c>
      <c r="H827" s="343"/>
      <c r="I827" s="14" t="s">
        <v>146</v>
      </c>
      <c r="J827" s="343"/>
      <c r="K827" s="334" t="str">
        <f t="shared" si="59"/>
        <v>1 шт.</v>
      </c>
      <c r="L827" s="343"/>
      <c r="M827" s="31">
        <v>6.7000000000000004E-2</v>
      </c>
      <c r="N827" s="160"/>
      <c r="O827" s="325">
        <f t="shared" si="56"/>
        <v>6.7000000000000004E-2</v>
      </c>
    </row>
    <row r="828" spans="1:15" ht="31.5" x14ac:dyDescent="0.25">
      <c r="A828" s="58" t="s">
        <v>2756</v>
      </c>
      <c r="B828" s="45" t="s">
        <v>2757</v>
      </c>
      <c r="C828" s="343"/>
      <c r="D828" s="343"/>
      <c r="E828" s="343"/>
      <c r="F828" s="334">
        <f t="shared" si="58"/>
        <v>0</v>
      </c>
      <c r="G828" s="322">
        <f t="shared" si="55"/>
        <v>5.7627118644067804E-2</v>
      </c>
      <c r="H828" s="343"/>
      <c r="I828" s="14" t="s">
        <v>146</v>
      </c>
      <c r="J828" s="343"/>
      <c r="K828" s="334" t="str">
        <f t="shared" si="59"/>
        <v>1 шт.</v>
      </c>
      <c r="L828" s="343"/>
      <c r="M828" s="31">
        <v>6.8000000000000005E-2</v>
      </c>
      <c r="N828" s="160"/>
      <c r="O828" s="325">
        <f t="shared" si="56"/>
        <v>6.8000000000000005E-2</v>
      </c>
    </row>
    <row r="829" spans="1:15" x14ac:dyDescent="0.25">
      <c r="A829" s="3" t="s">
        <v>32</v>
      </c>
      <c r="B829" s="46" t="s">
        <v>1542</v>
      </c>
      <c r="C829" s="343"/>
      <c r="D829" s="343"/>
      <c r="E829" s="343"/>
      <c r="F829" s="334">
        <f t="shared" si="58"/>
        <v>0</v>
      </c>
      <c r="G829" s="322">
        <f t="shared" si="55"/>
        <v>0</v>
      </c>
      <c r="H829" s="343"/>
      <c r="I829" s="59"/>
      <c r="J829" s="343"/>
      <c r="K829" s="334">
        <f t="shared" si="59"/>
        <v>0</v>
      </c>
      <c r="L829" s="343"/>
      <c r="M829" s="61"/>
      <c r="N829" s="160"/>
      <c r="O829" s="325">
        <f t="shared" si="56"/>
        <v>0</v>
      </c>
    </row>
    <row r="830" spans="1:15" x14ac:dyDescent="0.25">
      <c r="A830" s="9" t="s">
        <v>39</v>
      </c>
      <c r="B830" s="25" t="s">
        <v>29</v>
      </c>
      <c r="C830" s="343"/>
      <c r="D830" s="343"/>
      <c r="E830" s="343"/>
      <c r="F830" s="334">
        <f t="shared" si="58"/>
        <v>0</v>
      </c>
      <c r="G830" s="322">
        <f t="shared" si="55"/>
        <v>0</v>
      </c>
      <c r="H830" s="343"/>
      <c r="I830" s="14"/>
      <c r="J830" s="343"/>
      <c r="K830" s="334">
        <f t="shared" si="59"/>
        <v>0</v>
      </c>
      <c r="L830" s="343"/>
      <c r="M830" s="31"/>
      <c r="N830" s="160"/>
      <c r="O830" s="325">
        <f t="shared" si="56"/>
        <v>0</v>
      </c>
    </row>
    <row r="831" spans="1:15" ht="31.5" x14ac:dyDescent="0.25">
      <c r="A831" s="58" t="s">
        <v>1488</v>
      </c>
      <c r="B831" s="49" t="s">
        <v>2758</v>
      </c>
      <c r="C831" s="343"/>
      <c r="D831" s="343"/>
      <c r="E831" s="343"/>
      <c r="F831" s="334">
        <f t="shared" si="58"/>
        <v>0</v>
      </c>
      <c r="G831" s="322">
        <f t="shared" si="55"/>
        <v>0.33552491525423733</v>
      </c>
      <c r="H831" s="343"/>
      <c r="I831" s="317" t="s">
        <v>1797</v>
      </c>
      <c r="J831" s="343"/>
      <c r="K831" s="334" t="str">
        <f t="shared" si="59"/>
        <v>0,255 км</v>
      </c>
      <c r="L831" s="343"/>
      <c r="M831" s="31">
        <v>0.39591940000000003</v>
      </c>
      <c r="N831" s="160"/>
      <c r="O831" s="325">
        <f t="shared" si="56"/>
        <v>0.39591940000000003</v>
      </c>
    </row>
    <row r="832" spans="1:15" x14ac:dyDescent="0.25">
      <c r="A832" s="9" t="s">
        <v>42</v>
      </c>
      <c r="B832" s="25" t="s">
        <v>43</v>
      </c>
      <c r="C832" s="343"/>
      <c r="D832" s="343"/>
      <c r="E832" s="343"/>
      <c r="F832" s="334">
        <f t="shared" si="58"/>
        <v>0</v>
      </c>
      <c r="G832" s="322">
        <f t="shared" si="55"/>
        <v>0</v>
      </c>
      <c r="H832" s="343"/>
      <c r="I832" s="317"/>
      <c r="J832" s="343"/>
      <c r="K832" s="334">
        <f t="shared" si="59"/>
        <v>0</v>
      </c>
      <c r="L832" s="343"/>
      <c r="M832" s="31"/>
      <c r="N832" s="160"/>
      <c r="O832" s="325">
        <f t="shared" si="56"/>
        <v>0</v>
      </c>
    </row>
    <row r="833" spans="1:15" ht="31.5" x14ac:dyDescent="0.25">
      <c r="A833" s="58" t="s">
        <v>1883</v>
      </c>
      <c r="B833" s="49" t="s">
        <v>2760</v>
      </c>
      <c r="C833" s="342"/>
      <c r="D833" s="344" t="str">
        <f>I833</f>
        <v>0,16 км</v>
      </c>
      <c r="E833" s="342"/>
      <c r="F833" s="334" t="str">
        <f t="shared" si="58"/>
        <v>0,16 км</v>
      </c>
      <c r="G833" s="322">
        <f t="shared" si="55"/>
        <v>8.0067223728813572E-2</v>
      </c>
      <c r="H833" s="342"/>
      <c r="I833" s="14" t="s">
        <v>1104</v>
      </c>
      <c r="J833" s="342"/>
      <c r="K833" s="334" t="str">
        <f t="shared" si="59"/>
        <v>0,16 км</v>
      </c>
      <c r="L833" s="342"/>
      <c r="M833" s="31">
        <v>9.4479324000000003E-2</v>
      </c>
      <c r="N833" s="160"/>
      <c r="O833" s="325">
        <f t="shared" si="56"/>
        <v>9.4479324000000003E-2</v>
      </c>
    </row>
    <row r="834" spans="1:15" ht="47.25" x14ac:dyDescent="0.25">
      <c r="A834" s="58" t="s">
        <v>1884</v>
      </c>
      <c r="B834" s="49" t="s">
        <v>2762</v>
      </c>
      <c r="C834" s="342"/>
      <c r="D834" s="344" t="str">
        <f>I834</f>
        <v>0,105 км</v>
      </c>
      <c r="E834" s="342"/>
      <c r="F834" s="334" t="str">
        <f t="shared" si="58"/>
        <v>0,105 км</v>
      </c>
      <c r="G834" s="322">
        <f t="shared" si="55"/>
        <v>7.7509347457627123E-2</v>
      </c>
      <c r="H834" s="342"/>
      <c r="I834" s="14" t="s">
        <v>2763</v>
      </c>
      <c r="J834" s="342"/>
      <c r="K834" s="334" t="str">
        <f t="shared" si="59"/>
        <v>0,105 км</v>
      </c>
      <c r="L834" s="342"/>
      <c r="M834" s="31">
        <v>9.1461029999999999E-2</v>
      </c>
      <c r="N834" s="160"/>
      <c r="O834" s="325">
        <f t="shared" si="56"/>
        <v>9.1461029999999999E-2</v>
      </c>
    </row>
    <row r="835" spans="1:15" ht="47.25" x14ac:dyDescent="0.25">
      <c r="A835" s="58" t="s">
        <v>1885</v>
      </c>
      <c r="B835" s="49" t="s">
        <v>2765</v>
      </c>
      <c r="C835" s="29"/>
      <c r="D835" s="344" t="str">
        <f>I835</f>
        <v>0,22 км</v>
      </c>
      <c r="E835" s="29"/>
      <c r="F835" s="334" t="str">
        <f t="shared" si="58"/>
        <v>0,22 км</v>
      </c>
      <c r="G835" s="322">
        <f t="shared" si="55"/>
        <v>0.14336666067796611</v>
      </c>
      <c r="H835" s="29"/>
      <c r="I835" s="14" t="s">
        <v>2766</v>
      </c>
      <c r="J835" s="29"/>
      <c r="K835" s="334" t="str">
        <f t="shared" si="59"/>
        <v>0,22 км</v>
      </c>
      <c r="L835" s="29"/>
      <c r="M835" s="31">
        <v>0.1691726596</v>
      </c>
      <c r="N835" s="160"/>
      <c r="O835" s="325">
        <f t="shared" si="56"/>
        <v>0.1691726596</v>
      </c>
    </row>
    <row r="836" spans="1:15" x14ac:dyDescent="0.25">
      <c r="A836" s="9" t="s">
        <v>27</v>
      </c>
      <c r="B836" s="25" t="s">
        <v>28</v>
      </c>
      <c r="C836" s="29"/>
      <c r="D836" s="29"/>
      <c r="E836" s="29"/>
      <c r="F836" s="334">
        <f t="shared" si="58"/>
        <v>0</v>
      </c>
      <c r="G836" s="322">
        <f t="shared" si="55"/>
        <v>0</v>
      </c>
      <c r="H836" s="29"/>
      <c r="I836" s="14"/>
      <c r="J836" s="29"/>
      <c r="K836" s="334">
        <f t="shared" si="59"/>
        <v>0</v>
      </c>
      <c r="L836" s="29"/>
      <c r="M836" s="31"/>
      <c r="N836" s="160"/>
      <c r="O836" s="325">
        <f t="shared" si="56"/>
        <v>0</v>
      </c>
    </row>
    <row r="837" spans="1:15" x14ac:dyDescent="0.25">
      <c r="A837" s="9" t="s">
        <v>44</v>
      </c>
      <c r="B837" s="25" t="s">
        <v>31</v>
      </c>
      <c r="C837" s="29"/>
      <c r="D837" s="29"/>
      <c r="E837" s="29"/>
      <c r="F837" s="334">
        <f t="shared" si="58"/>
        <v>0</v>
      </c>
      <c r="G837" s="322">
        <f t="shared" si="55"/>
        <v>0</v>
      </c>
      <c r="H837" s="29"/>
      <c r="I837" s="14"/>
      <c r="J837" s="29"/>
      <c r="K837" s="334">
        <f t="shared" si="59"/>
        <v>0</v>
      </c>
      <c r="L837" s="29"/>
      <c r="M837" s="31"/>
      <c r="N837" s="160"/>
      <c r="O837" s="325">
        <f t="shared" si="56"/>
        <v>0</v>
      </c>
    </row>
    <row r="838" spans="1:15" x14ac:dyDescent="0.25">
      <c r="A838" s="4" t="s">
        <v>45</v>
      </c>
      <c r="B838" s="25" t="s">
        <v>20</v>
      </c>
      <c r="C838" s="345"/>
      <c r="D838" s="345"/>
      <c r="E838" s="345"/>
      <c r="F838" s="334">
        <f t="shared" si="58"/>
        <v>0</v>
      </c>
      <c r="G838" s="322">
        <f t="shared" si="55"/>
        <v>0</v>
      </c>
      <c r="H838" s="345"/>
      <c r="I838" s="14"/>
      <c r="J838" s="345"/>
      <c r="K838" s="334">
        <f t="shared" si="59"/>
        <v>0</v>
      </c>
      <c r="L838" s="345"/>
      <c r="M838" s="31"/>
      <c r="N838" s="160"/>
      <c r="O838" s="325">
        <f t="shared" si="56"/>
        <v>0</v>
      </c>
    </row>
    <row r="839" spans="1:15" x14ac:dyDescent="0.25">
      <c r="A839" s="4" t="s">
        <v>46</v>
      </c>
      <c r="B839" s="25" t="s">
        <v>21</v>
      </c>
      <c r="C839" s="345"/>
      <c r="D839" s="345"/>
      <c r="E839" s="345"/>
      <c r="F839" s="334">
        <f t="shared" si="58"/>
        <v>0</v>
      </c>
      <c r="G839" s="322">
        <f t="shared" si="55"/>
        <v>0</v>
      </c>
      <c r="H839" s="345"/>
      <c r="I839" s="14"/>
      <c r="J839" s="345"/>
      <c r="K839" s="334">
        <f t="shared" si="59"/>
        <v>0</v>
      </c>
      <c r="L839" s="345"/>
      <c r="M839" s="31"/>
      <c r="N839" s="160"/>
      <c r="O839" s="325">
        <f t="shared" si="56"/>
        <v>0</v>
      </c>
    </row>
    <row r="840" spans="1:15" x14ac:dyDescent="0.25">
      <c r="A840" s="58" t="s">
        <v>2767</v>
      </c>
      <c r="B840" s="49" t="s">
        <v>2680</v>
      </c>
      <c r="C840" s="342"/>
      <c r="D840" s="342"/>
      <c r="E840" s="342"/>
      <c r="F840" s="334">
        <f t="shared" si="58"/>
        <v>0</v>
      </c>
      <c r="G840" s="322">
        <f t="shared" si="55"/>
        <v>4.2412372881355929E-2</v>
      </c>
      <c r="H840" s="346"/>
      <c r="I840" s="14" t="s">
        <v>146</v>
      </c>
      <c r="J840" s="346"/>
      <c r="K840" s="334" t="str">
        <f t="shared" si="59"/>
        <v>1 шт.</v>
      </c>
      <c r="L840" s="346"/>
      <c r="M840" s="31">
        <v>5.0046599999999997E-2</v>
      </c>
      <c r="N840" s="160"/>
      <c r="O840" s="325">
        <f t="shared" si="56"/>
        <v>5.0046599999999997E-2</v>
      </c>
    </row>
    <row r="841" spans="1:15" x14ac:dyDescent="0.25">
      <c r="A841" s="4" t="s">
        <v>48</v>
      </c>
      <c r="B841" s="25" t="s">
        <v>22</v>
      </c>
      <c r="C841" s="29"/>
      <c r="D841" s="29"/>
      <c r="E841" s="29"/>
      <c r="F841" s="334">
        <f t="shared" si="58"/>
        <v>0</v>
      </c>
      <c r="G841" s="322">
        <f t="shared" si="55"/>
        <v>0</v>
      </c>
      <c r="H841" s="29"/>
      <c r="I841" s="14"/>
      <c r="J841" s="29"/>
      <c r="K841" s="334">
        <f t="shared" si="59"/>
        <v>0</v>
      </c>
      <c r="L841" s="29"/>
      <c r="M841" s="31"/>
      <c r="N841" s="160"/>
      <c r="O841" s="325">
        <f t="shared" si="56"/>
        <v>0</v>
      </c>
    </row>
    <row r="842" spans="1:15" x14ac:dyDescent="0.25">
      <c r="A842" s="4" t="s">
        <v>50</v>
      </c>
      <c r="B842" s="25" t="s">
        <v>23</v>
      </c>
      <c r="C842" s="29"/>
      <c r="D842" s="29"/>
      <c r="E842" s="29"/>
      <c r="F842" s="334">
        <f t="shared" si="58"/>
        <v>0</v>
      </c>
      <c r="G842" s="322">
        <f t="shared" si="55"/>
        <v>0</v>
      </c>
      <c r="H842" s="29"/>
      <c r="I842" s="14"/>
      <c r="J842" s="29"/>
      <c r="K842" s="334">
        <f t="shared" si="59"/>
        <v>0</v>
      </c>
      <c r="L842" s="29"/>
      <c r="M842" s="31"/>
      <c r="N842" s="160"/>
      <c r="O842" s="325">
        <f t="shared" si="56"/>
        <v>0</v>
      </c>
    </row>
    <row r="843" spans="1:15" x14ac:dyDescent="0.25">
      <c r="A843" s="4" t="s">
        <v>51</v>
      </c>
      <c r="B843" s="25" t="s">
        <v>17</v>
      </c>
      <c r="C843" s="340"/>
      <c r="D843" s="340"/>
      <c r="E843" s="340"/>
      <c r="F843" s="334">
        <f t="shared" si="58"/>
        <v>0</v>
      </c>
      <c r="G843" s="322">
        <f t="shared" si="55"/>
        <v>0</v>
      </c>
      <c r="H843" s="340"/>
      <c r="I843" s="14"/>
      <c r="J843" s="340"/>
      <c r="K843" s="334">
        <f t="shared" si="59"/>
        <v>0</v>
      </c>
      <c r="L843" s="340"/>
      <c r="M843" s="31"/>
      <c r="N843" s="160"/>
      <c r="O843" s="325">
        <f t="shared" si="56"/>
        <v>0</v>
      </c>
    </row>
    <row r="844" spans="1:15" ht="31.5" x14ac:dyDescent="0.25">
      <c r="A844" s="4" t="s">
        <v>476</v>
      </c>
      <c r="B844" s="25" t="s">
        <v>1541</v>
      </c>
      <c r="C844" s="347"/>
      <c r="D844" s="347"/>
      <c r="E844" s="347"/>
      <c r="F844" s="334">
        <f t="shared" si="58"/>
        <v>0</v>
      </c>
      <c r="G844" s="322">
        <f t="shared" si="55"/>
        <v>0</v>
      </c>
      <c r="H844" s="347"/>
      <c r="I844" s="14"/>
      <c r="J844" s="347"/>
      <c r="K844" s="334">
        <f t="shared" si="59"/>
        <v>0</v>
      </c>
      <c r="L844" s="347"/>
      <c r="M844" s="31"/>
      <c r="N844" s="160"/>
      <c r="O844" s="325">
        <f t="shared" si="56"/>
        <v>0</v>
      </c>
    </row>
    <row r="845" spans="1:15" x14ac:dyDescent="0.25">
      <c r="A845" s="4" t="s">
        <v>52</v>
      </c>
      <c r="B845" s="25" t="s">
        <v>24</v>
      </c>
      <c r="C845" s="347"/>
      <c r="D845" s="347"/>
      <c r="E845" s="347"/>
      <c r="F845" s="334">
        <f t="shared" si="58"/>
        <v>0</v>
      </c>
      <c r="G845" s="322">
        <f t="shared" si="55"/>
        <v>0</v>
      </c>
      <c r="H845" s="347"/>
      <c r="I845" s="14"/>
      <c r="J845" s="347"/>
      <c r="K845" s="334">
        <f t="shared" si="59"/>
        <v>0</v>
      </c>
      <c r="L845" s="347"/>
      <c r="M845" s="31"/>
      <c r="N845" s="160"/>
      <c r="O845" s="325">
        <f t="shared" si="56"/>
        <v>0</v>
      </c>
    </row>
    <row r="846" spans="1:15" x14ac:dyDescent="0.25">
      <c r="A846" s="4" t="s">
        <v>54</v>
      </c>
      <c r="B846" s="25" t="s">
        <v>25</v>
      </c>
      <c r="C846" s="29"/>
      <c r="D846" s="29"/>
      <c r="E846" s="29"/>
      <c r="F846" s="334">
        <f t="shared" si="58"/>
        <v>0</v>
      </c>
      <c r="G846" s="322">
        <f t="shared" si="55"/>
        <v>0</v>
      </c>
      <c r="H846" s="29"/>
      <c r="I846" s="14"/>
      <c r="J846" s="29"/>
      <c r="K846" s="334">
        <f t="shared" si="59"/>
        <v>0</v>
      </c>
      <c r="L846" s="29"/>
      <c r="M846" s="31"/>
      <c r="N846" s="160"/>
      <c r="O846" s="325">
        <f t="shared" si="56"/>
        <v>0</v>
      </c>
    </row>
    <row r="847" spans="1:15" x14ac:dyDescent="0.25">
      <c r="A847" s="4" t="s">
        <v>55</v>
      </c>
      <c r="B847" s="25" t="s">
        <v>26</v>
      </c>
      <c r="C847" s="337"/>
      <c r="D847" s="337"/>
      <c r="E847" s="337"/>
      <c r="F847" s="334">
        <f t="shared" si="58"/>
        <v>0</v>
      </c>
      <c r="G847" s="322">
        <f t="shared" si="55"/>
        <v>0</v>
      </c>
      <c r="H847" s="337"/>
      <c r="I847" s="14"/>
      <c r="J847" s="337"/>
      <c r="K847" s="334">
        <f t="shared" si="59"/>
        <v>0</v>
      </c>
      <c r="L847" s="337"/>
      <c r="M847" s="31"/>
      <c r="N847" s="160"/>
      <c r="O847" s="325">
        <f t="shared" si="56"/>
        <v>0</v>
      </c>
    </row>
    <row r="848" spans="1:15" x14ac:dyDescent="0.25">
      <c r="A848" s="3" t="s">
        <v>33</v>
      </c>
      <c r="B848" s="46" t="s">
        <v>34</v>
      </c>
      <c r="C848" s="29"/>
      <c r="D848" s="29"/>
      <c r="E848" s="29"/>
      <c r="F848" s="334">
        <f t="shared" si="58"/>
        <v>0</v>
      </c>
      <c r="G848" s="322">
        <f t="shared" ref="G848:G911" si="60">O848/1.18</f>
        <v>0</v>
      </c>
      <c r="H848" s="136"/>
      <c r="I848" s="40"/>
      <c r="J848" s="136"/>
      <c r="K848" s="334">
        <f t="shared" si="59"/>
        <v>0</v>
      </c>
      <c r="L848" s="136"/>
      <c r="M848" s="61"/>
      <c r="N848" s="160"/>
      <c r="O848" s="325">
        <f t="shared" si="56"/>
        <v>0</v>
      </c>
    </row>
    <row r="849" spans="1:15" x14ac:dyDescent="0.25">
      <c r="A849" s="9" t="s">
        <v>39</v>
      </c>
      <c r="B849" s="25" t="s">
        <v>29</v>
      </c>
      <c r="C849" s="29"/>
      <c r="D849" s="29"/>
      <c r="E849" s="29"/>
      <c r="F849" s="334">
        <f t="shared" si="58"/>
        <v>0</v>
      </c>
      <c r="G849" s="322">
        <f t="shared" si="60"/>
        <v>0</v>
      </c>
      <c r="H849" s="136"/>
      <c r="I849" s="14"/>
      <c r="J849" s="136"/>
      <c r="K849" s="334">
        <f t="shared" si="59"/>
        <v>0</v>
      </c>
      <c r="L849" s="136"/>
      <c r="M849" s="31"/>
      <c r="N849" s="160"/>
      <c r="O849" s="325">
        <f t="shared" si="56"/>
        <v>0</v>
      </c>
    </row>
    <row r="850" spans="1:15" ht="31.5" x14ac:dyDescent="0.25">
      <c r="A850" s="58" t="s">
        <v>2768</v>
      </c>
      <c r="B850" s="45" t="s">
        <v>2769</v>
      </c>
      <c r="C850" s="49"/>
      <c r="D850" s="49"/>
      <c r="E850" s="49"/>
      <c r="F850" s="334">
        <f t="shared" si="58"/>
        <v>0</v>
      </c>
      <c r="G850" s="322">
        <f t="shared" si="60"/>
        <v>0.82966101694915262</v>
      </c>
      <c r="H850" s="49"/>
      <c r="I850" s="29" t="s">
        <v>391</v>
      </c>
      <c r="J850" s="49"/>
      <c r="K850" s="334" t="str">
        <f t="shared" si="59"/>
        <v>0,7 км</v>
      </c>
      <c r="L850" s="49"/>
      <c r="M850" s="31">
        <v>0.97899999999999998</v>
      </c>
      <c r="N850" s="160"/>
      <c r="O850" s="325">
        <f t="shared" si="56"/>
        <v>0.97899999999999998</v>
      </c>
    </row>
    <row r="851" spans="1:15" ht="31.5" x14ac:dyDescent="0.25">
      <c r="A851" s="58" t="s">
        <v>2770</v>
      </c>
      <c r="B851" s="45" t="s">
        <v>2771</v>
      </c>
      <c r="C851" s="341"/>
      <c r="D851" s="341"/>
      <c r="E851" s="341"/>
      <c r="F851" s="334">
        <f t="shared" si="58"/>
        <v>0</v>
      </c>
      <c r="G851" s="322">
        <f t="shared" si="60"/>
        <v>0.43579152542372879</v>
      </c>
      <c r="H851" s="341"/>
      <c r="I851" s="348" t="s">
        <v>2772</v>
      </c>
      <c r="J851" s="341"/>
      <c r="K851" s="334" t="str">
        <f t="shared" si="59"/>
        <v>0,160  МВА</v>
      </c>
      <c r="L851" s="341"/>
      <c r="M851" s="31">
        <v>0.51423399999999997</v>
      </c>
      <c r="N851" s="160"/>
      <c r="O851" s="325">
        <f t="shared" si="56"/>
        <v>0.51423399999999997</v>
      </c>
    </row>
    <row r="852" spans="1:15" ht="31.5" x14ac:dyDescent="0.25">
      <c r="A852" s="58" t="s">
        <v>2773</v>
      </c>
      <c r="B852" s="45" t="s">
        <v>2774</v>
      </c>
      <c r="C852" s="49"/>
      <c r="D852" s="49"/>
      <c r="E852" s="49"/>
      <c r="F852" s="334">
        <f t="shared" si="58"/>
        <v>0</v>
      </c>
      <c r="G852" s="322">
        <f t="shared" si="60"/>
        <v>0.5901905847457628</v>
      </c>
      <c r="H852" s="46"/>
      <c r="I852" s="348" t="s">
        <v>363</v>
      </c>
      <c r="J852" s="46"/>
      <c r="K852" s="334" t="str">
        <f t="shared" si="59"/>
        <v>0,6 км</v>
      </c>
      <c r="L852" s="46"/>
      <c r="M852" s="31">
        <v>0.69642489000000007</v>
      </c>
      <c r="N852" s="160"/>
      <c r="O852" s="325">
        <f t="shared" si="56"/>
        <v>0.69642489000000007</v>
      </c>
    </row>
    <row r="853" spans="1:15" ht="31.5" x14ac:dyDescent="0.25">
      <c r="A853" s="58" t="s">
        <v>2775</v>
      </c>
      <c r="B853" s="45" t="s">
        <v>2776</v>
      </c>
      <c r="C853" s="29"/>
      <c r="D853" s="29"/>
      <c r="E853" s="29"/>
      <c r="F853" s="334">
        <f t="shared" si="58"/>
        <v>0</v>
      </c>
      <c r="G853" s="322">
        <f t="shared" si="60"/>
        <v>0.34625593220338985</v>
      </c>
      <c r="H853" s="29"/>
      <c r="I853" s="348" t="s">
        <v>2772</v>
      </c>
      <c r="J853" s="29"/>
      <c r="K853" s="334" t="str">
        <f t="shared" si="59"/>
        <v>0,160  МВА</v>
      </c>
      <c r="L853" s="29"/>
      <c r="M853" s="31">
        <v>0.408582</v>
      </c>
      <c r="N853" s="160"/>
      <c r="O853" s="325">
        <f t="shared" ref="O853:O916" si="61">L853+M853+N853</f>
        <v>0.408582</v>
      </c>
    </row>
    <row r="854" spans="1:15" ht="31.5" x14ac:dyDescent="0.25">
      <c r="A854" s="58" t="s">
        <v>2777</v>
      </c>
      <c r="B854" s="45" t="s">
        <v>2778</v>
      </c>
      <c r="C854" s="29"/>
      <c r="D854" s="29"/>
      <c r="E854" s="29"/>
      <c r="F854" s="334">
        <f t="shared" si="58"/>
        <v>0</v>
      </c>
      <c r="G854" s="322">
        <f t="shared" si="60"/>
        <v>0.38367887288135599</v>
      </c>
      <c r="H854" s="29"/>
      <c r="I854" s="29" t="s">
        <v>2779</v>
      </c>
      <c r="J854" s="29"/>
      <c r="K854" s="334" t="str">
        <f t="shared" si="59"/>
        <v>0,44 км</v>
      </c>
      <c r="L854" s="29"/>
      <c r="M854" s="31">
        <v>0.45274107000000002</v>
      </c>
      <c r="N854" s="160"/>
      <c r="O854" s="325">
        <f t="shared" si="61"/>
        <v>0.45274107000000002</v>
      </c>
    </row>
    <row r="855" spans="1:15" x14ac:dyDescent="0.25">
      <c r="A855" s="58" t="s">
        <v>2780</v>
      </c>
      <c r="B855" s="45" t="s">
        <v>2781</v>
      </c>
      <c r="C855" s="29"/>
      <c r="D855" s="29"/>
      <c r="E855" s="29"/>
      <c r="F855" s="334">
        <f t="shared" si="58"/>
        <v>0</v>
      </c>
      <c r="G855" s="322">
        <f t="shared" si="60"/>
        <v>0.58299355932203389</v>
      </c>
      <c r="H855" s="29"/>
      <c r="I855" s="14" t="s">
        <v>146</v>
      </c>
      <c r="J855" s="29"/>
      <c r="K855" s="334" t="str">
        <f t="shared" si="59"/>
        <v>1 шт.</v>
      </c>
      <c r="L855" s="29"/>
      <c r="M855" s="31">
        <v>0.6879324</v>
      </c>
      <c r="N855" s="160"/>
      <c r="O855" s="325">
        <f t="shared" si="61"/>
        <v>0.6879324</v>
      </c>
    </row>
    <row r="856" spans="1:15" x14ac:dyDescent="0.25">
      <c r="A856" s="9" t="s">
        <v>42</v>
      </c>
      <c r="B856" s="25" t="s">
        <v>43</v>
      </c>
      <c r="C856" s="29"/>
      <c r="D856" s="29"/>
      <c r="E856" s="29"/>
      <c r="F856" s="334">
        <f t="shared" si="58"/>
        <v>0</v>
      </c>
      <c r="G856" s="322">
        <f t="shared" si="60"/>
        <v>0</v>
      </c>
      <c r="H856" s="29"/>
      <c r="I856" s="348"/>
      <c r="J856" s="29"/>
      <c r="K856" s="334">
        <f t="shared" si="59"/>
        <v>0</v>
      </c>
      <c r="L856" s="29"/>
      <c r="M856" s="31"/>
      <c r="N856" s="160"/>
      <c r="O856" s="325">
        <f t="shared" si="61"/>
        <v>0</v>
      </c>
    </row>
    <row r="857" spans="1:15" ht="31.5" x14ac:dyDescent="0.25">
      <c r="A857" s="58" t="s">
        <v>2782</v>
      </c>
      <c r="B857" s="45" t="s">
        <v>2783</v>
      </c>
      <c r="C857" s="29"/>
      <c r="D857" s="29" t="str">
        <f>I857</f>
        <v>0,160 МВА</v>
      </c>
      <c r="E857" s="29"/>
      <c r="F857" s="334" t="str">
        <f t="shared" si="58"/>
        <v>0,160 МВА</v>
      </c>
      <c r="G857" s="322">
        <f t="shared" si="60"/>
        <v>0.43740132203389831</v>
      </c>
      <c r="H857" s="136"/>
      <c r="I857" s="29" t="s">
        <v>286</v>
      </c>
      <c r="J857" s="136"/>
      <c r="K857" s="334" t="str">
        <f t="shared" si="59"/>
        <v>0,160 МВА</v>
      </c>
      <c r="L857" s="136"/>
      <c r="M857" s="31">
        <v>0.51613355999999999</v>
      </c>
      <c r="N857" s="160"/>
      <c r="O857" s="325">
        <f t="shared" si="61"/>
        <v>0.51613355999999999</v>
      </c>
    </row>
    <row r="858" spans="1:15" ht="31.5" x14ac:dyDescent="0.25">
      <c r="A858" s="58" t="s">
        <v>2784</v>
      </c>
      <c r="B858" s="45" t="s">
        <v>2785</v>
      </c>
      <c r="C858" s="29"/>
      <c r="D858" s="29"/>
      <c r="E858" s="29"/>
      <c r="F858" s="334">
        <f t="shared" si="58"/>
        <v>0</v>
      </c>
      <c r="G858" s="322">
        <f t="shared" si="60"/>
        <v>8.5593220338983061E-2</v>
      </c>
      <c r="H858" s="136"/>
      <c r="I858" s="14"/>
      <c r="J858" s="136"/>
      <c r="K858" s="334">
        <f t="shared" si="59"/>
        <v>0</v>
      </c>
      <c r="L858" s="136"/>
      <c r="M858" s="31">
        <v>0.10100000000000001</v>
      </c>
      <c r="N858" s="160"/>
      <c r="O858" s="325">
        <f t="shared" si="61"/>
        <v>0.10100000000000001</v>
      </c>
    </row>
    <row r="859" spans="1:15" x14ac:dyDescent="0.25">
      <c r="A859" s="9" t="s">
        <v>27</v>
      </c>
      <c r="B859" s="25" t="s">
        <v>28</v>
      </c>
      <c r="C859" s="29"/>
      <c r="D859" s="29"/>
      <c r="E859" s="29"/>
      <c r="F859" s="334">
        <f t="shared" si="58"/>
        <v>0</v>
      </c>
      <c r="G859" s="322">
        <f t="shared" si="60"/>
        <v>0</v>
      </c>
      <c r="H859" s="29"/>
      <c r="I859" s="14"/>
      <c r="J859" s="29"/>
      <c r="K859" s="334">
        <f t="shared" si="59"/>
        <v>0</v>
      </c>
      <c r="L859" s="29"/>
      <c r="M859" s="31"/>
      <c r="N859" s="160"/>
      <c r="O859" s="325">
        <f t="shared" si="61"/>
        <v>0</v>
      </c>
    </row>
    <row r="860" spans="1:15" x14ac:dyDescent="0.25">
      <c r="A860" s="58" t="s">
        <v>535</v>
      </c>
      <c r="B860" s="45" t="s">
        <v>2786</v>
      </c>
      <c r="C860" s="29"/>
      <c r="D860" s="29"/>
      <c r="E860" s="29"/>
      <c r="F860" s="334">
        <f t="shared" si="58"/>
        <v>0</v>
      </c>
      <c r="G860" s="322">
        <f t="shared" si="60"/>
        <v>0.30508474576271188</v>
      </c>
      <c r="H860" s="29"/>
      <c r="I860" s="14" t="s">
        <v>146</v>
      </c>
      <c r="J860" s="29"/>
      <c r="K860" s="334" t="str">
        <f t="shared" si="59"/>
        <v>1 шт.</v>
      </c>
      <c r="L860" s="29"/>
      <c r="M860" s="31">
        <v>0.36</v>
      </c>
      <c r="N860" s="160"/>
      <c r="O860" s="325">
        <f t="shared" si="61"/>
        <v>0.36</v>
      </c>
    </row>
    <row r="861" spans="1:15" x14ac:dyDescent="0.25">
      <c r="A861" s="9" t="s">
        <v>44</v>
      </c>
      <c r="B861" s="25" t="s">
        <v>31</v>
      </c>
      <c r="C861" s="29"/>
      <c r="D861" s="29"/>
      <c r="E861" s="29"/>
      <c r="F861" s="334">
        <f t="shared" si="58"/>
        <v>0</v>
      </c>
      <c r="G861" s="322">
        <f t="shared" si="60"/>
        <v>0</v>
      </c>
      <c r="H861" s="29"/>
      <c r="I861" s="14"/>
      <c r="J861" s="29"/>
      <c r="K861" s="334">
        <f t="shared" si="59"/>
        <v>0</v>
      </c>
      <c r="L861" s="29"/>
      <c r="M861" s="31"/>
      <c r="N861" s="160"/>
      <c r="O861" s="325">
        <f t="shared" si="61"/>
        <v>0</v>
      </c>
    </row>
    <row r="862" spans="1:15" x14ac:dyDescent="0.25">
      <c r="A862" s="4" t="s">
        <v>45</v>
      </c>
      <c r="B862" s="25" t="s">
        <v>20</v>
      </c>
      <c r="C862" s="29"/>
      <c r="D862" s="29"/>
      <c r="E862" s="29"/>
      <c r="F862" s="334">
        <f t="shared" si="58"/>
        <v>0</v>
      </c>
      <c r="G862" s="322">
        <f t="shared" si="60"/>
        <v>0</v>
      </c>
      <c r="H862" s="29"/>
      <c r="I862" s="14"/>
      <c r="J862" s="29"/>
      <c r="K862" s="334">
        <f t="shared" si="59"/>
        <v>0</v>
      </c>
      <c r="L862" s="29"/>
      <c r="M862" s="31"/>
      <c r="N862" s="160"/>
      <c r="O862" s="325">
        <f t="shared" si="61"/>
        <v>0</v>
      </c>
    </row>
    <row r="863" spans="1:15" ht="31.5" x14ac:dyDescent="0.25">
      <c r="A863" s="333" t="s">
        <v>1500</v>
      </c>
      <c r="B863" s="32" t="s">
        <v>2787</v>
      </c>
      <c r="C863" s="29"/>
      <c r="D863" s="29"/>
      <c r="E863" s="29"/>
      <c r="F863" s="334">
        <f t="shared" si="58"/>
        <v>0</v>
      </c>
      <c r="G863" s="322">
        <f t="shared" si="60"/>
        <v>0.42542372881355933</v>
      </c>
      <c r="H863" s="29"/>
      <c r="I863" s="14"/>
      <c r="J863" s="29"/>
      <c r="K863" s="334">
        <f t="shared" si="59"/>
        <v>0</v>
      </c>
      <c r="L863" s="29"/>
      <c r="M863" s="31">
        <v>0.502</v>
      </c>
      <c r="N863" s="160"/>
      <c r="O863" s="325">
        <f t="shared" si="61"/>
        <v>0.502</v>
      </c>
    </row>
    <row r="864" spans="1:15" x14ac:dyDescent="0.25">
      <c r="A864" s="4" t="s">
        <v>46</v>
      </c>
      <c r="B864" s="25" t="s">
        <v>21</v>
      </c>
      <c r="C864" s="29"/>
      <c r="D864" s="29"/>
      <c r="E864" s="29"/>
      <c r="F864" s="334">
        <f t="shared" si="58"/>
        <v>0</v>
      </c>
      <c r="G864" s="322">
        <f t="shared" si="60"/>
        <v>0</v>
      </c>
      <c r="H864" s="29"/>
      <c r="I864" s="14"/>
      <c r="J864" s="29"/>
      <c r="K864" s="334">
        <f t="shared" si="59"/>
        <v>0</v>
      </c>
      <c r="L864" s="29"/>
      <c r="M864" s="31"/>
      <c r="N864" s="160"/>
      <c r="O864" s="325">
        <f t="shared" si="61"/>
        <v>0</v>
      </c>
    </row>
    <row r="865" spans="1:15" x14ac:dyDescent="0.25">
      <c r="A865" s="58" t="s">
        <v>2788</v>
      </c>
      <c r="B865" s="45" t="s">
        <v>2680</v>
      </c>
      <c r="C865" s="29"/>
      <c r="D865" s="29"/>
      <c r="E865" s="29"/>
      <c r="F865" s="334">
        <f t="shared" si="58"/>
        <v>0</v>
      </c>
      <c r="G865" s="322">
        <f t="shared" si="60"/>
        <v>4.6610169491525424E-2</v>
      </c>
      <c r="H865" s="29"/>
      <c r="I865" s="14" t="s">
        <v>146</v>
      </c>
      <c r="J865" s="29"/>
      <c r="K865" s="334" t="str">
        <f t="shared" si="59"/>
        <v>1 шт.</v>
      </c>
      <c r="L865" s="29"/>
      <c r="M865" s="31">
        <v>5.5E-2</v>
      </c>
      <c r="N865" s="160"/>
      <c r="O865" s="325">
        <f t="shared" si="61"/>
        <v>5.5E-2</v>
      </c>
    </row>
    <row r="866" spans="1:15" x14ac:dyDescent="0.25">
      <c r="A866" s="4" t="s">
        <v>48</v>
      </c>
      <c r="B866" s="25" t="s">
        <v>22</v>
      </c>
      <c r="C866" s="29"/>
      <c r="D866" s="29"/>
      <c r="E866" s="29"/>
      <c r="F866" s="334">
        <f t="shared" si="58"/>
        <v>0</v>
      </c>
      <c r="G866" s="322">
        <f t="shared" si="60"/>
        <v>0</v>
      </c>
      <c r="H866" s="29"/>
      <c r="I866" s="14"/>
      <c r="J866" s="29"/>
      <c r="K866" s="334">
        <f t="shared" si="59"/>
        <v>0</v>
      </c>
      <c r="L866" s="29"/>
      <c r="M866" s="31"/>
      <c r="N866" s="160"/>
      <c r="O866" s="325">
        <f t="shared" si="61"/>
        <v>0</v>
      </c>
    </row>
    <row r="867" spans="1:15" x14ac:dyDescent="0.25">
      <c r="A867" s="4" t="s">
        <v>50</v>
      </c>
      <c r="B867" s="25" t="s">
        <v>23</v>
      </c>
      <c r="C867" s="29"/>
      <c r="D867" s="29"/>
      <c r="E867" s="29"/>
      <c r="F867" s="334">
        <f t="shared" si="58"/>
        <v>0</v>
      </c>
      <c r="G867" s="322">
        <f t="shared" si="60"/>
        <v>0</v>
      </c>
      <c r="H867" s="29"/>
      <c r="I867" s="14"/>
      <c r="J867" s="29"/>
      <c r="K867" s="334">
        <f t="shared" si="59"/>
        <v>0</v>
      </c>
      <c r="L867" s="29"/>
      <c r="M867" s="31"/>
      <c r="N867" s="160"/>
      <c r="O867" s="325">
        <f t="shared" si="61"/>
        <v>0</v>
      </c>
    </row>
    <row r="868" spans="1:15" x14ac:dyDescent="0.25">
      <c r="A868" s="4" t="s">
        <v>51</v>
      </c>
      <c r="B868" s="25" t="s">
        <v>17</v>
      </c>
      <c r="C868" s="29"/>
      <c r="D868" s="29"/>
      <c r="E868" s="29"/>
      <c r="F868" s="334">
        <f t="shared" si="58"/>
        <v>0</v>
      </c>
      <c r="G868" s="322">
        <f t="shared" si="60"/>
        <v>0</v>
      </c>
      <c r="H868" s="29"/>
      <c r="I868" s="14"/>
      <c r="J868" s="29"/>
      <c r="K868" s="334">
        <f t="shared" si="59"/>
        <v>0</v>
      </c>
      <c r="L868" s="29"/>
      <c r="M868" s="31"/>
      <c r="N868" s="160"/>
      <c r="O868" s="325">
        <f t="shared" si="61"/>
        <v>0</v>
      </c>
    </row>
    <row r="869" spans="1:15" x14ac:dyDescent="0.25">
      <c r="A869" s="58" t="s">
        <v>539</v>
      </c>
      <c r="B869" s="45" t="s">
        <v>17</v>
      </c>
      <c r="C869" s="29"/>
      <c r="D869" s="29"/>
      <c r="E869" s="29"/>
      <c r="F869" s="334">
        <f t="shared" si="58"/>
        <v>0</v>
      </c>
      <c r="G869" s="322">
        <f t="shared" si="60"/>
        <v>0.69661016949152554</v>
      </c>
      <c r="H869" s="29"/>
      <c r="I869" s="14"/>
      <c r="J869" s="29"/>
      <c r="K869" s="334">
        <f t="shared" si="59"/>
        <v>0</v>
      </c>
      <c r="L869" s="29"/>
      <c r="M869" s="31">
        <v>0.82200000000000006</v>
      </c>
      <c r="N869" s="160"/>
      <c r="O869" s="325">
        <f t="shared" si="61"/>
        <v>0.82200000000000006</v>
      </c>
    </row>
    <row r="870" spans="1:15" ht="31.5" x14ac:dyDescent="0.25">
      <c r="A870" s="4" t="s">
        <v>476</v>
      </c>
      <c r="B870" s="25" t="s">
        <v>1541</v>
      </c>
      <c r="C870" s="49"/>
      <c r="D870" s="49"/>
      <c r="E870" s="49"/>
      <c r="F870" s="334">
        <f t="shared" si="58"/>
        <v>0</v>
      </c>
      <c r="G870" s="322">
        <f t="shared" si="60"/>
        <v>0</v>
      </c>
      <c r="H870" s="49"/>
      <c r="I870" s="14"/>
      <c r="J870" s="49"/>
      <c r="K870" s="334">
        <f t="shared" si="59"/>
        <v>0</v>
      </c>
      <c r="L870" s="49"/>
      <c r="M870" s="31"/>
      <c r="N870" s="160"/>
      <c r="O870" s="325">
        <f t="shared" si="61"/>
        <v>0</v>
      </c>
    </row>
    <row r="871" spans="1:15" x14ac:dyDescent="0.25">
      <c r="A871" s="4" t="s">
        <v>52</v>
      </c>
      <c r="B871" s="25" t="s">
        <v>24</v>
      </c>
      <c r="C871" s="49"/>
      <c r="D871" s="49"/>
      <c r="E871" s="49"/>
      <c r="F871" s="334">
        <f t="shared" si="58"/>
        <v>0</v>
      </c>
      <c r="G871" s="322">
        <f t="shared" si="60"/>
        <v>0</v>
      </c>
      <c r="H871" s="49"/>
      <c r="I871" s="14"/>
      <c r="J871" s="49"/>
      <c r="K871" s="334">
        <f t="shared" si="59"/>
        <v>0</v>
      </c>
      <c r="L871" s="49"/>
      <c r="M871" s="31"/>
      <c r="N871" s="160"/>
      <c r="O871" s="325">
        <f t="shared" si="61"/>
        <v>0</v>
      </c>
    </row>
    <row r="872" spans="1:15" x14ac:dyDescent="0.25">
      <c r="A872" s="4" t="s">
        <v>54</v>
      </c>
      <c r="B872" s="25" t="s">
        <v>25</v>
      </c>
      <c r="C872" s="29"/>
      <c r="D872" s="29"/>
      <c r="E872" s="29"/>
      <c r="F872" s="334">
        <f t="shared" si="58"/>
        <v>0</v>
      </c>
      <c r="G872" s="322">
        <f t="shared" si="60"/>
        <v>0</v>
      </c>
      <c r="H872" s="29"/>
      <c r="I872" s="14"/>
      <c r="J872" s="29"/>
      <c r="K872" s="334">
        <f t="shared" si="59"/>
        <v>0</v>
      </c>
      <c r="L872" s="29"/>
      <c r="M872" s="31"/>
      <c r="N872" s="160"/>
      <c r="O872" s="325">
        <f t="shared" si="61"/>
        <v>0</v>
      </c>
    </row>
    <row r="873" spans="1:15" x14ac:dyDescent="0.25">
      <c r="A873" s="58" t="s">
        <v>2789</v>
      </c>
      <c r="B873" s="45" t="s">
        <v>2790</v>
      </c>
      <c r="C873" s="29"/>
      <c r="D873" s="29"/>
      <c r="E873" s="29"/>
      <c r="F873" s="334">
        <f t="shared" si="58"/>
        <v>0</v>
      </c>
      <c r="G873" s="322">
        <f t="shared" si="60"/>
        <v>6.864406779661017E-2</v>
      </c>
      <c r="H873" s="29"/>
      <c r="I873" s="14" t="s">
        <v>146</v>
      </c>
      <c r="J873" s="29"/>
      <c r="K873" s="334" t="str">
        <f t="shared" si="59"/>
        <v>1 шт.</v>
      </c>
      <c r="L873" s="29"/>
      <c r="M873" s="31">
        <v>8.1000000000000003E-2</v>
      </c>
      <c r="N873" s="160"/>
      <c r="O873" s="325">
        <f t="shared" si="61"/>
        <v>8.1000000000000003E-2</v>
      </c>
    </row>
    <row r="874" spans="1:15" x14ac:dyDescent="0.25">
      <c r="A874" s="58" t="s">
        <v>2791</v>
      </c>
      <c r="B874" s="45" t="s">
        <v>2792</v>
      </c>
      <c r="C874" s="29"/>
      <c r="D874" s="29"/>
      <c r="E874" s="29"/>
      <c r="F874" s="334">
        <f t="shared" si="58"/>
        <v>0</v>
      </c>
      <c r="G874" s="322">
        <f t="shared" si="60"/>
        <v>0.10297203389830509</v>
      </c>
      <c r="H874" s="29"/>
      <c r="I874" s="14" t="s">
        <v>146</v>
      </c>
      <c r="J874" s="29"/>
      <c r="K874" s="334" t="str">
        <f t="shared" si="59"/>
        <v>1 шт.</v>
      </c>
      <c r="L874" s="29"/>
      <c r="M874" s="31">
        <v>0.121507</v>
      </c>
      <c r="N874" s="160"/>
      <c r="O874" s="325">
        <f t="shared" si="61"/>
        <v>0.121507</v>
      </c>
    </row>
    <row r="875" spans="1:15" x14ac:dyDescent="0.25">
      <c r="A875" s="58" t="s">
        <v>2793</v>
      </c>
      <c r="B875" s="45" t="s">
        <v>2794</v>
      </c>
      <c r="C875" s="29"/>
      <c r="D875" s="29"/>
      <c r="E875" s="29"/>
      <c r="F875" s="334">
        <f t="shared" ref="F875:F938" si="62">D875</f>
        <v>0</v>
      </c>
      <c r="G875" s="322">
        <f t="shared" si="60"/>
        <v>4.0100000000000004E-2</v>
      </c>
      <c r="H875" s="29"/>
      <c r="I875" s="14" t="s">
        <v>146</v>
      </c>
      <c r="J875" s="29"/>
      <c r="K875" s="334" t="str">
        <f t="shared" ref="K875:K938" si="63">I875</f>
        <v>1 шт.</v>
      </c>
      <c r="L875" s="29"/>
      <c r="M875" s="31">
        <v>4.7317999999999999E-2</v>
      </c>
      <c r="N875" s="160"/>
      <c r="O875" s="325">
        <f t="shared" si="61"/>
        <v>4.7317999999999999E-2</v>
      </c>
    </row>
    <row r="876" spans="1:15" x14ac:dyDescent="0.25">
      <c r="A876" s="4" t="s">
        <v>55</v>
      </c>
      <c r="B876" s="25" t="s">
        <v>26</v>
      </c>
      <c r="C876" s="29"/>
      <c r="D876" s="29"/>
      <c r="E876" s="29"/>
      <c r="F876" s="334">
        <f t="shared" si="62"/>
        <v>0</v>
      </c>
      <c r="G876" s="322">
        <f t="shared" si="60"/>
        <v>0</v>
      </c>
      <c r="H876" s="136"/>
      <c r="I876" s="14"/>
      <c r="J876" s="136"/>
      <c r="K876" s="334">
        <f t="shared" si="63"/>
        <v>0</v>
      </c>
      <c r="L876" s="136"/>
      <c r="M876" s="31"/>
      <c r="N876" s="160"/>
      <c r="O876" s="325">
        <f t="shared" si="61"/>
        <v>0</v>
      </c>
    </row>
    <row r="877" spans="1:15" x14ac:dyDescent="0.25">
      <c r="A877" s="3" t="s">
        <v>35</v>
      </c>
      <c r="B877" s="46" t="s">
        <v>36</v>
      </c>
      <c r="C877" s="29"/>
      <c r="D877" s="29"/>
      <c r="E877" s="29"/>
      <c r="F877" s="334">
        <f t="shared" si="62"/>
        <v>0</v>
      </c>
      <c r="G877" s="322">
        <f t="shared" si="60"/>
        <v>0</v>
      </c>
      <c r="H877" s="29"/>
      <c r="I877" s="59"/>
      <c r="J877" s="29"/>
      <c r="K877" s="334">
        <f t="shared" si="63"/>
        <v>0</v>
      </c>
      <c r="L877" s="29"/>
      <c r="M877" s="61"/>
      <c r="N877" s="160"/>
      <c r="O877" s="325">
        <f t="shared" si="61"/>
        <v>0</v>
      </c>
    </row>
    <row r="878" spans="1:15" x14ac:dyDescent="0.25">
      <c r="A878" s="9" t="s">
        <v>39</v>
      </c>
      <c r="B878" s="25" t="s">
        <v>29</v>
      </c>
      <c r="C878" s="29"/>
      <c r="D878" s="29"/>
      <c r="E878" s="29"/>
      <c r="F878" s="334">
        <f t="shared" si="62"/>
        <v>0</v>
      </c>
      <c r="G878" s="322">
        <f t="shared" si="60"/>
        <v>0</v>
      </c>
      <c r="H878" s="29"/>
      <c r="I878" s="14"/>
      <c r="J878" s="29"/>
      <c r="K878" s="334">
        <f t="shared" si="63"/>
        <v>0</v>
      </c>
      <c r="L878" s="29"/>
      <c r="M878" s="31"/>
      <c r="N878" s="160"/>
      <c r="O878" s="325">
        <f t="shared" si="61"/>
        <v>0</v>
      </c>
    </row>
    <row r="879" spans="1:15" x14ac:dyDescent="0.25">
      <c r="A879" s="9" t="s">
        <v>42</v>
      </c>
      <c r="B879" s="25" t="s">
        <v>43</v>
      </c>
      <c r="C879" s="29"/>
      <c r="D879" s="29"/>
      <c r="E879" s="29"/>
      <c r="F879" s="334">
        <f t="shared" si="62"/>
        <v>0</v>
      </c>
      <c r="G879" s="322">
        <f t="shared" si="60"/>
        <v>0</v>
      </c>
      <c r="H879" s="29"/>
      <c r="I879" s="14"/>
      <c r="J879" s="29"/>
      <c r="K879" s="334">
        <f t="shared" si="63"/>
        <v>0</v>
      </c>
      <c r="L879" s="29"/>
      <c r="M879" s="31"/>
      <c r="N879" s="160"/>
      <c r="O879" s="325">
        <f t="shared" si="61"/>
        <v>0</v>
      </c>
    </row>
    <row r="880" spans="1:15" ht="31.5" x14ac:dyDescent="0.25">
      <c r="A880" s="58" t="s">
        <v>1548</v>
      </c>
      <c r="B880" s="45" t="s">
        <v>2795</v>
      </c>
      <c r="C880" s="29"/>
      <c r="D880" s="29" t="str">
        <f>I880</f>
        <v>0,77 км.</v>
      </c>
      <c r="E880" s="29"/>
      <c r="F880" s="334" t="str">
        <f t="shared" si="62"/>
        <v>0,77 км.</v>
      </c>
      <c r="G880" s="322">
        <f t="shared" si="60"/>
        <v>0.82118644067796609</v>
      </c>
      <c r="H880" s="29"/>
      <c r="I880" s="29" t="s">
        <v>2796</v>
      </c>
      <c r="J880" s="29"/>
      <c r="K880" s="334" t="str">
        <f t="shared" si="63"/>
        <v>0,77 км.</v>
      </c>
      <c r="L880" s="29"/>
      <c r="M880" s="31">
        <v>0.96899999999999997</v>
      </c>
      <c r="N880" s="160"/>
      <c r="O880" s="325">
        <f t="shared" si="61"/>
        <v>0.96899999999999997</v>
      </c>
    </row>
    <row r="881" spans="1:15" x14ac:dyDescent="0.25">
      <c r="A881" s="58" t="s">
        <v>1549</v>
      </c>
      <c r="B881" s="45" t="s">
        <v>2797</v>
      </c>
      <c r="C881" s="29"/>
      <c r="D881" s="29" t="str">
        <f>I881</f>
        <v>0,69 км.</v>
      </c>
      <c r="E881" s="29"/>
      <c r="F881" s="334" t="str">
        <f t="shared" si="62"/>
        <v>0,69 км.</v>
      </c>
      <c r="G881" s="322">
        <f t="shared" si="60"/>
        <v>0.12372881355932203</v>
      </c>
      <c r="H881" s="29"/>
      <c r="I881" s="29" t="s">
        <v>2798</v>
      </c>
      <c r="J881" s="29"/>
      <c r="K881" s="334" t="str">
        <f t="shared" si="63"/>
        <v>0,69 км.</v>
      </c>
      <c r="L881" s="29"/>
      <c r="M881" s="31">
        <v>0.14599999999999999</v>
      </c>
      <c r="N881" s="160"/>
      <c r="O881" s="325">
        <f t="shared" si="61"/>
        <v>0.14599999999999999</v>
      </c>
    </row>
    <row r="882" spans="1:15" x14ac:dyDescent="0.25">
      <c r="A882" s="9" t="s">
        <v>27</v>
      </c>
      <c r="B882" s="25" t="s">
        <v>28</v>
      </c>
      <c r="C882" s="29"/>
      <c r="D882" s="29"/>
      <c r="E882" s="29"/>
      <c r="F882" s="334">
        <f t="shared" si="62"/>
        <v>0</v>
      </c>
      <c r="G882" s="322">
        <f t="shared" si="60"/>
        <v>0</v>
      </c>
      <c r="H882" s="29"/>
      <c r="I882" s="14"/>
      <c r="J882" s="29"/>
      <c r="K882" s="334">
        <f t="shared" si="63"/>
        <v>0</v>
      </c>
      <c r="L882" s="29"/>
      <c r="M882" s="107"/>
      <c r="N882" s="160"/>
      <c r="O882" s="325">
        <f t="shared" si="61"/>
        <v>0</v>
      </c>
    </row>
    <row r="883" spans="1:15" ht="31.5" x14ac:dyDescent="0.25">
      <c r="A883" s="336" t="s">
        <v>1385</v>
      </c>
      <c r="B883" s="30" t="s">
        <v>2799</v>
      </c>
      <c r="C883" s="29"/>
      <c r="D883" s="29"/>
      <c r="E883" s="29"/>
      <c r="F883" s="334">
        <f t="shared" si="62"/>
        <v>0</v>
      </c>
      <c r="G883" s="322">
        <f t="shared" si="60"/>
        <v>3.3898305084745763E-2</v>
      </c>
      <c r="H883" s="29"/>
      <c r="I883" s="14" t="s">
        <v>146</v>
      </c>
      <c r="J883" s="29"/>
      <c r="K883" s="334" t="str">
        <f t="shared" si="63"/>
        <v>1 шт.</v>
      </c>
      <c r="L883" s="29"/>
      <c r="M883" s="31">
        <v>0.04</v>
      </c>
      <c r="N883" s="160"/>
      <c r="O883" s="325">
        <f t="shared" si="61"/>
        <v>0.04</v>
      </c>
    </row>
    <row r="884" spans="1:15" ht="47.25" x14ac:dyDescent="0.25">
      <c r="A884" s="336" t="s">
        <v>1386</v>
      </c>
      <c r="B884" s="30" t="s">
        <v>2800</v>
      </c>
      <c r="C884" s="337"/>
      <c r="D884" s="337"/>
      <c r="E884" s="337"/>
      <c r="F884" s="334">
        <f t="shared" si="62"/>
        <v>0</v>
      </c>
      <c r="G884" s="322">
        <f t="shared" si="60"/>
        <v>3.3898305084745763E-2</v>
      </c>
      <c r="H884" s="337"/>
      <c r="I884" s="14" t="s">
        <v>146</v>
      </c>
      <c r="J884" s="337"/>
      <c r="K884" s="334" t="str">
        <f t="shared" si="63"/>
        <v>1 шт.</v>
      </c>
      <c r="L884" s="337"/>
      <c r="M884" s="31">
        <v>0.04</v>
      </c>
      <c r="N884" s="160"/>
      <c r="O884" s="325">
        <f t="shared" si="61"/>
        <v>0.04</v>
      </c>
    </row>
    <row r="885" spans="1:15" ht="47.25" x14ac:dyDescent="0.25">
      <c r="A885" s="336" t="s">
        <v>1387</v>
      </c>
      <c r="B885" s="30" t="s">
        <v>2801</v>
      </c>
      <c r="C885" s="29"/>
      <c r="D885" s="29"/>
      <c r="E885" s="29"/>
      <c r="F885" s="334">
        <f t="shared" si="62"/>
        <v>0</v>
      </c>
      <c r="G885" s="322">
        <f t="shared" si="60"/>
        <v>3.3898305084745763E-2</v>
      </c>
      <c r="H885" s="136"/>
      <c r="I885" s="14" t="s">
        <v>146</v>
      </c>
      <c r="J885" s="136"/>
      <c r="K885" s="334" t="str">
        <f t="shared" si="63"/>
        <v>1 шт.</v>
      </c>
      <c r="L885" s="136"/>
      <c r="M885" s="31">
        <v>0.04</v>
      </c>
      <c r="N885" s="160"/>
      <c r="O885" s="325">
        <f t="shared" si="61"/>
        <v>0.04</v>
      </c>
    </row>
    <row r="886" spans="1:15" ht="47.25" x14ac:dyDescent="0.25">
      <c r="A886" s="336" t="s">
        <v>1388</v>
      </c>
      <c r="B886" s="30" t="s">
        <v>2802</v>
      </c>
      <c r="C886" s="29"/>
      <c r="D886" s="29"/>
      <c r="E886" s="29"/>
      <c r="F886" s="334">
        <f t="shared" si="62"/>
        <v>0</v>
      </c>
      <c r="G886" s="322">
        <f t="shared" si="60"/>
        <v>3.3898305084745763E-2</v>
      </c>
      <c r="H886" s="136"/>
      <c r="I886" s="14" t="s">
        <v>146</v>
      </c>
      <c r="J886" s="136"/>
      <c r="K886" s="334" t="str">
        <f t="shared" si="63"/>
        <v>1 шт.</v>
      </c>
      <c r="L886" s="136"/>
      <c r="M886" s="31">
        <v>0.04</v>
      </c>
      <c r="N886" s="160"/>
      <c r="O886" s="325">
        <f t="shared" si="61"/>
        <v>0.04</v>
      </c>
    </row>
    <row r="887" spans="1:15" ht="47.25" x14ac:dyDescent="0.25">
      <c r="A887" s="336" t="s">
        <v>1389</v>
      </c>
      <c r="B887" s="30" t="s">
        <v>2803</v>
      </c>
      <c r="C887" s="29"/>
      <c r="D887" s="29"/>
      <c r="E887" s="29"/>
      <c r="F887" s="334">
        <f t="shared" si="62"/>
        <v>0</v>
      </c>
      <c r="G887" s="322">
        <f t="shared" si="60"/>
        <v>3.3898305084745763E-2</v>
      </c>
      <c r="H887" s="29"/>
      <c r="I887" s="14" t="s">
        <v>146</v>
      </c>
      <c r="J887" s="29"/>
      <c r="K887" s="334" t="str">
        <f t="shared" si="63"/>
        <v>1 шт.</v>
      </c>
      <c r="L887" s="29"/>
      <c r="M887" s="31">
        <v>0.04</v>
      </c>
      <c r="N887" s="160"/>
      <c r="O887" s="325">
        <f t="shared" si="61"/>
        <v>0.04</v>
      </c>
    </row>
    <row r="888" spans="1:15" ht="63" x14ac:dyDescent="0.25">
      <c r="A888" s="336" t="s">
        <v>1390</v>
      </c>
      <c r="B888" s="30" t="s">
        <v>2804</v>
      </c>
      <c r="C888" s="29"/>
      <c r="D888" s="29"/>
      <c r="E888" s="29"/>
      <c r="F888" s="334">
        <f t="shared" si="62"/>
        <v>0</v>
      </c>
      <c r="G888" s="322">
        <f t="shared" si="60"/>
        <v>2.1186440677966102E-3</v>
      </c>
      <c r="H888" s="29"/>
      <c r="I888" s="14" t="s">
        <v>146</v>
      </c>
      <c r="J888" s="29"/>
      <c r="K888" s="334" t="str">
        <f t="shared" si="63"/>
        <v>1 шт.</v>
      </c>
      <c r="L888" s="29"/>
      <c r="M888" s="31">
        <v>2.5000000000000001E-3</v>
      </c>
      <c r="N888" s="160"/>
      <c r="O888" s="325">
        <f t="shared" si="61"/>
        <v>2.5000000000000001E-3</v>
      </c>
    </row>
    <row r="889" spans="1:15" x14ac:dyDescent="0.25">
      <c r="A889" s="9" t="s">
        <v>44</v>
      </c>
      <c r="B889" s="25" t="s">
        <v>31</v>
      </c>
      <c r="C889" s="29"/>
      <c r="D889" s="29"/>
      <c r="E889" s="29"/>
      <c r="F889" s="334">
        <f t="shared" si="62"/>
        <v>0</v>
      </c>
      <c r="G889" s="322">
        <f t="shared" si="60"/>
        <v>0</v>
      </c>
      <c r="H889" s="29"/>
      <c r="I889" s="14"/>
      <c r="J889" s="29"/>
      <c r="K889" s="334">
        <f t="shared" si="63"/>
        <v>0</v>
      </c>
      <c r="L889" s="29"/>
      <c r="M889" s="31"/>
      <c r="N889" s="160"/>
      <c r="O889" s="325">
        <f t="shared" si="61"/>
        <v>0</v>
      </c>
    </row>
    <row r="890" spans="1:15" x14ac:dyDescent="0.25">
      <c r="A890" s="4" t="s">
        <v>45</v>
      </c>
      <c r="B890" s="25" t="s">
        <v>20</v>
      </c>
      <c r="C890" s="29"/>
      <c r="D890" s="29"/>
      <c r="E890" s="29"/>
      <c r="F890" s="334">
        <f t="shared" si="62"/>
        <v>0</v>
      </c>
      <c r="G890" s="322">
        <f t="shared" si="60"/>
        <v>0</v>
      </c>
      <c r="H890" s="29"/>
      <c r="I890" s="14"/>
      <c r="J890" s="29"/>
      <c r="K890" s="334">
        <f t="shared" si="63"/>
        <v>0</v>
      </c>
      <c r="L890" s="29"/>
      <c r="M890" s="31"/>
      <c r="N890" s="160"/>
      <c r="O890" s="325">
        <f t="shared" si="61"/>
        <v>0</v>
      </c>
    </row>
    <row r="891" spans="1:15" x14ac:dyDescent="0.25">
      <c r="A891" s="4" t="s">
        <v>46</v>
      </c>
      <c r="B891" s="25" t="s">
        <v>21</v>
      </c>
      <c r="C891" s="29"/>
      <c r="D891" s="29"/>
      <c r="E891" s="29"/>
      <c r="F891" s="334">
        <f t="shared" si="62"/>
        <v>0</v>
      </c>
      <c r="G891" s="322">
        <f t="shared" si="60"/>
        <v>0</v>
      </c>
      <c r="H891" s="29"/>
      <c r="I891" s="14"/>
      <c r="J891" s="29"/>
      <c r="K891" s="334">
        <f t="shared" si="63"/>
        <v>0</v>
      </c>
      <c r="L891" s="29"/>
      <c r="M891" s="31"/>
      <c r="N891" s="160"/>
      <c r="O891" s="325">
        <f t="shared" si="61"/>
        <v>0</v>
      </c>
    </row>
    <row r="892" spans="1:15" x14ac:dyDescent="0.25">
      <c r="A892" s="4" t="s">
        <v>48</v>
      </c>
      <c r="B892" s="25" t="s">
        <v>22</v>
      </c>
      <c r="C892" s="29"/>
      <c r="D892" s="29"/>
      <c r="E892" s="29"/>
      <c r="F892" s="334">
        <f t="shared" si="62"/>
        <v>0</v>
      </c>
      <c r="G892" s="322">
        <f t="shared" si="60"/>
        <v>0</v>
      </c>
      <c r="H892" s="29"/>
      <c r="I892" s="14"/>
      <c r="J892" s="29"/>
      <c r="K892" s="334">
        <f t="shared" si="63"/>
        <v>0</v>
      </c>
      <c r="L892" s="29"/>
      <c r="M892" s="31"/>
      <c r="N892" s="160"/>
      <c r="O892" s="325">
        <f t="shared" si="61"/>
        <v>0</v>
      </c>
    </row>
    <row r="893" spans="1:15" x14ac:dyDescent="0.25">
      <c r="A893" s="4" t="s">
        <v>50</v>
      </c>
      <c r="B893" s="25" t="s">
        <v>23</v>
      </c>
      <c r="C893" s="29"/>
      <c r="D893" s="29"/>
      <c r="E893" s="29"/>
      <c r="F893" s="334">
        <f t="shared" si="62"/>
        <v>0</v>
      </c>
      <c r="G893" s="322">
        <f t="shared" si="60"/>
        <v>0</v>
      </c>
      <c r="H893" s="29"/>
      <c r="I893" s="14"/>
      <c r="J893" s="29"/>
      <c r="K893" s="334">
        <f t="shared" si="63"/>
        <v>0</v>
      </c>
      <c r="L893" s="29"/>
      <c r="M893" s="31"/>
      <c r="N893" s="160"/>
      <c r="O893" s="325">
        <f t="shared" si="61"/>
        <v>0</v>
      </c>
    </row>
    <row r="894" spans="1:15" x14ac:dyDescent="0.25">
      <c r="A894" s="4" t="s">
        <v>51</v>
      </c>
      <c r="B894" s="25" t="s">
        <v>17</v>
      </c>
      <c r="C894" s="29"/>
      <c r="D894" s="29"/>
      <c r="E894" s="29"/>
      <c r="F894" s="334">
        <f t="shared" si="62"/>
        <v>0</v>
      </c>
      <c r="G894" s="322">
        <f t="shared" si="60"/>
        <v>0</v>
      </c>
      <c r="H894" s="29"/>
      <c r="I894" s="14"/>
      <c r="J894" s="29"/>
      <c r="K894" s="334">
        <f t="shared" si="63"/>
        <v>0</v>
      </c>
      <c r="L894" s="29"/>
      <c r="M894" s="31"/>
      <c r="N894" s="160"/>
      <c r="O894" s="325">
        <f t="shared" si="61"/>
        <v>0</v>
      </c>
    </row>
    <row r="895" spans="1:15" ht="31.5" x14ac:dyDescent="0.25">
      <c r="A895" s="4" t="s">
        <v>476</v>
      </c>
      <c r="B895" s="25" t="s">
        <v>1541</v>
      </c>
      <c r="C895" s="29"/>
      <c r="D895" s="29"/>
      <c r="E895" s="29"/>
      <c r="F895" s="334">
        <f t="shared" si="62"/>
        <v>0</v>
      </c>
      <c r="G895" s="322">
        <f t="shared" si="60"/>
        <v>0</v>
      </c>
      <c r="H895" s="29"/>
      <c r="I895" s="14"/>
      <c r="J895" s="29"/>
      <c r="K895" s="334">
        <f t="shared" si="63"/>
        <v>0</v>
      </c>
      <c r="L895" s="29"/>
      <c r="M895" s="31"/>
      <c r="N895" s="160"/>
      <c r="O895" s="325">
        <f t="shared" si="61"/>
        <v>0</v>
      </c>
    </row>
    <row r="896" spans="1:15" x14ac:dyDescent="0.25">
      <c r="A896" s="4" t="s">
        <v>52</v>
      </c>
      <c r="B896" s="25" t="s">
        <v>24</v>
      </c>
      <c r="C896" s="29"/>
      <c r="D896" s="29"/>
      <c r="E896" s="29"/>
      <c r="F896" s="334">
        <f t="shared" si="62"/>
        <v>0</v>
      </c>
      <c r="G896" s="322">
        <f t="shared" si="60"/>
        <v>0</v>
      </c>
      <c r="H896" s="29"/>
      <c r="I896" s="14"/>
      <c r="J896" s="29"/>
      <c r="K896" s="334">
        <f t="shared" si="63"/>
        <v>0</v>
      </c>
      <c r="L896" s="29"/>
      <c r="M896" s="31"/>
      <c r="N896" s="160"/>
      <c r="O896" s="325">
        <f t="shared" si="61"/>
        <v>0</v>
      </c>
    </row>
    <row r="897" spans="1:15" x14ac:dyDescent="0.25">
      <c r="A897" s="4" t="s">
        <v>54</v>
      </c>
      <c r="B897" s="25" t="s">
        <v>25</v>
      </c>
      <c r="C897" s="49"/>
      <c r="D897" s="49"/>
      <c r="E897" s="49"/>
      <c r="F897" s="334">
        <f t="shared" si="62"/>
        <v>0</v>
      </c>
      <c r="G897" s="322">
        <f t="shared" si="60"/>
        <v>0</v>
      </c>
      <c r="H897" s="49"/>
      <c r="I897" s="14"/>
      <c r="J897" s="49"/>
      <c r="K897" s="334">
        <f t="shared" si="63"/>
        <v>0</v>
      </c>
      <c r="L897" s="49"/>
      <c r="M897" s="31"/>
      <c r="N897" s="160"/>
      <c r="O897" s="325">
        <f t="shared" si="61"/>
        <v>0</v>
      </c>
    </row>
    <row r="898" spans="1:15" x14ac:dyDescent="0.25">
      <c r="A898" s="4" t="s">
        <v>55</v>
      </c>
      <c r="B898" s="25" t="s">
        <v>26</v>
      </c>
      <c r="C898" s="49"/>
      <c r="D898" s="49"/>
      <c r="E898" s="49"/>
      <c r="F898" s="334">
        <f t="shared" si="62"/>
        <v>0</v>
      </c>
      <c r="G898" s="322">
        <f t="shared" si="60"/>
        <v>0</v>
      </c>
      <c r="H898" s="49"/>
      <c r="I898" s="14"/>
      <c r="J898" s="49"/>
      <c r="K898" s="334">
        <f t="shared" si="63"/>
        <v>0</v>
      </c>
      <c r="L898" s="49"/>
      <c r="M898" s="31"/>
      <c r="N898" s="160"/>
      <c r="O898" s="325">
        <f t="shared" si="61"/>
        <v>0</v>
      </c>
    </row>
    <row r="899" spans="1:15" x14ac:dyDescent="0.25">
      <c r="A899" s="3" t="s">
        <v>37</v>
      </c>
      <c r="B899" s="46" t="s">
        <v>38</v>
      </c>
      <c r="C899" s="335"/>
      <c r="D899" s="335"/>
      <c r="E899" s="335"/>
      <c r="F899" s="334">
        <f t="shared" si="62"/>
        <v>0</v>
      </c>
      <c r="G899" s="322">
        <f t="shared" si="60"/>
        <v>0</v>
      </c>
      <c r="H899" s="335"/>
      <c r="I899" s="40"/>
      <c r="J899" s="335"/>
      <c r="K899" s="334">
        <f t="shared" si="63"/>
        <v>0</v>
      </c>
      <c r="L899" s="335"/>
      <c r="M899" s="61"/>
      <c r="N899" s="160"/>
      <c r="O899" s="325">
        <f t="shared" si="61"/>
        <v>0</v>
      </c>
    </row>
    <row r="900" spans="1:15" x14ac:dyDescent="0.25">
      <c r="A900" s="9" t="s">
        <v>39</v>
      </c>
      <c r="B900" s="25" t="s">
        <v>29</v>
      </c>
      <c r="C900" s="29"/>
      <c r="D900" s="29"/>
      <c r="E900" s="29"/>
      <c r="F900" s="334">
        <f t="shared" si="62"/>
        <v>0</v>
      </c>
      <c r="G900" s="322">
        <f t="shared" si="60"/>
        <v>0</v>
      </c>
      <c r="H900" s="29"/>
      <c r="I900" s="14"/>
      <c r="J900" s="29"/>
      <c r="K900" s="334">
        <f t="shared" si="63"/>
        <v>0</v>
      </c>
      <c r="L900" s="29"/>
      <c r="M900" s="31"/>
      <c r="N900" s="160"/>
      <c r="O900" s="325">
        <f t="shared" si="61"/>
        <v>0</v>
      </c>
    </row>
    <row r="901" spans="1:15" ht="31.5" x14ac:dyDescent="0.25">
      <c r="A901" s="58" t="s">
        <v>2805</v>
      </c>
      <c r="B901" s="45" t="s">
        <v>2806</v>
      </c>
      <c r="C901" s="29"/>
      <c r="D901" s="29"/>
      <c r="E901" s="29"/>
      <c r="F901" s="334">
        <f t="shared" si="62"/>
        <v>0</v>
      </c>
      <c r="G901" s="322">
        <f t="shared" si="60"/>
        <v>0.63093220338983047</v>
      </c>
      <c r="H901" s="29"/>
      <c r="I901" s="29" t="s">
        <v>327</v>
      </c>
      <c r="J901" s="29"/>
      <c r="K901" s="334" t="str">
        <f t="shared" si="63"/>
        <v>0,16 МВА</v>
      </c>
      <c r="L901" s="29"/>
      <c r="M901" s="31">
        <v>0.74449999999999994</v>
      </c>
      <c r="N901" s="160"/>
      <c r="O901" s="325">
        <f t="shared" si="61"/>
        <v>0.74449999999999994</v>
      </c>
    </row>
    <row r="902" spans="1:15" ht="31.5" x14ac:dyDescent="0.25">
      <c r="A902" s="58" t="s">
        <v>2807</v>
      </c>
      <c r="B902" s="45" t="s">
        <v>2808</v>
      </c>
      <c r="C902" s="29"/>
      <c r="D902" s="29"/>
      <c r="E902" s="29"/>
      <c r="F902" s="334">
        <f t="shared" si="62"/>
        <v>0</v>
      </c>
      <c r="G902" s="322">
        <f t="shared" si="60"/>
        <v>0.17120101694915255</v>
      </c>
      <c r="H902" s="29"/>
      <c r="I902" s="29" t="s">
        <v>849</v>
      </c>
      <c r="J902" s="29"/>
      <c r="K902" s="334" t="str">
        <f t="shared" si="63"/>
        <v>0,3 км</v>
      </c>
      <c r="L902" s="29"/>
      <c r="M902" s="31">
        <v>0.20201720000000001</v>
      </c>
      <c r="N902" s="160"/>
      <c r="O902" s="325">
        <f t="shared" si="61"/>
        <v>0.20201720000000001</v>
      </c>
    </row>
    <row r="903" spans="1:15" ht="47.25" x14ac:dyDescent="0.25">
      <c r="A903" s="58" t="s">
        <v>2809</v>
      </c>
      <c r="B903" s="349" t="s">
        <v>2810</v>
      </c>
      <c r="C903" s="29"/>
      <c r="D903" s="29"/>
      <c r="E903" s="29"/>
      <c r="F903" s="334">
        <f t="shared" si="62"/>
        <v>0</v>
      </c>
      <c r="G903" s="322">
        <f t="shared" si="60"/>
        <v>0.58474576271186451</v>
      </c>
      <c r="H903" s="29"/>
      <c r="I903" s="29" t="s">
        <v>370</v>
      </c>
      <c r="J903" s="29"/>
      <c r="K903" s="334" t="str">
        <f t="shared" si="63"/>
        <v>1,3 км</v>
      </c>
      <c r="L903" s="29"/>
      <c r="M903" s="31">
        <v>0.69000000000000006</v>
      </c>
      <c r="N903" s="160"/>
      <c r="O903" s="325">
        <f t="shared" si="61"/>
        <v>0.69000000000000006</v>
      </c>
    </row>
    <row r="904" spans="1:15" ht="31.5" x14ac:dyDescent="0.25">
      <c r="A904" s="58" t="s">
        <v>2811</v>
      </c>
      <c r="B904" s="349" t="s">
        <v>2812</v>
      </c>
      <c r="C904" s="29"/>
      <c r="D904" s="29"/>
      <c r="E904" s="29"/>
      <c r="F904" s="334">
        <f t="shared" si="62"/>
        <v>0</v>
      </c>
      <c r="G904" s="322">
        <f t="shared" si="60"/>
        <v>1.0254237288135593</v>
      </c>
      <c r="H904" s="29"/>
      <c r="I904" s="29" t="s">
        <v>351</v>
      </c>
      <c r="J904" s="29"/>
      <c r="K904" s="334" t="str">
        <f t="shared" si="63"/>
        <v>0,5 МВА</v>
      </c>
      <c r="L904" s="29"/>
      <c r="M904" s="31">
        <v>1.21</v>
      </c>
      <c r="N904" s="160"/>
      <c r="O904" s="325">
        <f t="shared" si="61"/>
        <v>1.21</v>
      </c>
    </row>
    <row r="905" spans="1:15" x14ac:dyDescent="0.25">
      <c r="A905" s="9" t="s">
        <v>42</v>
      </c>
      <c r="B905" s="25" t="s">
        <v>43</v>
      </c>
      <c r="C905" s="29"/>
      <c r="D905" s="29"/>
      <c r="E905" s="29"/>
      <c r="F905" s="334">
        <f t="shared" si="62"/>
        <v>0</v>
      </c>
      <c r="G905" s="322">
        <f t="shared" si="60"/>
        <v>0</v>
      </c>
      <c r="H905" s="136"/>
      <c r="I905" s="14"/>
      <c r="J905" s="136"/>
      <c r="K905" s="334">
        <f t="shared" si="63"/>
        <v>0</v>
      </c>
      <c r="L905" s="136"/>
      <c r="M905" s="31"/>
      <c r="N905" s="160"/>
      <c r="O905" s="325">
        <f t="shared" si="61"/>
        <v>0</v>
      </c>
    </row>
    <row r="906" spans="1:15" x14ac:dyDescent="0.25">
      <c r="A906" s="58" t="s">
        <v>2813</v>
      </c>
      <c r="B906" s="45" t="s">
        <v>2814</v>
      </c>
      <c r="C906" s="29"/>
      <c r="D906" s="29"/>
      <c r="E906" s="29"/>
      <c r="F906" s="334">
        <f t="shared" si="62"/>
        <v>0</v>
      </c>
      <c r="G906" s="322">
        <f t="shared" si="60"/>
        <v>7.6004915254237284</v>
      </c>
      <c r="H906" s="136"/>
      <c r="I906" s="29"/>
      <c r="J906" s="136"/>
      <c r="K906" s="334">
        <f t="shared" si="63"/>
        <v>0</v>
      </c>
      <c r="L906" s="136"/>
      <c r="M906" s="31">
        <v>8.9685799999999993</v>
      </c>
      <c r="N906" s="160"/>
      <c r="O906" s="325">
        <f t="shared" si="61"/>
        <v>8.9685799999999993</v>
      </c>
    </row>
    <row r="907" spans="1:15" ht="47.25" x14ac:dyDescent="0.25">
      <c r="A907" s="58" t="s">
        <v>2816</v>
      </c>
      <c r="B907" s="350" t="s">
        <v>2817</v>
      </c>
      <c r="C907" s="29"/>
      <c r="D907" s="29" t="str">
        <f>I907</f>
        <v>0,4 МВА</v>
      </c>
      <c r="E907" s="29"/>
      <c r="F907" s="334" t="str">
        <f t="shared" si="62"/>
        <v>0,4 МВА</v>
      </c>
      <c r="G907" s="322">
        <f t="shared" si="60"/>
        <v>8.0937677966101698E-2</v>
      </c>
      <c r="H907" s="29"/>
      <c r="I907" s="29" t="s">
        <v>19</v>
      </c>
      <c r="J907" s="29"/>
      <c r="K907" s="334" t="str">
        <f t="shared" si="63"/>
        <v>0,4 МВА</v>
      </c>
      <c r="L907" s="29"/>
      <c r="M907" s="31">
        <v>9.5506460000000001E-2</v>
      </c>
      <c r="N907" s="160"/>
      <c r="O907" s="325">
        <f t="shared" si="61"/>
        <v>9.5506460000000001E-2</v>
      </c>
    </row>
    <row r="908" spans="1:15" ht="47.25" x14ac:dyDescent="0.25">
      <c r="A908" s="58" t="s">
        <v>2818</v>
      </c>
      <c r="B908" s="350" t="s">
        <v>2819</v>
      </c>
      <c r="C908" s="29"/>
      <c r="D908" s="29" t="str">
        <f>I908</f>
        <v>0,05 км</v>
      </c>
      <c r="E908" s="29"/>
      <c r="F908" s="334" t="str">
        <f t="shared" si="62"/>
        <v>0,05 км</v>
      </c>
      <c r="G908" s="322">
        <f t="shared" si="60"/>
        <v>1.0756610169491526E-2</v>
      </c>
      <c r="H908" s="29"/>
      <c r="I908" s="29" t="s">
        <v>597</v>
      </c>
      <c r="J908" s="29"/>
      <c r="K908" s="334" t="str">
        <f t="shared" si="63"/>
        <v>0,05 км</v>
      </c>
      <c r="L908" s="29"/>
      <c r="M908" s="31">
        <v>1.2692800000000001E-2</v>
      </c>
      <c r="N908" s="160"/>
      <c r="O908" s="325">
        <f t="shared" si="61"/>
        <v>1.2692800000000001E-2</v>
      </c>
    </row>
    <row r="909" spans="1:15" ht="48" customHeight="1" x14ac:dyDescent="0.25">
      <c r="A909" s="58" t="s">
        <v>2820</v>
      </c>
      <c r="B909" s="350" t="s">
        <v>2821</v>
      </c>
      <c r="C909" s="29"/>
      <c r="D909" s="29" t="str">
        <f>I909</f>
        <v>0,1 км</v>
      </c>
      <c r="E909" s="29"/>
      <c r="F909" s="334" t="str">
        <f t="shared" si="62"/>
        <v>0,1 км</v>
      </c>
      <c r="G909" s="322">
        <f t="shared" si="60"/>
        <v>1.6588779661016951E-2</v>
      </c>
      <c r="H909" s="29"/>
      <c r="I909" s="29" t="s">
        <v>134</v>
      </c>
      <c r="J909" s="29"/>
      <c r="K909" s="334" t="str">
        <f t="shared" si="63"/>
        <v>0,1 км</v>
      </c>
      <c r="L909" s="29"/>
      <c r="M909" s="31">
        <v>1.957476E-2</v>
      </c>
      <c r="N909" s="160"/>
      <c r="O909" s="325">
        <f t="shared" si="61"/>
        <v>1.957476E-2</v>
      </c>
    </row>
    <row r="910" spans="1:15" ht="63" x14ac:dyDescent="0.25">
      <c r="A910" s="58" t="s">
        <v>2822</v>
      </c>
      <c r="B910" s="350" t="s">
        <v>2823</v>
      </c>
      <c r="C910" s="29"/>
      <c r="D910" s="29" t="str">
        <f>I910</f>
        <v>0,04 км</v>
      </c>
      <c r="E910" s="29"/>
      <c r="F910" s="334" t="str">
        <f t="shared" si="62"/>
        <v>0,04 км</v>
      </c>
      <c r="G910" s="322">
        <f t="shared" si="60"/>
        <v>6.5892288135593231E-3</v>
      </c>
      <c r="H910" s="29"/>
      <c r="I910" s="29" t="s">
        <v>974</v>
      </c>
      <c r="J910" s="29"/>
      <c r="K910" s="334" t="str">
        <f t="shared" si="63"/>
        <v>0,04 км</v>
      </c>
      <c r="L910" s="29"/>
      <c r="M910" s="31">
        <v>7.7752900000000007E-3</v>
      </c>
      <c r="N910" s="160"/>
      <c r="O910" s="325">
        <f t="shared" si="61"/>
        <v>7.7752900000000007E-3</v>
      </c>
    </row>
    <row r="911" spans="1:15" x14ac:dyDescent="0.25">
      <c r="A911" s="58" t="s">
        <v>2824</v>
      </c>
      <c r="B911" s="45" t="s">
        <v>2825</v>
      </c>
      <c r="C911" s="29"/>
      <c r="D911" s="29" t="str">
        <f>I911</f>
        <v>0,5 МВА</v>
      </c>
      <c r="E911" s="29"/>
      <c r="F911" s="334" t="str">
        <f t="shared" si="62"/>
        <v>0,5 МВА</v>
      </c>
      <c r="G911" s="322">
        <f t="shared" si="60"/>
        <v>1.0455479830508474</v>
      </c>
      <c r="H911" s="29"/>
      <c r="I911" s="29" t="s">
        <v>351</v>
      </c>
      <c r="J911" s="29"/>
      <c r="K911" s="334" t="str">
        <f t="shared" si="63"/>
        <v>0,5 МВА</v>
      </c>
      <c r="L911" s="29"/>
      <c r="M911" s="31">
        <v>1.2337466199999998</v>
      </c>
      <c r="N911" s="160"/>
      <c r="O911" s="325">
        <f t="shared" si="61"/>
        <v>1.2337466199999998</v>
      </c>
    </row>
    <row r="912" spans="1:15" x14ac:dyDescent="0.25">
      <c r="A912" s="9" t="s">
        <v>27</v>
      </c>
      <c r="B912" s="25" t="s">
        <v>28</v>
      </c>
      <c r="C912" s="29"/>
      <c r="D912" s="29"/>
      <c r="E912" s="29"/>
      <c r="F912" s="334">
        <f t="shared" si="62"/>
        <v>0</v>
      </c>
      <c r="G912" s="322">
        <f t="shared" ref="G912:G975" si="64">O912/1.18</f>
        <v>0</v>
      </c>
      <c r="H912" s="29"/>
      <c r="I912" s="14"/>
      <c r="J912" s="29"/>
      <c r="K912" s="334">
        <f t="shared" si="63"/>
        <v>0</v>
      </c>
      <c r="L912" s="29"/>
      <c r="M912" s="31"/>
      <c r="N912" s="160"/>
      <c r="O912" s="325">
        <f t="shared" si="61"/>
        <v>0</v>
      </c>
    </row>
    <row r="913" spans="1:15" ht="31.5" x14ac:dyDescent="0.25">
      <c r="A913" s="58" t="s">
        <v>1550</v>
      </c>
      <c r="B913" s="45" t="s">
        <v>2826</v>
      </c>
      <c r="C913" s="29"/>
      <c r="D913" s="29"/>
      <c r="E913" s="29"/>
      <c r="F913" s="334">
        <f t="shared" si="62"/>
        <v>0</v>
      </c>
      <c r="G913" s="322">
        <f t="shared" si="64"/>
        <v>6.9781174633308921E-2</v>
      </c>
      <c r="H913" s="29"/>
      <c r="I913" s="14" t="s">
        <v>146</v>
      </c>
      <c r="J913" s="29"/>
      <c r="K913" s="334" t="str">
        <f t="shared" si="63"/>
        <v>1 шт.</v>
      </c>
      <c r="L913" s="29"/>
      <c r="M913" s="31">
        <v>8.2341786067304523E-2</v>
      </c>
      <c r="N913" s="160"/>
      <c r="O913" s="325">
        <f t="shared" si="61"/>
        <v>8.2341786067304523E-2</v>
      </c>
    </row>
    <row r="914" spans="1:15" ht="31.5" x14ac:dyDescent="0.25">
      <c r="A914" s="58" t="s">
        <v>1551</v>
      </c>
      <c r="B914" s="45" t="s">
        <v>2827</v>
      </c>
      <c r="C914" s="29"/>
      <c r="D914" s="29"/>
      <c r="E914" s="29"/>
      <c r="F914" s="334">
        <f t="shared" si="62"/>
        <v>0</v>
      </c>
      <c r="G914" s="322">
        <f t="shared" si="64"/>
        <v>9.6045013823164924E-2</v>
      </c>
      <c r="H914" s="29"/>
      <c r="I914" s="14" t="s">
        <v>146</v>
      </c>
      <c r="J914" s="29"/>
      <c r="K914" s="334" t="str">
        <f t="shared" si="63"/>
        <v>1 шт.</v>
      </c>
      <c r="L914" s="29"/>
      <c r="M914" s="31">
        <v>0.11333311631133461</v>
      </c>
      <c r="N914" s="160"/>
      <c r="O914" s="325">
        <f t="shared" si="61"/>
        <v>0.11333311631133461</v>
      </c>
    </row>
    <row r="915" spans="1:15" x14ac:dyDescent="0.25">
      <c r="A915" s="9" t="s">
        <v>44</v>
      </c>
      <c r="B915" s="25" t="s">
        <v>31</v>
      </c>
      <c r="C915" s="29"/>
      <c r="D915" s="29"/>
      <c r="E915" s="29"/>
      <c r="F915" s="334">
        <f t="shared" si="62"/>
        <v>0</v>
      </c>
      <c r="G915" s="322">
        <f t="shared" si="64"/>
        <v>0</v>
      </c>
      <c r="H915" s="29"/>
      <c r="I915" s="14"/>
      <c r="J915" s="29"/>
      <c r="K915" s="334">
        <f t="shared" si="63"/>
        <v>0</v>
      </c>
      <c r="L915" s="29"/>
      <c r="M915" s="31"/>
      <c r="N915" s="160"/>
      <c r="O915" s="325">
        <f t="shared" si="61"/>
        <v>0</v>
      </c>
    </row>
    <row r="916" spans="1:15" x14ac:dyDescent="0.25">
      <c r="A916" s="4" t="s">
        <v>45</v>
      </c>
      <c r="B916" s="25" t="s">
        <v>20</v>
      </c>
      <c r="C916" s="29"/>
      <c r="D916" s="29"/>
      <c r="E916" s="29"/>
      <c r="F916" s="334">
        <f t="shared" si="62"/>
        <v>0</v>
      </c>
      <c r="G916" s="322">
        <f t="shared" si="64"/>
        <v>0</v>
      </c>
      <c r="H916" s="29"/>
      <c r="I916" s="14"/>
      <c r="J916" s="29"/>
      <c r="K916" s="334">
        <f t="shared" si="63"/>
        <v>0</v>
      </c>
      <c r="L916" s="29"/>
      <c r="M916" s="31"/>
      <c r="N916" s="160"/>
      <c r="O916" s="325">
        <f t="shared" si="61"/>
        <v>0</v>
      </c>
    </row>
    <row r="917" spans="1:15" x14ac:dyDescent="0.25">
      <c r="A917" s="58" t="s">
        <v>119</v>
      </c>
      <c r="B917" s="45" t="s">
        <v>2828</v>
      </c>
      <c r="C917" s="29"/>
      <c r="D917" s="29"/>
      <c r="E917" s="29"/>
      <c r="F917" s="334">
        <f t="shared" si="62"/>
        <v>0</v>
      </c>
      <c r="G917" s="322">
        <f t="shared" si="64"/>
        <v>0.38164599000000005</v>
      </c>
      <c r="H917" s="29"/>
      <c r="I917" s="14" t="s">
        <v>146</v>
      </c>
      <c r="J917" s="29"/>
      <c r="K917" s="334" t="str">
        <f t="shared" si="63"/>
        <v>1 шт.</v>
      </c>
      <c r="L917" s="29"/>
      <c r="M917" s="31">
        <v>0.45034226820000001</v>
      </c>
      <c r="N917" s="160"/>
      <c r="O917" s="325">
        <f t="shared" ref="O917:O980" si="65">L917+M917+N917</f>
        <v>0.45034226820000001</v>
      </c>
    </row>
    <row r="918" spans="1:15" x14ac:dyDescent="0.25">
      <c r="A918" s="58" t="s">
        <v>2829</v>
      </c>
      <c r="B918" s="351" t="s">
        <v>2830</v>
      </c>
      <c r="C918" s="29"/>
      <c r="D918" s="29"/>
      <c r="E918" s="29"/>
      <c r="F918" s="334">
        <f t="shared" si="62"/>
        <v>0</v>
      </c>
      <c r="G918" s="322">
        <f t="shared" si="64"/>
        <v>0.41271186000000004</v>
      </c>
      <c r="H918" s="29"/>
      <c r="I918" s="14" t="s">
        <v>146</v>
      </c>
      <c r="J918" s="29"/>
      <c r="K918" s="334" t="str">
        <f t="shared" si="63"/>
        <v>1 шт.</v>
      </c>
      <c r="L918" s="29"/>
      <c r="M918" s="31">
        <v>0.4869999948</v>
      </c>
      <c r="N918" s="160"/>
      <c r="O918" s="325">
        <f t="shared" si="65"/>
        <v>0.4869999948</v>
      </c>
    </row>
    <row r="919" spans="1:15" x14ac:dyDescent="0.25">
      <c r="A919" s="58" t="s">
        <v>2831</v>
      </c>
      <c r="B919" s="351" t="s">
        <v>2832</v>
      </c>
      <c r="C919" s="29"/>
      <c r="D919" s="29"/>
      <c r="E919" s="29"/>
      <c r="F919" s="334">
        <f t="shared" si="62"/>
        <v>0</v>
      </c>
      <c r="G919" s="322">
        <f t="shared" si="64"/>
        <v>0.7881355932203391</v>
      </c>
      <c r="H919" s="29"/>
      <c r="I919" s="14" t="s">
        <v>146</v>
      </c>
      <c r="J919" s="29"/>
      <c r="K919" s="334" t="str">
        <f t="shared" si="63"/>
        <v>1 шт.</v>
      </c>
      <c r="L919" s="29"/>
      <c r="M919" s="31">
        <v>0.93</v>
      </c>
      <c r="N919" s="160"/>
      <c r="O919" s="325">
        <f t="shared" si="65"/>
        <v>0.93</v>
      </c>
    </row>
    <row r="920" spans="1:15" x14ac:dyDescent="0.25">
      <c r="A920" s="4" t="s">
        <v>46</v>
      </c>
      <c r="B920" s="25" t="s">
        <v>21</v>
      </c>
      <c r="C920" s="341"/>
      <c r="D920" s="341"/>
      <c r="E920" s="341"/>
      <c r="F920" s="334">
        <f t="shared" si="62"/>
        <v>0</v>
      </c>
      <c r="G920" s="322">
        <f t="shared" si="64"/>
        <v>0</v>
      </c>
      <c r="H920" s="341"/>
      <c r="I920" s="14"/>
      <c r="J920" s="341"/>
      <c r="K920" s="334">
        <f t="shared" si="63"/>
        <v>0</v>
      </c>
      <c r="L920" s="341"/>
      <c r="M920" s="31"/>
      <c r="N920" s="160"/>
      <c r="O920" s="325">
        <f t="shared" si="65"/>
        <v>0</v>
      </c>
    </row>
    <row r="921" spans="1:15" x14ac:dyDescent="0.25">
      <c r="A921" s="58" t="s">
        <v>2833</v>
      </c>
      <c r="B921" s="30" t="s">
        <v>47</v>
      </c>
      <c r="C921" s="29"/>
      <c r="D921" s="29"/>
      <c r="E921" s="29"/>
      <c r="F921" s="334">
        <f t="shared" si="62"/>
        <v>0</v>
      </c>
      <c r="G921" s="322">
        <f t="shared" si="64"/>
        <v>3.3050847457627119</v>
      </c>
      <c r="H921" s="136"/>
      <c r="I921" s="29" t="s">
        <v>172</v>
      </c>
      <c r="J921" s="136"/>
      <c r="K921" s="334" t="str">
        <f t="shared" si="63"/>
        <v>370 м2</v>
      </c>
      <c r="L921" s="136"/>
      <c r="M921" s="31">
        <v>3.9</v>
      </c>
      <c r="N921" s="160"/>
      <c r="O921" s="325">
        <f t="shared" si="65"/>
        <v>3.9</v>
      </c>
    </row>
    <row r="922" spans="1:15" ht="31.5" x14ac:dyDescent="0.25">
      <c r="A922" s="58" t="s">
        <v>2834</v>
      </c>
      <c r="B922" s="45" t="s">
        <v>2835</v>
      </c>
      <c r="C922" s="29"/>
      <c r="D922" s="29"/>
      <c r="E922" s="29"/>
      <c r="F922" s="334">
        <f t="shared" si="62"/>
        <v>0</v>
      </c>
      <c r="G922" s="322">
        <f t="shared" si="64"/>
        <v>1.6945157627118643</v>
      </c>
      <c r="H922" s="29"/>
      <c r="I922" s="29" t="s">
        <v>173</v>
      </c>
      <c r="J922" s="29"/>
      <c r="K922" s="334" t="str">
        <f t="shared" si="63"/>
        <v>630 м2</v>
      </c>
      <c r="L922" s="29"/>
      <c r="M922" s="31">
        <v>1.9995285999999999</v>
      </c>
      <c r="N922" s="160"/>
      <c r="O922" s="325">
        <f t="shared" si="65"/>
        <v>1.9995285999999999</v>
      </c>
    </row>
    <row r="923" spans="1:15" x14ac:dyDescent="0.25">
      <c r="A923" s="58" t="s">
        <v>1257</v>
      </c>
      <c r="B923" s="45" t="s">
        <v>2836</v>
      </c>
      <c r="C923" s="29"/>
      <c r="D923" s="29"/>
      <c r="E923" s="29"/>
      <c r="F923" s="334">
        <f t="shared" si="62"/>
        <v>0</v>
      </c>
      <c r="G923" s="322">
        <f t="shared" si="64"/>
        <v>4.7457627118644069E-2</v>
      </c>
      <c r="H923" s="29"/>
      <c r="I923" s="14" t="s">
        <v>146</v>
      </c>
      <c r="J923" s="29"/>
      <c r="K923" s="334" t="str">
        <f t="shared" si="63"/>
        <v>1 шт.</v>
      </c>
      <c r="L923" s="29"/>
      <c r="M923" s="31">
        <v>5.6000000000000001E-2</v>
      </c>
      <c r="N923" s="160"/>
      <c r="O923" s="325">
        <f t="shared" si="65"/>
        <v>5.6000000000000001E-2</v>
      </c>
    </row>
    <row r="924" spans="1:15" ht="47.25" x14ac:dyDescent="0.25">
      <c r="A924" s="58" t="s">
        <v>2837</v>
      </c>
      <c r="B924" s="30" t="s">
        <v>2838</v>
      </c>
      <c r="C924" s="29"/>
      <c r="D924" s="29"/>
      <c r="E924" s="29"/>
      <c r="F924" s="334">
        <f t="shared" si="62"/>
        <v>0</v>
      </c>
      <c r="G924" s="322">
        <f t="shared" si="64"/>
        <v>0.70870182203389831</v>
      </c>
      <c r="H924" s="29"/>
      <c r="I924" s="14" t="s">
        <v>2839</v>
      </c>
      <c r="J924" s="29"/>
      <c r="K924" s="334" t="str">
        <f t="shared" si="63"/>
        <v>109 м2</v>
      </c>
      <c r="L924" s="29"/>
      <c r="M924" s="31">
        <v>0.83626814999999999</v>
      </c>
      <c r="N924" s="160"/>
      <c r="O924" s="325">
        <f t="shared" si="65"/>
        <v>0.83626814999999999</v>
      </c>
    </row>
    <row r="925" spans="1:15" ht="31.5" x14ac:dyDescent="0.25">
      <c r="A925" s="58" t="s">
        <v>2840</v>
      </c>
      <c r="B925" s="142" t="s">
        <v>2841</v>
      </c>
      <c r="C925" s="199"/>
      <c r="D925" s="199"/>
      <c r="E925" s="199"/>
      <c r="F925" s="334">
        <f t="shared" si="62"/>
        <v>0</v>
      </c>
      <c r="G925" s="322">
        <f t="shared" si="64"/>
        <v>0.93220338983050854</v>
      </c>
      <c r="H925" s="199"/>
      <c r="I925" s="14" t="s">
        <v>1050</v>
      </c>
      <c r="J925" s="199"/>
      <c r="K925" s="334" t="str">
        <f t="shared" si="63"/>
        <v>0,2 км</v>
      </c>
      <c r="L925" s="199"/>
      <c r="M925" s="31">
        <v>1.1000000000000001</v>
      </c>
      <c r="N925" s="160"/>
      <c r="O925" s="325">
        <f t="shared" si="65"/>
        <v>1.1000000000000001</v>
      </c>
    </row>
    <row r="926" spans="1:15" x14ac:dyDescent="0.25">
      <c r="A926" s="4" t="s">
        <v>48</v>
      </c>
      <c r="B926" s="25" t="s">
        <v>22</v>
      </c>
      <c r="C926" s="337"/>
      <c r="D926" s="337"/>
      <c r="E926" s="337"/>
      <c r="F926" s="334">
        <f t="shared" si="62"/>
        <v>0</v>
      </c>
      <c r="G926" s="322">
        <f t="shared" si="64"/>
        <v>0</v>
      </c>
      <c r="H926" s="337"/>
      <c r="I926" s="14"/>
      <c r="J926" s="337"/>
      <c r="K926" s="334">
        <f t="shared" si="63"/>
        <v>0</v>
      </c>
      <c r="L926" s="337"/>
      <c r="M926" s="31"/>
      <c r="N926" s="160"/>
      <c r="O926" s="325">
        <f t="shared" si="65"/>
        <v>0</v>
      </c>
    </row>
    <row r="927" spans="1:15" x14ac:dyDescent="0.25">
      <c r="A927" s="4" t="s">
        <v>50</v>
      </c>
      <c r="B927" s="25" t="s">
        <v>23</v>
      </c>
      <c r="C927" s="29"/>
      <c r="D927" s="29"/>
      <c r="E927" s="29"/>
      <c r="F927" s="334">
        <f t="shared" si="62"/>
        <v>0</v>
      </c>
      <c r="G927" s="322">
        <f t="shared" si="64"/>
        <v>0</v>
      </c>
      <c r="H927" s="136"/>
      <c r="I927" s="14"/>
      <c r="J927" s="136"/>
      <c r="K927" s="334">
        <f t="shared" si="63"/>
        <v>0</v>
      </c>
      <c r="L927" s="136"/>
      <c r="M927" s="31"/>
      <c r="N927" s="160"/>
      <c r="O927" s="325">
        <f t="shared" si="65"/>
        <v>0</v>
      </c>
    </row>
    <row r="928" spans="1:15" ht="31.5" x14ac:dyDescent="0.25">
      <c r="A928" s="58" t="s">
        <v>2842</v>
      </c>
      <c r="B928" s="45" t="s">
        <v>2843</v>
      </c>
      <c r="C928" s="29"/>
      <c r="D928" s="29"/>
      <c r="E928" s="29"/>
      <c r="F928" s="334">
        <f t="shared" si="62"/>
        <v>0</v>
      </c>
      <c r="G928" s="322">
        <f t="shared" si="64"/>
        <v>8.6481728813559325E-2</v>
      </c>
      <c r="H928" s="136"/>
      <c r="I928" s="14" t="s">
        <v>146</v>
      </c>
      <c r="J928" s="136"/>
      <c r="K928" s="334" t="str">
        <f t="shared" si="63"/>
        <v>1 шт.</v>
      </c>
      <c r="L928" s="136"/>
      <c r="M928" s="31">
        <v>0.10204843999999999</v>
      </c>
      <c r="N928" s="160"/>
      <c r="O928" s="325">
        <f t="shared" si="65"/>
        <v>0.10204843999999999</v>
      </c>
    </row>
    <row r="929" spans="1:15" x14ac:dyDescent="0.25">
      <c r="A929" s="4" t="s">
        <v>51</v>
      </c>
      <c r="B929" s="25" t="s">
        <v>17</v>
      </c>
      <c r="C929" s="29"/>
      <c r="D929" s="29"/>
      <c r="E929" s="29"/>
      <c r="F929" s="334">
        <f t="shared" si="62"/>
        <v>0</v>
      </c>
      <c r="G929" s="322">
        <f t="shared" si="64"/>
        <v>0</v>
      </c>
      <c r="H929" s="29"/>
      <c r="I929" s="14"/>
      <c r="J929" s="29"/>
      <c r="K929" s="334">
        <f t="shared" si="63"/>
        <v>0</v>
      </c>
      <c r="L929" s="29"/>
      <c r="M929" s="31"/>
      <c r="N929" s="160"/>
      <c r="O929" s="325">
        <f t="shared" si="65"/>
        <v>0</v>
      </c>
    </row>
    <row r="930" spans="1:15" x14ac:dyDescent="0.25">
      <c r="A930" s="58" t="s">
        <v>2844</v>
      </c>
      <c r="B930" s="49" t="s">
        <v>17</v>
      </c>
      <c r="C930" s="29"/>
      <c r="D930" s="29"/>
      <c r="E930" s="29"/>
      <c r="F930" s="334">
        <f t="shared" si="62"/>
        <v>0</v>
      </c>
      <c r="G930" s="322">
        <f t="shared" si="64"/>
        <v>3.2044376779661015</v>
      </c>
      <c r="H930" s="29"/>
      <c r="I930" s="29" t="s">
        <v>2845</v>
      </c>
      <c r="J930" s="29"/>
      <c r="K930" s="334" t="str">
        <f t="shared" si="63"/>
        <v>1052 шт.</v>
      </c>
      <c r="L930" s="29"/>
      <c r="M930" s="31">
        <v>3.7812364599999997</v>
      </c>
      <c r="N930" s="160"/>
      <c r="O930" s="325">
        <f t="shared" si="65"/>
        <v>3.7812364599999997</v>
      </c>
    </row>
    <row r="931" spans="1:15" ht="31.5" x14ac:dyDescent="0.25">
      <c r="A931" s="4" t="s">
        <v>476</v>
      </c>
      <c r="B931" s="25" t="s">
        <v>1541</v>
      </c>
      <c r="C931" s="29"/>
      <c r="D931" s="29"/>
      <c r="E931" s="29"/>
      <c r="F931" s="334">
        <f t="shared" si="62"/>
        <v>0</v>
      </c>
      <c r="G931" s="322">
        <f t="shared" si="64"/>
        <v>0</v>
      </c>
      <c r="H931" s="29"/>
      <c r="I931" s="14"/>
      <c r="J931" s="29"/>
      <c r="K931" s="334">
        <f t="shared" si="63"/>
        <v>0</v>
      </c>
      <c r="L931" s="29"/>
      <c r="M931" s="31"/>
      <c r="N931" s="160"/>
      <c r="O931" s="325">
        <f t="shared" si="65"/>
        <v>0</v>
      </c>
    </row>
    <row r="932" spans="1:15" x14ac:dyDescent="0.25">
      <c r="A932" s="4" t="s">
        <v>52</v>
      </c>
      <c r="B932" s="25" t="s">
        <v>24</v>
      </c>
      <c r="C932" s="29"/>
      <c r="D932" s="29"/>
      <c r="E932" s="29"/>
      <c r="F932" s="334">
        <f t="shared" si="62"/>
        <v>0</v>
      </c>
      <c r="G932" s="322">
        <f t="shared" si="64"/>
        <v>0</v>
      </c>
      <c r="H932" s="29"/>
      <c r="I932" s="14"/>
      <c r="J932" s="29"/>
      <c r="K932" s="334">
        <f t="shared" si="63"/>
        <v>0</v>
      </c>
      <c r="L932" s="29"/>
      <c r="M932" s="31"/>
      <c r="N932" s="160"/>
      <c r="O932" s="325">
        <f t="shared" si="65"/>
        <v>0</v>
      </c>
    </row>
    <row r="933" spans="1:15" x14ac:dyDescent="0.25">
      <c r="A933" s="4" t="s">
        <v>54</v>
      </c>
      <c r="B933" s="25" t="s">
        <v>25</v>
      </c>
      <c r="C933" s="29"/>
      <c r="D933" s="29"/>
      <c r="E933" s="29"/>
      <c r="F933" s="334">
        <f t="shared" si="62"/>
        <v>0</v>
      </c>
      <c r="G933" s="322">
        <f t="shared" si="64"/>
        <v>0</v>
      </c>
      <c r="H933" s="29"/>
      <c r="I933" s="14"/>
      <c r="J933" s="29"/>
      <c r="K933" s="334">
        <f t="shared" si="63"/>
        <v>0</v>
      </c>
      <c r="L933" s="29"/>
      <c r="M933" s="31"/>
      <c r="N933" s="160"/>
      <c r="O933" s="325">
        <f t="shared" si="65"/>
        <v>0</v>
      </c>
    </row>
    <row r="934" spans="1:15" x14ac:dyDescent="0.25">
      <c r="A934" s="4" t="s">
        <v>55</v>
      </c>
      <c r="B934" s="25" t="s">
        <v>26</v>
      </c>
      <c r="C934" s="29"/>
      <c r="D934" s="29"/>
      <c r="E934" s="29"/>
      <c r="F934" s="334">
        <f t="shared" si="62"/>
        <v>0</v>
      </c>
      <c r="G934" s="322">
        <f t="shared" si="64"/>
        <v>0</v>
      </c>
      <c r="H934" s="29"/>
      <c r="I934" s="14"/>
      <c r="J934" s="29"/>
      <c r="K934" s="334">
        <f t="shared" si="63"/>
        <v>0</v>
      </c>
      <c r="L934" s="29"/>
      <c r="M934" s="31"/>
      <c r="N934" s="160"/>
      <c r="O934" s="325">
        <f t="shared" si="65"/>
        <v>0</v>
      </c>
    </row>
    <row r="935" spans="1:15" x14ac:dyDescent="0.25">
      <c r="A935" s="58" t="s">
        <v>120</v>
      </c>
      <c r="B935" s="30" t="s">
        <v>2846</v>
      </c>
      <c r="C935" s="29"/>
      <c r="D935" s="29"/>
      <c r="E935" s="29"/>
      <c r="F935" s="334">
        <f t="shared" si="62"/>
        <v>0</v>
      </c>
      <c r="G935" s="322">
        <f t="shared" si="64"/>
        <v>5.6779661016949159E-2</v>
      </c>
      <c r="H935" s="29"/>
      <c r="I935" s="14" t="s">
        <v>64</v>
      </c>
      <c r="J935" s="29"/>
      <c r="K935" s="334" t="str">
        <f t="shared" si="63"/>
        <v>1шт</v>
      </c>
      <c r="L935" s="29"/>
      <c r="M935" s="31">
        <v>6.7000000000000004E-2</v>
      </c>
      <c r="N935" s="160"/>
      <c r="O935" s="325">
        <f t="shared" si="65"/>
        <v>6.7000000000000004E-2</v>
      </c>
    </row>
    <row r="936" spans="1:15" x14ac:dyDescent="0.25">
      <c r="A936" s="3" t="s">
        <v>56</v>
      </c>
      <c r="B936" s="46" t="s">
        <v>57</v>
      </c>
      <c r="C936" s="29"/>
      <c r="D936" s="29"/>
      <c r="E936" s="29"/>
      <c r="F936" s="334">
        <f t="shared" si="62"/>
        <v>0</v>
      </c>
      <c r="G936" s="322">
        <f t="shared" si="64"/>
        <v>0</v>
      </c>
      <c r="H936" s="29"/>
      <c r="I936" s="40"/>
      <c r="J936" s="29"/>
      <c r="K936" s="334">
        <f t="shared" si="63"/>
        <v>0</v>
      </c>
      <c r="L936" s="29"/>
      <c r="M936" s="61"/>
      <c r="N936" s="160"/>
      <c r="O936" s="325">
        <f t="shared" si="65"/>
        <v>0</v>
      </c>
    </row>
    <row r="937" spans="1:15" x14ac:dyDescent="0.25">
      <c r="A937" s="9" t="s">
        <v>39</v>
      </c>
      <c r="B937" s="25" t="s">
        <v>29</v>
      </c>
      <c r="C937" s="29"/>
      <c r="D937" s="29"/>
      <c r="E937" s="29"/>
      <c r="F937" s="334">
        <f t="shared" si="62"/>
        <v>0</v>
      </c>
      <c r="G937" s="322">
        <f t="shared" si="64"/>
        <v>0</v>
      </c>
      <c r="H937" s="29"/>
      <c r="I937" s="14"/>
      <c r="J937" s="29"/>
      <c r="K937" s="334">
        <f t="shared" si="63"/>
        <v>0</v>
      </c>
      <c r="L937" s="29"/>
      <c r="M937" s="31"/>
      <c r="N937" s="160"/>
      <c r="O937" s="325">
        <f t="shared" si="65"/>
        <v>0</v>
      </c>
    </row>
    <row r="938" spans="1:15" ht="31.5" x14ac:dyDescent="0.25">
      <c r="A938" s="58" t="s">
        <v>1553</v>
      </c>
      <c r="B938" s="45" t="s">
        <v>4190</v>
      </c>
      <c r="C938" s="29"/>
      <c r="D938" s="29"/>
      <c r="E938" s="29"/>
      <c r="F938" s="334">
        <f t="shared" si="62"/>
        <v>0</v>
      </c>
      <c r="G938" s="322">
        <f t="shared" si="64"/>
        <v>0.2648191101694915</v>
      </c>
      <c r="H938" s="29"/>
      <c r="I938" s="14" t="s">
        <v>327</v>
      </c>
      <c r="J938" s="29"/>
      <c r="K938" s="334" t="str">
        <f t="shared" si="63"/>
        <v>0,16 МВА</v>
      </c>
      <c r="L938" s="29"/>
      <c r="M938" s="31">
        <v>0.31248654999999997</v>
      </c>
      <c r="N938" s="160"/>
      <c r="O938" s="325">
        <f t="shared" si="65"/>
        <v>0.31248654999999997</v>
      </c>
    </row>
    <row r="939" spans="1:15" x14ac:dyDescent="0.25">
      <c r="A939" s="9" t="s">
        <v>42</v>
      </c>
      <c r="B939" s="25" t="s">
        <v>43</v>
      </c>
      <c r="C939" s="29"/>
      <c r="D939" s="29"/>
      <c r="E939" s="29"/>
      <c r="F939" s="334">
        <f t="shared" ref="F939:F1002" si="66">D939</f>
        <v>0</v>
      </c>
      <c r="G939" s="322">
        <f t="shared" si="64"/>
        <v>0</v>
      </c>
      <c r="H939" s="136"/>
      <c r="I939" s="14"/>
      <c r="J939" s="136"/>
      <c r="K939" s="334">
        <f t="shared" ref="K939:K1002" si="67">I939</f>
        <v>0</v>
      </c>
      <c r="L939" s="136"/>
      <c r="M939" s="31"/>
      <c r="N939" s="160"/>
      <c r="O939" s="325">
        <f t="shared" si="65"/>
        <v>0</v>
      </c>
    </row>
    <row r="940" spans="1:15" x14ac:dyDescent="0.25">
      <c r="A940" s="58" t="s">
        <v>723</v>
      </c>
      <c r="B940" s="45" t="s">
        <v>2848</v>
      </c>
      <c r="C940" s="29"/>
      <c r="D940" s="13" t="str">
        <f>I940</f>
        <v>0,65 МВА</v>
      </c>
      <c r="E940" s="29"/>
      <c r="F940" s="334" t="str">
        <f t="shared" si="66"/>
        <v>0,65 МВА</v>
      </c>
      <c r="G940" s="322">
        <f t="shared" si="64"/>
        <v>1.3144979322033898</v>
      </c>
      <c r="H940" s="29"/>
      <c r="I940" s="13" t="s">
        <v>2849</v>
      </c>
      <c r="J940" s="29"/>
      <c r="K940" s="334" t="str">
        <f t="shared" si="67"/>
        <v>0,65 МВА</v>
      </c>
      <c r="L940" s="29"/>
      <c r="M940" s="31">
        <v>1.5511075599999999</v>
      </c>
      <c r="N940" s="160"/>
      <c r="O940" s="325">
        <f t="shared" si="65"/>
        <v>1.5511075599999999</v>
      </c>
    </row>
    <row r="941" spans="1:15" ht="31.5" x14ac:dyDescent="0.25">
      <c r="A941" s="58" t="s">
        <v>725</v>
      </c>
      <c r="B941" s="45" t="s">
        <v>4191</v>
      </c>
      <c r="C941" s="29"/>
      <c r="D941" s="13" t="str">
        <f t="shared" ref="D941:D954" si="68">I941</f>
        <v>0,16 МВА</v>
      </c>
      <c r="E941" s="29"/>
      <c r="F941" s="334" t="str">
        <f t="shared" si="66"/>
        <v>0,16 МВА</v>
      </c>
      <c r="G941" s="322">
        <f t="shared" si="64"/>
        <v>0.23977933050847461</v>
      </c>
      <c r="H941" s="29"/>
      <c r="I941" s="14" t="s">
        <v>327</v>
      </c>
      <c r="J941" s="29"/>
      <c r="K941" s="334" t="str">
        <f t="shared" si="67"/>
        <v>0,16 МВА</v>
      </c>
      <c r="L941" s="29"/>
      <c r="M941" s="31">
        <v>0.28293961000000001</v>
      </c>
      <c r="N941" s="160"/>
      <c r="O941" s="325">
        <f t="shared" si="65"/>
        <v>0.28293961000000001</v>
      </c>
    </row>
    <row r="942" spans="1:15" ht="31.5" x14ac:dyDescent="0.25">
      <c r="A942" s="58" t="s">
        <v>727</v>
      </c>
      <c r="B942" s="45" t="s">
        <v>2851</v>
      </c>
      <c r="C942" s="29"/>
      <c r="D942" s="13" t="str">
        <f t="shared" si="68"/>
        <v>0,25 км</v>
      </c>
      <c r="E942" s="29"/>
      <c r="F942" s="334" t="str">
        <f t="shared" si="66"/>
        <v>0,25 км</v>
      </c>
      <c r="G942" s="322">
        <f t="shared" si="64"/>
        <v>0.27336605932203389</v>
      </c>
      <c r="H942" s="29"/>
      <c r="I942" s="29" t="s">
        <v>1586</v>
      </c>
      <c r="J942" s="29"/>
      <c r="K942" s="334" t="str">
        <f t="shared" si="67"/>
        <v>0,25 км</v>
      </c>
      <c r="L942" s="29"/>
      <c r="M942" s="31">
        <v>0.32257195</v>
      </c>
      <c r="N942" s="160"/>
      <c r="O942" s="325">
        <f t="shared" si="65"/>
        <v>0.32257195</v>
      </c>
    </row>
    <row r="943" spans="1:15" x14ac:dyDescent="0.25">
      <c r="A943" s="58" t="s">
        <v>729</v>
      </c>
      <c r="B943" s="45" t="s">
        <v>2852</v>
      </c>
      <c r="C943" s="29"/>
      <c r="D943" s="13"/>
      <c r="E943" s="29"/>
      <c r="F943" s="334">
        <f t="shared" si="66"/>
        <v>0</v>
      </c>
      <c r="G943" s="322">
        <f t="shared" si="64"/>
        <v>5.0169491525423728</v>
      </c>
      <c r="H943" s="29"/>
      <c r="I943" s="14" t="s">
        <v>499</v>
      </c>
      <c r="J943" s="29"/>
      <c r="K943" s="334" t="str">
        <f t="shared" si="67"/>
        <v>17 яч.</v>
      </c>
      <c r="L943" s="29"/>
      <c r="M943" s="31">
        <v>5.92</v>
      </c>
      <c r="N943" s="160"/>
      <c r="O943" s="325">
        <f t="shared" si="65"/>
        <v>5.92</v>
      </c>
    </row>
    <row r="944" spans="1:15" x14ac:dyDescent="0.25">
      <c r="A944" s="58" t="s">
        <v>730</v>
      </c>
      <c r="B944" s="45" t="s">
        <v>2853</v>
      </c>
      <c r="C944" s="29"/>
      <c r="D944" s="13"/>
      <c r="E944" s="29"/>
      <c r="F944" s="334">
        <f t="shared" si="66"/>
        <v>0</v>
      </c>
      <c r="G944" s="322">
        <f t="shared" si="64"/>
        <v>5.9197728135593222</v>
      </c>
      <c r="H944" s="29"/>
      <c r="I944" s="14" t="s">
        <v>1953</v>
      </c>
      <c r="J944" s="29"/>
      <c r="K944" s="334" t="str">
        <f t="shared" si="67"/>
        <v>19 яч.</v>
      </c>
      <c r="L944" s="29"/>
      <c r="M944" s="31">
        <v>6.9853319200000001</v>
      </c>
      <c r="N944" s="160"/>
      <c r="O944" s="325">
        <f t="shared" si="65"/>
        <v>6.9853319200000001</v>
      </c>
    </row>
    <row r="945" spans="1:15" x14ac:dyDescent="0.25">
      <c r="A945" s="58" t="s">
        <v>732</v>
      </c>
      <c r="B945" s="45" t="s">
        <v>2854</v>
      </c>
      <c r="C945" s="29"/>
      <c r="D945" s="13"/>
      <c r="E945" s="29"/>
      <c r="F945" s="334">
        <f t="shared" si="66"/>
        <v>0</v>
      </c>
      <c r="G945" s="322">
        <f t="shared" si="64"/>
        <v>6.0169491525423728</v>
      </c>
      <c r="H945" s="29"/>
      <c r="I945" s="14" t="s">
        <v>1953</v>
      </c>
      <c r="J945" s="29"/>
      <c r="K945" s="334" t="str">
        <f t="shared" si="67"/>
        <v>19 яч.</v>
      </c>
      <c r="L945" s="29"/>
      <c r="M945" s="31">
        <v>7.1</v>
      </c>
      <c r="N945" s="160"/>
      <c r="O945" s="325">
        <f t="shared" si="65"/>
        <v>7.1</v>
      </c>
    </row>
    <row r="946" spans="1:15" x14ac:dyDescent="0.25">
      <c r="A946" s="58" t="s">
        <v>734</v>
      </c>
      <c r="B946" s="45" t="s">
        <v>2855</v>
      </c>
      <c r="C946" s="29"/>
      <c r="D946" s="13" t="str">
        <f t="shared" si="68"/>
        <v>0,16 МВА</v>
      </c>
      <c r="E946" s="29"/>
      <c r="F946" s="334" t="str">
        <f t="shared" si="66"/>
        <v>0,16 МВА</v>
      </c>
      <c r="G946" s="322">
        <f t="shared" si="64"/>
        <v>0.57828460169491525</v>
      </c>
      <c r="H946" s="29"/>
      <c r="I946" s="14" t="s">
        <v>327</v>
      </c>
      <c r="J946" s="29"/>
      <c r="K946" s="334" t="str">
        <f t="shared" si="67"/>
        <v>0,16 МВА</v>
      </c>
      <c r="L946" s="29"/>
      <c r="M946" s="31">
        <v>0.68237583000000002</v>
      </c>
      <c r="N946" s="160"/>
      <c r="O946" s="325">
        <f t="shared" si="65"/>
        <v>0.68237583000000002</v>
      </c>
    </row>
    <row r="947" spans="1:15" x14ac:dyDescent="0.25">
      <c r="A947" s="58" t="s">
        <v>736</v>
      </c>
      <c r="B947" s="45" t="s">
        <v>2856</v>
      </c>
      <c r="C947" s="29"/>
      <c r="D947" s="13" t="str">
        <f t="shared" si="68"/>
        <v>0,4 МВА</v>
      </c>
      <c r="E947" s="29"/>
      <c r="F947" s="334" t="str">
        <f t="shared" si="66"/>
        <v>0,4 МВА</v>
      </c>
      <c r="G947" s="322">
        <f t="shared" si="64"/>
        <v>0.76102966101694924</v>
      </c>
      <c r="H947" s="29"/>
      <c r="I947" s="29" t="s">
        <v>19</v>
      </c>
      <c r="J947" s="29"/>
      <c r="K947" s="334" t="str">
        <f t="shared" si="67"/>
        <v>0,4 МВА</v>
      </c>
      <c r="L947" s="29"/>
      <c r="M947" s="31">
        <v>0.89801500000000001</v>
      </c>
      <c r="N947" s="160"/>
      <c r="O947" s="325">
        <f t="shared" si="65"/>
        <v>0.89801500000000001</v>
      </c>
    </row>
    <row r="948" spans="1:15" x14ac:dyDescent="0.25">
      <c r="A948" s="58" t="s">
        <v>737</v>
      </c>
      <c r="B948" s="45" t="s">
        <v>2857</v>
      </c>
      <c r="C948" s="29"/>
      <c r="D948" s="13" t="str">
        <f t="shared" si="68"/>
        <v>0,8 МВА</v>
      </c>
      <c r="E948" s="29"/>
      <c r="F948" s="334" t="str">
        <f t="shared" si="66"/>
        <v>0,8 МВА</v>
      </c>
      <c r="G948" s="322">
        <f t="shared" si="64"/>
        <v>1.0103913474576272</v>
      </c>
      <c r="H948" s="29"/>
      <c r="I948" s="29" t="s">
        <v>378</v>
      </c>
      <c r="J948" s="29"/>
      <c r="K948" s="334" t="str">
        <f t="shared" si="67"/>
        <v>0,8 МВА</v>
      </c>
      <c r="L948" s="29"/>
      <c r="M948" s="31">
        <v>1.1922617899999999</v>
      </c>
      <c r="N948" s="160"/>
      <c r="O948" s="325">
        <f t="shared" si="65"/>
        <v>1.1922617899999999</v>
      </c>
    </row>
    <row r="949" spans="1:15" x14ac:dyDescent="0.25">
      <c r="A949" s="58" t="s">
        <v>739</v>
      </c>
      <c r="B949" s="45" t="s">
        <v>2858</v>
      </c>
      <c r="C949" s="337"/>
      <c r="D949" s="13"/>
      <c r="E949" s="337"/>
      <c r="F949" s="334">
        <f t="shared" si="66"/>
        <v>0</v>
      </c>
      <c r="G949" s="322">
        <f t="shared" si="64"/>
        <v>1.1655945338983049</v>
      </c>
      <c r="H949" s="337"/>
      <c r="I949" s="29" t="s">
        <v>1821</v>
      </c>
      <c r="J949" s="337"/>
      <c r="K949" s="334" t="str">
        <f t="shared" si="67"/>
        <v>6 яч.</v>
      </c>
      <c r="L949" s="337"/>
      <c r="M949" s="31">
        <v>1.3754015499999999</v>
      </c>
      <c r="N949" s="160"/>
      <c r="O949" s="325">
        <f t="shared" si="65"/>
        <v>1.3754015499999999</v>
      </c>
    </row>
    <row r="950" spans="1:15" x14ac:dyDescent="0.25">
      <c r="A950" s="58" t="s">
        <v>741</v>
      </c>
      <c r="B950" s="45" t="s">
        <v>2859</v>
      </c>
      <c r="C950" s="29"/>
      <c r="D950" s="13"/>
      <c r="E950" s="29"/>
      <c r="F950" s="334">
        <f t="shared" si="66"/>
        <v>0</v>
      </c>
      <c r="G950" s="322">
        <f t="shared" si="64"/>
        <v>0.84683602542372882</v>
      </c>
      <c r="H950" s="136"/>
      <c r="I950" s="29" t="s">
        <v>2860</v>
      </c>
      <c r="J950" s="136"/>
      <c r="K950" s="334" t="str">
        <f t="shared" si="67"/>
        <v>8 яч.</v>
      </c>
      <c r="L950" s="136"/>
      <c r="M950" s="31">
        <v>0.99926651</v>
      </c>
      <c r="N950" s="160"/>
      <c r="O950" s="325">
        <f t="shared" si="65"/>
        <v>0.99926651</v>
      </c>
    </row>
    <row r="951" spans="1:15" x14ac:dyDescent="0.25">
      <c r="A951" s="58" t="s">
        <v>743</v>
      </c>
      <c r="B951" s="45" t="s">
        <v>2861</v>
      </c>
      <c r="C951" s="29"/>
      <c r="D951" s="13" t="str">
        <f t="shared" si="68"/>
        <v>1,03 МВА</v>
      </c>
      <c r="E951" s="29"/>
      <c r="F951" s="334" t="str">
        <f t="shared" si="66"/>
        <v>1,03 МВА</v>
      </c>
      <c r="G951" s="322">
        <f t="shared" si="64"/>
        <v>1.1101694915254239</v>
      </c>
      <c r="H951" s="136"/>
      <c r="I951" s="29" t="s">
        <v>1554</v>
      </c>
      <c r="J951" s="136"/>
      <c r="K951" s="334" t="str">
        <f t="shared" si="67"/>
        <v>1,03 МВА</v>
      </c>
      <c r="L951" s="136"/>
      <c r="M951" s="31">
        <v>1.31</v>
      </c>
      <c r="N951" s="160"/>
      <c r="O951" s="325">
        <f t="shared" si="65"/>
        <v>1.31</v>
      </c>
    </row>
    <row r="952" spans="1:15" x14ac:dyDescent="0.25">
      <c r="A952" s="58" t="s">
        <v>745</v>
      </c>
      <c r="B952" s="45" t="s">
        <v>2862</v>
      </c>
      <c r="C952" s="29"/>
      <c r="D952" s="13" t="str">
        <f t="shared" si="68"/>
        <v>0,5 МВА</v>
      </c>
      <c r="E952" s="29"/>
      <c r="F952" s="334" t="str">
        <f t="shared" si="66"/>
        <v>0,5 МВА</v>
      </c>
      <c r="G952" s="322">
        <f t="shared" si="64"/>
        <v>0.98728813559322037</v>
      </c>
      <c r="H952" s="29"/>
      <c r="I952" s="29" t="s">
        <v>351</v>
      </c>
      <c r="J952" s="29"/>
      <c r="K952" s="334" t="str">
        <f t="shared" si="67"/>
        <v>0,5 МВА</v>
      </c>
      <c r="L952" s="29"/>
      <c r="M952" s="31">
        <v>1.165</v>
      </c>
      <c r="N952" s="160"/>
      <c r="O952" s="325">
        <f t="shared" si="65"/>
        <v>1.165</v>
      </c>
    </row>
    <row r="953" spans="1:15" x14ac:dyDescent="0.25">
      <c r="A953" s="58" t="s">
        <v>747</v>
      </c>
      <c r="B953" s="45" t="s">
        <v>2863</v>
      </c>
      <c r="C953" s="29"/>
      <c r="D953" s="13" t="str">
        <f t="shared" si="68"/>
        <v>1,26 МВА</v>
      </c>
      <c r="E953" s="29"/>
      <c r="F953" s="334" t="str">
        <f t="shared" si="66"/>
        <v>1,26 МВА</v>
      </c>
      <c r="G953" s="322">
        <f t="shared" si="64"/>
        <v>1.2495659237288137</v>
      </c>
      <c r="H953" s="29"/>
      <c r="I953" s="29" t="s">
        <v>1743</v>
      </c>
      <c r="J953" s="29"/>
      <c r="K953" s="334" t="str">
        <f t="shared" si="67"/>
        <v>1,26 МВА</v>
      </c>
      <c r="L953" s="29"/>
      <c r="M953" s="31">
        <v>1.47448779</v>
      </c>
      <c r="N953" s="160"/>
      <c r="O953" s="325">
        <f t="shared" si="65"/>
        <v>1.47448779</v>
      </c>
    </row>
    <row r="954" spans="1:15" x14ac:dyDescent="0.25">
      <c r="A954" s="58" t="s">
        <v>749</v>
      </c>
      <c r="B954" s="45" t="s">
        <v>2864</v>
      </c>
      <c r="C954" s="29"/>
      <c r="D954" s="13" t="str">
        <f t="shared" si="68"/>
        <v>0,063 МВА</v>
      </c>
      <c r="E954" s="29"/>
      <c r="F954" s="334" t="str">
        <f t="shared" si="66"/>
        <v>0,063 МВА</v>
      </c>
      <c r="G954" s="322">
        <f t="shared" si="64"/>
        <v>5.6732508474576268E-2</v>
      </c>
      <c r="H954" s="29"/>
      <c r="I954" s="29" t="s">
        <v>124</v>
      </c>
      <c r="J954" s="29"/>
      <c r="K954" s="334" t="str">
        <f t="shared" si="67"/>
        <v>0,063 МВА</v>
      </c>
      <c r="L954" s="29"/>
      <c r="M954" s="31">
        <v>6.6944359999999994E-2</v>
      </c>
      <c r="N954" s="160"/>
      <c r="O954" s="325">
        <f t="shared" si="65"/>
        <v>6.6944359999999994E-2</v>
      </c>
    </row>
    <row r="955" spans="1:15" x14ac:dyDescent="0.25">
      <c r="A955" s="9" t="s">
        <v>27</v>
      </c>
      <c r="B955" s="25" t="s">
        <v>28</v>
      </c>
      <c r="C955" s="29"/>
      <c r="D955" s="29"/>
      <c r="E955" s="29"/>
      <c r="F955" s="334">
        <f t="shared" si="66"/>
        <v>0</v>
      </c>
      <c r="G955" s="322">
        <f t="shared" si="64"/>
        <v>0</v>
      </c>
      <c r="H955" s="29"/>
      <c r="I955" s="14"/>
      <c r="J955" s="29"/>
      <c r="K955" s="334">
        <f t="shared" si="67"/>
        <v>0</v>
      </c>
      <c r="L955" s="29"/>
      <c r="M955" s="31"/>
      <c r="N955" s="160"/>
      <c r="O955" s="325">
        <f t="shared" si="65"/>
        <v>0</v>
      </c>
    </row>
    <row r="956" spans="1:15" ht="31.5" x14ac:dyDescent="0.25">
      <c r="A956" s="58" t="s">
        <v>762</v>
      </c>
      <c r="B956" s="45" t="s">
        <v>4192</v>
      </c>
      <c r="C956" s="29"/>
      <c r="D956" s="29"/>
      <c r="E956" s="29"/>
      <c r="F956" s="334">
        <f t="shared" si="66"/>
        <v>0</v>
      </c>
      <c r="G956" s="322">
        <f t="shared" si="64"/>
        <v>4.9195762711864412E-2</v>
      </c>
      <c r="H956" s="29"/>
      <c r="I956" s="14" t="s">
        <v>146</v>
      </c>
      <c r="J956" s="29"/>
      <c r="K956" s="334" t="str">
        <f t="shared" si="67"/>
        <v>1 шт.</v>
      </c>
      <c r="L956" s="29"/>
      <c r="M956" s="31">
        <v>5.8051000000000005E-2</v>
      </c>
      <c r="N956" s="160"/>
      <c r="O956" s="325">
        <f t="shared" si="65"/>
        <v>5.8051000000000005E-2</v>
      </c>
    </row>
    <row r="957" spans="1:15" x14ac:dyDescent="0.25">
      <c r="A957" s="58" t="s">
        <v>763</v>
      </c>
      <c r="B957" s="45" t="s">
        <v>4193</v>
      </c>
      <c r="C957" s="29"/>
      <c r="D957" s="29"/>
      <c r="E957" s="29"/>
      <c r="F957" s="334">
        <f t="shared" si="66"/>
        <v>0</v>
      </c>
      <c r="G957" s="322">
        <f t="shared" si="64"/>
        <v>1.5377966101694914E-2</v>
      </c>
      <c r="H957" s="29"/>
      <c r="I957" s="14" t="s">
        <v>146</v>
      </c>
      <c r="J957" s="29"/>
      <c r="K957" s="334" t="str">
        <f t="shared" si="67"/>
        <v>1 шт.</v>
      </c>
      <c r="L957" s="29"/>
      <c r="M957" s="31">
        <v>1.8145999999999999E-2</v>
      </c>
      <c r="N957" s="160"/>
      <c r="O957" s="325">
        <f t="shared" si="65"/>
        <v>1.8145999999999999E-2</v>
      </c>
    </row>
    <row r="958" spans="1:15" ht="31.5" x14ac:dyDescent="0.25">
      <c r="A958" s="58" t="s">
        <v>764</v>
      </c>
      <c r="B958" s="45" t="s">
        <v>4194</v>
      </c>
      <c r="C958" s="29"/>
      <c r="D958" s="29"/>
      <c r="E958" s="29"/>
      <c r="F958" s="334">
        <f t="shared" si="66"/>
        <v>0</v>
      </c>
      <c r="G958" s="322">
        <f t="shared" si="64"/>
        <v>5.410677966101695E-2</v>
      </c>
      <c r="H958" s="29"/>
      <c r="I958" s="14" t="s">
        <v>146</v>
      </c>
      <c r="J958" s="29"/>
      <c r="K958" s="334" t="str">
        <f t="shared" si="67"/>
        <v>1 шт.</v>
      </c>
      <c r="L958" s="29"/>
      <c r="M958" s="31">
        <v>6.3846E-2</v>
      </c>
      <c r="N958" s="160"/>
      <c r="O958" s="325">
        <f t="shared" si="65"/>
        <v>6.3846E-2</v>
      </c>
    </row>
    <row r="959" spans="1:15" ht="31.5" x14ac:dyDescent="0.25">
      <c r="A959" s="58" t="s">
        <v>765</v>
      </c>
      <c r="B959" s="45" t="s">
        <v>4195</v>
      </c>
      <c r="C959" s="29"/>
      <c r="D959" s="29"/>
      <c r="E959" s="29"/>
      <c r="F959" s="334">
        <f t="shared" si="66"/>
        <v>0</v>
      </c>
      <c r="G959" s="322">
        <f t="shared" si="64"/>
        <v>7.481610169491526E-2</v>
      </c>
      <c r="H959" s="29"/>
      <c r="I959" s="14" t="s">
        <v>146</v>
      </c>
      <c r="J959" s="29"/>
      <c r="K959" s="334" t="str">
        <f t="shared" si="67"/>
        <v>1 шт.</v>
      </c>
      <c r="L959" s="29"/>
      <c r="M959" s="31">
        <v>8.8283E-2</v>
      </c>
      <c r="N959" s="160"/>
      <c r="O959" s="325">
        <f t="shared" si="65"/>
        <v>8.8283E-2</v>
      </c>
    </row>
    <row r="960" spans="1:15" ht="31.5" x14ac:dyDescent="0.25">
      <c r="A960" s="58" t="s">
        <v>766</v>
      </c>
      <c r="B960" s="45" t="s">
        <v>4196</v>
      </c>
      <c r="C960" s="29"/>
      <c r="D960" s="29"/>
      <c r="E960" s="29"/>
      <c r="F960" s="334">
        <f t="shared" si="66"/>
        <v>0</v>
      </c>
      <c r="G960" s="322">
        <f t="shared" si="64"/>
        <v>0.10416949152542374</v>
      </c>
      <c r="H960" s="29"/>
      <c r="I960" s="14" t="s">
        <v>146</v>
      </c>
      <c r="J960" s="29"/>
      <c r="K960" s="334" t="str">
        <f t="shared" si="67"/>
        <v>1 шт.</v>
      </c>
      <c r="L960" s="29"/>
      <c r="M960" s="31">
        <v>0.12292</v>
      </c>
      <c r="N960" s="160"/>
      <c r="O960" s="325">
        <f t="shared" si="65"/>
        <v>0.12292</v>
      </c>
    </row>
    <row r="961" spans="1:15" ht="31.5" x14ac:dyDescent="0.25">
      <c r="A961" s="58" t="s">
        <v>767</v>
      </c>
      <c r="B961" s="45" t="s">
        <v>4197</v>
      </c>
      <c r="C961" s="331"/>
      <c r="D961" s="331"/>
      <c r="E961" s="331"/>
      <c r="F961" s="334">
        <f t="shared" si="66"/>
        <v>0</v>
      </c>
      <c r="G961" s="322">
        <f t="shared" si="64"/>
        <v>1.6949152542372881E-2</v>
      </c>
      <c r="H961" s="331"/>
      <c r="I961" s="14" t="s">
        <v>146</v>
      </c>
      <c r="J961" s="331"/>
      <c r="K961" s="334" t="str">
        <f t="shared" si="67"/>
        <v>1 шт.</v>
      </c>
      <c r="L961" s="331"/>
      <c r="M961" s="31">
        <v>0.02</v>
      </c>
      <c r="N961" s="160"/>
      <c r="O961" s="325">
        <f t="shared" si="65"/>
        <v>0.02</v>
      </c>
    </row>
    <row r="962" spans="1:15" ht="31.5" x14ac:dyDescent="0.25">
      <c r="A962" s="58" t="s">
        <v>768</v>
      </c>
      <c r="B962" s="45" t="s">
        <v>4198</v>
      </c>
      <c r="C962" s="331"/>
      <c r="D962" s="331"/>
      <c r="E962" s="331"/>
      <c r="F962" s="334">
        <f t="shared" si="66"/>
        <v>0</v>
      </c>
      <c r="G962" s="322">
        <f t="shared" si="64"/>
        <v>1.6949152542372881E-2</v>
      </c>
      <c r="H962" s="331"/>
      <c r="I962" s="14" t="s">
        <v>146</v>
      </c>
      <c r="J962" s="331"/>
      <c r="K962" s="334" t="str">
        <f t="shared" si="67"/>
        <v>1 шт.</v>
      </c>
      <c r="L962" s="331"/>
      <c r="M962" s="31">
        <v>0.02</v>
      </c>
      <c r="N962" s="160"/>
      <c r="O962" s="325">
        <f t="shared" si="65"/>
        <v>0.02</v>
      </c>
    </row>
    <row r="963" spans="1:15" ht="31.5" x14ac:dyDescent="0.25">
      <c r="A963" s="58" t="s">
        <v>769</v>
      </c>
      <c r="B963" s="45" t="s">
        <v>4199</v>
      </c>
      <c r="C963" s="331"/>
      <c r="D963" s="331"/>
      <c r="E963" s="331"/>
      <c r="F963" s="334">
        <f t="shared" si="66"/>
        <v>0</v>
      </c>
      <c r="G963" s="322">
        <f t="shared" si="64"/>
        <v>1.6949152542372881E-2</v>
      </c>
      <c r="H963" s="331"/>
      <c r="I963" s="14" t="s">
        <v>146</v>
      </c>
      <c r="J963" s="331"/>
      <c r="K963" s="334" t="str">
        <f t="shared" si="67"/>
        <v>1 шт.</v>
      </c>
      <c r="L963" s="331"/>
      <c r="M963" s="31">
        <v>0.02</v>
      </c>
      <c r="N963" s="160"/>
      <c r="O963" s="325">
        <f t="shared" si="65"/>
        <v>0.02</v>
      </c>
    </row>
    <row r="964" spans="1:15" x14ac:dyDescent="0.25">
      <c r="A964" s="9" t="s">
        <v>44</v>
      </c>
      <c r="B964" s="25" t="s">
        <v>31</v>
      </c>
      <c r="C964" s="331"/>
      <c r="D964" s="331"/>
      <c r="E964" s="331"/>
      <c r="F964" s="334">
        <f t="shared" si="66"/>
        <v>0</v>
      </c>
      <c r="G964" s="322">
        <f t="shared" si="64"/>
        <v>0</v>
      </c>
      <c r="H964" s="331"/>
      <c r="I964" s="14"/>
      <c r="J964" s="331"/>
      <c r="K964" s="334">
        <f t="shared" si="67"/>
        <v>0</v>
      </c>
      <c r="L964" s="331"/>
      <c r="M964" s="31"/>
      <c r="N964" s="160"/>
      <c r="O964" s="325">
        <f t="shared" si="65"/>
        <v>0</v>
      </c>
    </row>
    <row r="965" spans="1:15" x14ac:dyDescent="0.25">
      <c r="A965" s="4" t="s">
        <v>45</v>
      </c>
      <c r="B965" s="25" t="s">
        <v>20</v>
      </c>
      <c r="C965" s="29"/>
      <c r="D965" s="29"/>
      <c r="E965" s="29"/>
      <c r="F965" s="334">
        <f t="shared" si="66"/>
        <v>0</v>
      </c>
      <c r="G965" s="322">
        <f t="shared" si="64"/>
        <v>0</v>
      </c>
      <c r="H965" s="29"/>
      <c r="I965" s="14"/>
      <c r="J965" s="29"/>
      <c r="K965" s="334">
        <f t="shared" si="67"/>
        <v>0</v>
      </c>
      <c r="L965" s="29"/>
      <c r="M965" s="31"/>
      <c r="N965" s="160"/>
      <c r="O965" s="325">
        <f t="shared" si="65"/>
        <v>0</v>
      </c>
    </row>
    <row r="966" spans="1:15" x14ac:dyDescent="0.25">
      <c r="A966" s="58" t="s">
        <v>812</v>
      </c>
      <c r="B966" s="45" t="s">
        <v>2867</v>
      </c>
      <c r="C966" s="29"/>
      <c r="D966" s="29"/>
      <c r="E966" s="29"/>
      <c r="F966" s="334">
        <f t="shared" si="66"/>
        <v>0</v>
      </c>
      <c r="G966" s="322">
        <f t="shared" si="64"/>
        <v>1.0661016949152542</v>
      </c>
      <c r="H966" s="29"/>
      <c r="I966" s="14" t="s">
        <v>146</v>
      </c>
      <c r="J966" s="29"/>
      <c r="K966" s="334" t="str">
        <f t="shared" si="67"/>
        <v>1 шт.</v>
      </c>
      <c r="L966" s="29"/>
      <c r="M966" s="31">
        <v>1.258</v>
      </c>
      <c r="N966" s="160"/>
      <c r="O966" s="325">
        <f t="shared" si="65"/>
        <v>1.258</v>
      </c>
    </row>
    <row r="967" spans="1:15" x14ac:dyDescent="0.25">
      <c r="A967" s="58" t="s">
        <v>813</v>
      </c>
      <c r="B967" s="45" t="s">
        <v>2868</v>
      </c>
      <c r="C967" s="29"/>
      <c r="D967" s="29"/>
      <c r="E967" s="29"/>
      <c r="F967" s="334">
        <f t="shared" si="66"/>
        <v>0</v>
      </c>
      <c r="G967" s="322">
        <f t="shared" si="64"/>
        <v>1.0472881355932204</v>
      </c>
      <c r="H967" s="29"/>
      <c r="I967" s="14" t="s">
        <v>146</v>
      </c>
      <c r="J967" s="29"/>
      <c r="K967" s="334" t="str">
        <f t="shared" si="67"/>
        <v>1 шт.</v>
      </c>
      <c r="L967" s="29"/>
      <c r="M967" s="31">
        <v>1.2358</v>
      </c>
      <c r="N967" s="160"/>
      <c r="O967" s="325">
        <f t="shared" si="65"/>
        <v>1.2358</v>
      </c>
    </row>
    <row r="968" spans="1:15" x14ac:dyDescent="0.25">
      <c r="A968" s="4" t="s">
        <v>46</v>
      </c>
      <c r="B968" s="25" t="s">
        <v>21</v>
      </c>
      <c r="C968" s="29"/>
      <c r="D968" s="29"/>
      <c r="E968" s="29"/>
      <c r="F968" s="334">
        <f t="shared" si="66"/>
        <v>0</v>
      </c>
      <c r="G968" s="322">
        <f t="shared" si="64"/>
        <v>0</v>
      </c>
      <c r="H968" s="29"/>
      <c r="I968" s="14"/>
      <c r="J968" s="29"/>
      <c r="K968" s="334">
        <f t="shared" si="67"/>
        <v>0</v>
      </c>
      <c r="L968" s="29"/>
      <c r="M968" s="31"/>
      <c r="N968" s="160"/>
      <c r="O968" s="325">
        <f t="shared" si="65"/>
        <v>0</v>
      </c>
    </row>
    <row r="969" spans="1:15" ht="47.25" x14ac:dyDescent="0.25">
      <c r="A969" s="58" t="s">
        <v>816</v>
      </c>
      <c r="B969" s="45" t="s">
        <v>2869</v>
      </c>
      <c r="C969" s="29"/>
      <c r="D969" s="29"/>
      <c r="E969" s="29"/>
      <c r="F969" s="334">
        <f t="shared" si="66"/>
        <v>0</v>
      </c>
      <c r="G969" s="322">
        <f t="shared" si="64"/>
        <v>0.60994045762711868</v>
      </c>
      <c r="H969" s="29"/>
      <c r="I969" s="14"/>
      <c r="J969" s="29"/>
      <c r="K969" s="334">
        <f t="shared" si="67"/>
        <v>0</v>
      </c>
      <c r="L969" s="29"/>
      <c r="M969" s="31">
        <v>0.71972974000000001</v>
      </c>
      <c r="N969" s="160"/>
      <c r="O969" s="325">
        <f t="shared" si="65"/>
        <v>0.71972974000000001</v>
      </c>
    </row>
    <row r="970" spans="1:15" ht="31.5" x14ac:dyDescent="0.25">
      <c r="A970" s="58" t="s">
        <v>2870</v>
      </c>
      <c r="B970" s="45" t="s">
        <v>2871</v>
      </c>
      <c r="C970" s="29"/>
      <c r="D970" s="29"/>
      <c r="E970" s="29"/>
      <c r="F970" s="334">
        <f t="shared" si="66"/>
        <v>0</v>
      </c>
      <c r="G970" s="322">
        <f t="shared" si="64"/>
        <v>2.2884685508474578</v>
      </c>
      <c r="H970" s="29"/>
      <c r="I970" s="14" t="s">
        <v>2872</v>
      </c>
      <c r="J970" s="29"/>
      <c r="K970" s="334" t="str">
        <f t="shared" si="67"/>
        <v>72 м2</v>
      </c>
      <c r="L970" s="29"/>
      <c r="M970" s="31">
        <v>2.7003928900000003</v>
      </c>
      <c r="N970" s="160"/>
      <c r="O970" s="325">
        <f t="shared" si="65"/>
        <v>2.7003928900000003</v>
      </c>
    </row>
    <row r="971" spans="1:15" x14ac:dyDescent="0.25">
      <c r="A971" s="4" t="s">
        <v>48</v>
      </c>
      <c r="B971" s="25" t="s">
        <v>22</v>
      </c>
      <c r="C971" s="29"/>
      <c r="D971" s="29"/>
      <c r="E971" s="29"/>
      <c r="F971" s="334">
        <f t="shared" si="66"/>
        <v>0</v>
      </c>
      <c r="G971" s="322">
        <f t="shared" si="64"/>
        <v>0</v>
      </c>
      <c r="H971" s="29"/>
      <c r="I971" s="14"/>
      <c r="J971" s="29"/>
      <c r="K971" s="334">
        <f t="shared" si="67"/>
        <v>0</v>
      </c>
      <c r="L971" s="29"/>
      <c r="M971" s="31"/>
      <c r="N971" s="160"/>
      <c r="O971" s="325">
        <f t="shared" si="65"/>
        <v>0</v>
      </c>
    </row>
    <row r="972" spans="1:15" x14ac:dyDescent="0.25">
      <c r="A972" s="4" t="s">
        <v>50</v>
      </c>
      <c r="B972" s="25" t="s">
        <v>23</v>
      </c>
      <c r="C972" s="29"/>
      <c r="D972" s="29"/>
      <c r="E972" s="29"/>
      <c r="F972" s="334">
        <f t="shared" si="66"/>
        <v>0</v>
      </c>
      <c r="G972" s="322">
        <f t="shared" si="64"/>
        <v>0</v>
      </c>
      <c r="H972" s="29"/>
      <c r="I972" s="14"/>
      <c r="J972" s="29"/>
      <c r="K972" s="334">
        <f t="shared" si="67"/>
        <v>0</v>
      </c>
      <c r="L972" s="29"/>
      <c r="M972" s="31"/>
      <c r="N972" s="160"/>
      <c r="O972" s="325">
        <f t="shared" si="65"/>
        <v>0</v>
      </c>
    </row>
    <row r="973" spans="1:15" x14ac:dyDescent="0.25">
      <c r="A973" s="4" t="s">
        <v>51</v>
      </c>
      <c r="B973" s="25" t="s">
        <v>17</v>
      </c>
      <c r="C973" s="29"/>
      <c r="D973" s="29"/>
      <c r="E973" s="29"/>
      <c r="F973" s="334">
        <f t="shared" si="66"/>
        <v>0</v>
      </c>
      <c r="G973" s="322">
        <f t="shared" si="64"/>
        <v>0</v>
      </c>
      <c r="H973" s="29"/>
      <c r="I973" s="14"/>
      <c r="J973" s="29"/>
      <c r="K973" s="334">
        <f t="shared" si="67"/>
        <v>0</v>
      </c>
      <c r="L973" s="29"/>
      <c r="M973" s="31"/>
      <c r="N973" s="160"/>
      <c r="O973" s="325">
        <f t="shared" si="65"/>
        <v>0</v>
      </c>
    </row>
    <row r="974" spans="1:15" ht="31.5" x14ac:dyDescent="0.25">
      <c r="A974" s="58" t="s">
        <v>818</v>
      </c>
      <c r="B974" s="45" t="s">
        <v>2873</v>
      </c>
      <c r="C974" s="29"/>
      <c r="D974" s="29"/>
      <c r="E974" s="29"/>
      <c r="F974" s="334">
        <f t="shared" si="66"/>
        <v>0</v>
      </c>
      <c r="G974" s="322">
        <f t="shared" si="64"/>
        <v>1.6960601694915256</v>
      </c>
      <c r="H974" s="29"/>
      <c r="I974" s="14"/>
      <c r="J974" s="29"/>
      <c r="K974" s="334">
        <f t="shared" si="67"/>
        <v>0</v>
      </c>
      <c r="L974" s="29"/>
      <c r="M974" s="31">
        <v>2.0013510000000001</v>
      </c>
      <c r="N974" s="160"/>
      <c r="O974" s="325">
        <f t="shared" si="65"/>
        <v>2.0013510000000001</v>
      </c>
    </row>
    <row r="975" spans="1:15" ht="31.5" x14ac:dyDescent="0.25">
      <c r="A975" s="4" t="s">
        <v>476</v>
      </c>
      <c r="B975" s="25" t="s">
        <v>1541</v>
      </c>
      <c r="C975" s="29"/>
      <c r="D975" s="29"/>
      <c r="E975" s="29"/>
      <c r="F975" s="334">
        <f t="shared" si="66"/>
        <v>0</v>
      </c>
      <c r="G975" s="322">
        <f t="shared" si="64"/>
        <v>0</v>
      </c>
      <c r="H975" s="29"/>
      <c r="I975" s="14"/>
      <c r="J975" s="29"/>
      <c r="K975" s="334">
        <f t="shared" si="67"/>
        <v>0</v>
      </c>
      <c r="L975" s="29"/>
      <c r="M975" s="31"/>
      <c r="N975" s="160"/>
      <c r="O975" s="325">
        <f t="shared" si="65"/>
        <v>0</v>
      </c>
    </row>
    <row r="976" spans="1:15" ht="31.5" x14ac:dyDescent="0.25">
      <c r="A976" s="333" t="s">
        <v>2874</v>
      </c>
      <c r="B976" s="70" t="s">
        <v>2875</v>
      </c>
      <c r="C976" s="29"/>
      <c r="D976" s="29"/>
      <c r="E976" s="29"/>
      <c r="F976" s="334">
        <f t="shared" si="66"/>
        <v>0</v>
      </c>
      <c r="G976" s="322">
        <f t="shared" ref="G976:G1039" si="69">O976/1.18</f>
        <v>0.15254237288135594</v>
      </c>
      <c r="H976" s="29"/>
      <c r="I976" s="29" t="s">
        <v>19</v>
      </c>
      <c r="J976" s="29"/>
      <c r="K976" s="334" t="str">
        <f t="shared" si="67"/>
        <v>0,4 МВА</v>
      </c>
      <c r="L976" s="29"/>
      <c r="M976" s="31">
        <v>0.18</v>
      </c>
      <c r="N976" s="160"/>
      <c r="O976" s="325">
        <f t="shared" si="65"/>
        <v>0.18</v>
      </c>
    </row>
    <row r="977" spans="1:15" ht="63" x14ac:dyDescent="0.25">
      <c r="A977" s="333" t="s">
        <v>2876</v>
      </c>
      <c r="B977" s="70" t="s">
        <v>2877</v>
      </c>
      <c r="C977" s="29"/>
      <c r="D977" s="29"/>
      <c r="E977" s="29"/>
      <c r="F977" s="334">
        <f t="shared" si="66"/>
        <v>0</v>
      </c>
      <c r="G977" s="322">
        <f t="shared" si="69"/>
        <v>3.8135593220338986E-2</v>
      </c>
      <c r="H977" s="29"/>
      <c r="I977" s="14" t="s">
        <v>162</v>
      </c>
      <c r="J977" s="29"/>
      <c r="K977" s="334" t="str">
        <f t="shared" si="67"/>
        <v>0,230 км</v>
      </c>
      <c r="L977" s="29"/>
      <c r="M977" s="31">
        <v>4.4999999999999998E-2</v>
      </c>
      <c r="N977" s="160"/>
      <c r="O977" s="325">
        <f t="shared" si="65"/>
        <v>4.4999999999999998E-2</v>
      </c>
    </row>
    <row r="978" spans="1:15" x14ac:dyDescent="0.25">
      <c r="A978" s="4" t="s">
        <v>52</v>
      </c>
      <c r="B978" s="25" t="s">
        <v>24</v>
      </c>
      <c r="C978" s="29"/>
      <c r="D978" s="29"/>
      <c r="E978" s="29"/>
      <c r="F978" s="334">
        <f t="shared" si="66"/>
        <v>0</v>
      </c>
      <c r="G978" s="322">
        <f t="shared" si="69"/>
        <v>0</v>
      </c>
      <c r="H978" s="29"/>
      <c r="I978" s="14"/>
      <c r="J978" s="29"/>
      <c r="K978" s="334">
        <f t="shared" si="67"/>
        <v>0</v>
      </c>
      <c r="L978" s="29"/>
      <c r="M978" s="31"/>
      <c r="N978" s="160"/>
      <c r="O978" s="325">
        <f t="shared" si="65"/>
        <v>0</v>
      </c>
    </row>
    <row r="979" spans="1:15" x14ac:dyDescent="0.25">
      <c r="A979" s="4" t="s">
        <v>54</v>
      </c>
      <c r="B979" s="25" t="s">
        <v>25</v>
      </c>
      <c r="C979" s="29"/>
      <c r="D979" s="29"/>
      <c r="E979" s="29"/>
      <c r="F979" s="334">
        <f t="shared" si="66"/>
        <v>0</v>
      </c>
      <c r="G979" s="322">
        <f t="shared" si="69"/>
        <v>0</v>
      </c>
      <c r="H979" s="29"/>
      <c r="I979" s="14"/>
      <c r="J979" s="29"/>
      <c r="K979" s="334">
        <f t="shared" si="67"/>
        <v>0</v>
      </c>
      <c r="L979" s="29"/>
      <c r="M979" s="31"/>
      <c r="N979" s="160"/>
      <c r="O979" s="325">
        <f t="shared" si="65"/>
        <v>0</v>
      </c>
    </row>
    <row r="980" spans="1:15" x14ac:dyDescent="0.25">
      <c r="A980" s="58" t="s">
        <v>1408</v>
      </c>
      <c r="B980" s="45" t="s">
        <v>821</v>
      </c>
      <c r="C980" s="29"/>
      <c r="D980" s="29"/>
      <c r="E980" s="29"/>
      <c r="F980" s="334">
        <f t="shared" si="66"/>
        <v>0</v>
      </c>
      <c r="G980" s="322">
        <f t="shared" si="69"/>
        <v>4.6110169491525424E-2</v>
      </c>
      <c r="H980" s="29"/>
      <c r="I980" s="14" t="s">
        <v>146</v>
      </c>
      <c r="J980" s="29"/>
      <c r="K980" s="334" t="str">
        <f t="shared" si="67"/>
        <v>1 шт.</v>
      </c>
      <c r="L980" s="29"/>
      <c r="M980" s="31">
        <v>5.441E-2</v>
      </c>
      <c r="N980" s="160"/>
      <c r="O980" s="325">
        <f t="shared" si="65"/>
        <v>5.441E-2</v>
      </c>
    </row>
    <row r="981" spans="1:15" ht="31.5" x14ac:dyDescent="0.25">
      <c r="A981" s="58" t="s">
        <v>822</v>
      </c>
      <c r="B981" s="45" t="s">
        <v>2878</v>
      </c>
      <c r="C981" s="29"/>
      <c r="D981" s="29"/>
      <c r="E981" s="29"/>
      <c r="F981" s="334">
        <f t="shared" si="66"/>
        <v>0</v>
      </c>
      <c r="G981" s="322">
        <f t="shared" si="69"/>
        <v>4.5338983050847458E-2</v>
      </c>
      <c r="H981" s="29"/>
      <c r="I981" s="14" t="s">
        <v>146</v>
      </c>
      <c r="J981" s="29"/>
      <c r="K981" s="334" t="str">
        <f t="shared" si="67"/>
        <v>1 шт.</v>
      </c>
      <c r="L981" s="29"/>
      <c r="M981" s="31">
        <v>5.3499999999999999E-2</v>
      </c>
      <c r="N981" s="160"/>
      <c r="O981" s="325">
        <f t="shared" ref="O981:O1044" si="70">L981+M981+N981</f>
        <v>5.3499999999999999E-2</v>
      </c>
    </row>
    <row r="982" spans="1:15" x14ac:dyDescent="0.25">
      <c r="A982" s="58" t="s">
        <v>2879</v>
      </c>
      <c r="B982" s="70" t="s">
        <v>2880</v>
      </c>
      <c r="C982" s="29"/>
      <c r="D982" s="29"/>
      <c r="E982" s="29"/>
      <c r="F982" s="334">
        <f t="shared" si="66"/>
        <v>0</v>
      </c>
      <c r="G982" s="322">
        <f t="shared" si="69"/>
        <v>0.11779661016949154</v>
      </c>
      <c r="H982" s="29"/>
      <c r="I982" s="14" t="s">
        <v>146</v>
      </c>
      <c r="J982" s="29"/>
      <c r="K982" s="334" t="str">
        <f t="shared" si="67"/>
        <v>1 шт.</v>
      </c>
      <c r="L982" s="29"/>
      <c r="M982" s="31">
        <v>0.13900000000000001</v>
      </c>
      <c r="N982" s="160"/>
      <c r="O982" s="325">
        <f t="shared" si="70"/>
        <v>0.13900000000000001</v>
      </c>
    </row>
    <row r="983" spans="1:15" x14ac:dyDescent="0.25">
      <c r="A983" s="4" t="s">
        <v>55</v>
      </c>
      <c r="B983" s="25" t="s">
        <v>26</v>
      </c>
      <c r="C983" s="29"/>
      <c r="D983" s="29"/>
      <c r="E983" s="29"/>
      <c r="F983" s="334">
        <f t="shared" si="66"/>
        <v>0</v>
      </c>
      <c r="G983" s="322">
        <f t="shared" si="69"/>
        <v>0</v>
      </c>
      <c r="H983" s="136"/>
      <c r="I983" s="14"/>
      <c r="J983" s="136"/>
      <c r="K983" s="334">
        <f t="shared" si="67"/>
        <v>0</v>
      </c>
      <c r="L983" s="136"/>
      <c r="M983" s="31"/>
      <c r="N983" s="160"/>
      <c r="O983" s="325">
        <f t="shared" si="70"/>
        <v>0</v>
      </c>
    </row>
    <row r="984" spans="1:15" x14ac:dyDescent="0.25">
      <c r="A984" s="3" t="s">
        <v>58</v>
      </c>
      <c r="B984" s="46" t="s">
        <v>59</v>
      </c>
      <c r="C984" s="29"/>
      <c r="D984" s="29"/>
      <c r="E984" s="29"/>
      <c r="F984" s="334">
        <f t="shared" si="66"/>
        <v>0</v>
      </c>
      <c r="G984" s="322">
        <f t="shared" si="69"/>
        <v>0</v>
      </c>
      <c r="H984" s="29"/>
      <c r="I984" s="59"/>
      <c r="J984" s="29"/>
      <c r="K984" s="334">
        <f t="shared" si="67"/>
        <v>0</v>
      </c>
      <c r="L984" s="29"/>
      <c r="M984" s="61"/>
      <c r="N984" s="160"/>
      <c r="O984" s="325">
        <f t="shared" si="70"/>
        <v>0</v>
      </c>
    </row>
    <row r="985" spans="1:15" x14ac:dyDescent="0.25">
      <c r="A985" s="9" t="s">
        <v>39</v>
      </c>
      <c r="B985" s="25" t="s">
        <v>29</v>
      </c>
      <c r="C985" s="29"/>
      <c r="D985" s="29"/>
      <c r="E985" s="29"/>
      <c r="F985" s="334">
        <f t="shared" si="66"/>
        <v>0</v>
      </c>
      <c r="G985" s="322">
        <f t="shared" si="69"/>
        <v>0</v>
      </c>
      <c r="H985" s="29"/>
      <c r="I985" s="14"/>
      <c r="J985" s="29"/>
      <c r="K985" s="334">
        <f t="shared" si="67"/>
        <v>0</v>
      </c>
      <c r="L985" s="29"/>
      <c r="M985" s="31"/>
      <c r="N985" s="160"/>
      <c r="O985" s="325">
        <f t="shared" si="70"/>
        <v>0</v>
      </c>
    </row>
    <row r="986" spans="1:15" x14ac:dyDescent="0.25">
      <c r="A986" s="58" t="s">
        <v>2881</v>
      </c>
      <c r="B986" s="45" t="s">
        <v>2882</v>
      </c>
      <c r="C986" s="29"/>
      <c r="D986" s="29"/>
      <c r="E986" s="29"/>
      <c r="F986" s="334">
        <f t="shared" si="66"/>
        <v>0</v>
      </c>
      <c r="G986" s="322">
        <f t="shared" si="69"/>
        <v>0.70949152542372895</v>
      </c>
      <c r="H986" s="29"/>
      <c r="I986" s="29" t="s">
        <v>839</v>
      </c>
      <c r="J986" s="29"/>
      <c r="K986" s="334" t="str">
        <f t="shared" si="67"/>
        <v>1шт.</v>
      </c>
      <c r="L986" s="29"/>
      <c r="M986" s="13">
        <v>0.83720000000000006</v>
      </c>
      <c r="N986" s="160"/>
      <c r="O986" s="325">
        <f t="shared" si="70"/>
        <v>0.83720000000000006</v>
      </c>
    </row>
    <row r="987" spans="1:15" x14ac:dyDescent="0.25">
      <c r="A987" s="58" t="s">
        <v>2883</v>
      </c>
      <c r="B987" s="45" t="s">
        <v>2884</v>
      </c>
      <c r="C987" s="29"/>
      <c r="D987" s="29"/>
      <c r="E987" s="29"/>
      <c r="F987" s="334">
        <f t="shared" si="66"/>
        <v>0</v>
      </c>
      <c r="G987" s="322">
        <f t="shared" si="69"/>
        <v>0.71441351694915256</v>
      </c>
      <c r="H987" s="29"/>
      <c r="I987" s="29" t="s">
        <v>839</v>
      </c>
      <c r="J987" s="29"/>
      <c r="K987" s="334" t="str">
        <f t="shared" si="67"/>
        <v>1шт.</v>
      </c>
      <c r="L987" s="29"/>
      <c r="M987" s="13">
        <v>0.84300794999999995</v>
      </c>
      <c r="N987" s="160"/>
      <c r="O987" s="325">
        <f t="shared" si="70"/>
        <v>0.84300794999999995</v>
      </c>
    </row>
    <row r="988" spans="1:15" ht="18" customHeight="1" x14ac:dyDescent="0.25">
      <c r="A988" s="58" t="s">
        <v>2885</v>
      </c>
      <c r="B988" s="49" t="s">
        <v>2886</v>
      </c>
      <c r="C988" s="29"/>
      <c r="D988" s="29"/>
      <c r="E988" s="29"/>
      <c r="F988" s="334">
        <f t="shared" si="66"/>
        <v>0</v>
      </c>
      <c r="G988" s="322">
        <f t="shared" si="69"/>
        <v>0.67227383898305093</v>
      </c>
      <c r="H988" s="29"/>
      <c r="I988" s="29" t="s">
        <v>839</v>
      </c>
      <c r="J988" s="29"/>
      <c r="K988" s="334" t="str">
        <f t="shared" si="67"/>
        <v>1шт.</v>
      </c>
      <c r="L988" s="29"/>
      <c r="M988" s="31">
        <v>0.79328313000000006</v>
      </c>
      <c r="N988" s="160"/>
      <c r="O988" s="325">
        <f t="shared" si="70"/>
        <v>0.79328313000000006</v>
      </c>
    </row>
    <row r="989" spans="1:15" x14ac:dyDescent="0.25">
      <c r="A989" s="54" t="s">
        <v>42</v>
      </c>
      <c r="B989" s="25" t="s">
        <v>43</v>
      </c>
      <c r="C989" s="29"/>
      <c r="D989" s="29"/>
      <c r="E989" s="29"/>
      <c r="F989" s="334">
        <f t="shared" si="66"/>
        <v>0</v>
      </c>
      <c r="G989" s="322">
        <f t="shared" si="69"/>
        <v>0</v>
      </c>
      <c r="H989" s="29"/>
      <c r="I989" s="14"/>
      <c r="J989" s="29"/>
      <c r="K989" s="334">
        <f t="shared" si="67"/>
        <v>0</v>
      </c>
      <c r="L989" s="29"/>
      <c r="M989" s="31"/>
      <c r="N989" s="160"/>
      <c r="O989" s="325">
        <f t="shared" si="70"/>
        <v>0</v>
      </c>
    </row>
    <row r="990" spans="1:15" ht="47.25" x14ac:dyDescent="0.25">
      <c r="A990" s="58" t="s">
        <v>1605</v>
      </c>
      <c r="B990" s="45" t="s">
        <v>2887</v>
      </c>
      <c r="C990" s="337"/>
      <c r="D990" s="352" t="str">
        <f>I990</f>
        <v>0,8 МВА</v>
      </c>
      <c r="E990" s="337"/>
      <c r="F990" s="334" t="str">
        <f t="shared" si="66"/>
        <v>0,8 МВА</v>
      </c>
      <c r="G990" s="322">
        <f t="shared" si="69"/>
        <v>0.33898305084745767</v>
      </c>
      <c r="H990" s="337"/>
      <c r="I990" s="14" t="s">
        <v>378</v>
      </c>
      <c r="J990" s="337"/>
      <c r="K990" s="334" t="str">
        <f t="shared" si="67"/>
        <v>0,8 МВА</v>
      </c>
      <c r="L990" s="337"/>
      <c r="M990" s="31">
        <v>0.4</v>
      </c>
      <c r="N990" s="160"/>
      <c r="O990" s="325">
        <f t="shared" si="70"/>
        <v>0.4</v>
      </c>
    </row>
    <row r="991" spans="1:15" x14ac:dyDescent="0.25">
      <c r="A991" s="9" t="s">
        <v>27</v>
      </c>
      <c r="B991" s="25" t="s">
        <v>28</v>
      </c>
      <c r="C991" s="29"/>
      <c r="D991" s="29"/>
      <c r="E991" s="29"/>
      <c r="F991" s="334">
        <f t="shared" si="66"/>
        <v>0</v>
      </c>
      <c r="G991" s="322">
        <f t="shared" si="69"/>
        <v>0</v>
      </c>
      <c r="H991" s="136"/>
      <c r="I991" s="14"/>
      <c r="J991" s="136"/>
      <c r="K991" s="334">
        <f t="shared" si="67"/>
        <v>0</v>
      </c>
      <c r="L991" s="136"/>
      <c r="M991" s="31"/>
      <c r="N991" s="160"/>
      <c r="O991" s="325">
        <f t="shared" si="70"/>
        <v>0</v>
      </c>
    </row>
    <row r="992" spans="1:15" ht="31.5" x14ac:dyDescent="0.25">
      <c r="A992" s="58" t="s">
        <v>182</v>
      </c>
      <c r="B992" s="45" t="s">
        <v>2888</v>
      </c>
      <c r="C992" s="29"/>
      <c r="D992" s="29"/>
      <c r="E992" s="29"/>
      <c r="F992" s="334">
        <f t="shared" si="66"/>
        <v>0</v>
      </c>
      <c r="G992" s="322">
        <f t="shared" si="69"/>
        <v>1.4406779661016951E-2</v>
      </c>
      <c r="H992" s="136"/>
      <c r="I992" s="14" t="s">
        <v>146</v>
      </c>
      <c r="J992" s="136"/>
      <c r="K992" s="334" t="str">
        <f t="shared" si="67"/>
        <v>1 шт.</v>
      </c>
      <c r="L992" s="136"/>
      <c r="M992" s="31">
        <v>1.7000000000000001E-2</v>
      </c>
      <c r="N992" s="160"/>
      <c r="O992" s="325">
        <f t="shared" si="70"/>
        <v>1.7000000000000001E-2</v>
      </c>
    </row>
    <row r="993" spans="1:15" ht="31.5" x14ac:dyDescent="0.25">
      <c r="A993" s="58" t="s">
        <v>183</v>
      </c>
      <c r="B993" s="45" t="s">
        <v>2889</v>
      </c>
      <c r="C993" s="29"/>
      <c r="D993" s="29"/>
      <c r="E993" s="29"/>
      <c r="F993" s="334">
        <f t="shared" si="66"/>
        <v>0</v>
      </c>
      <c r="G993" s="322">
        <f t="shared" si="69"/>
        <v>3.8033898305084753E-2</v>
      </c>
      <c r="H993" s="29"/>
      <c r="I993" s="14" t="s">
        <v>146</v>
      </c>
      <c r="J993" s="29"/>
      <c r="K993" s="334" t="str">
        <f t="shared" si="67"/>
        <v>1 шт.</v>
      </c>
      <c r="L993" s="29"/>
      <c r="M993" s="31">
        <v>4.4880000000000003E-2</v>
      </c>
      <c r="N993" s="160"/>
      <c r="O993" s="325">
        <f t="shared" si="70"/>
        <v>4.4880000000000003E-2</v>
      </c>
    </row>
    <row r="994" spans="1:15" x14ac:dyDescent="0.25">
      <c r="A994" s="9" t="s">
        <v>44</v>
      </c>
      <c r="B994" s="25" t="s">
        <v>31</v>
      </c>
      <c r="C994" s="29"/>
      <c r="D994" s="29"/>
      <c r="E994" s="29"/>
      <c r="F994" s="334">
        <f t="shared" si="66"/>
        <v>0</v>
      </c>
      <c r="G994" s="322">
        <f t="shared" si="69"/>
        <v>0</v>
      </c>
      <c r="H994" s="29"/>
      <c r="I994" s="14"/>
      <c r="J994" s="29"/>
      <c r="K994" s="334">
        <f t="shared" si="67"/>
        <v>0</v>
      </c>
      <c r="L994" s="29"/>
      <c r="M994" s="31"/>
      <c r="N994" s="160"/>
      <c r="O994" s="325">
        <f t="shared" si="70"/>
        <v>0</v>
      </c>
    </row>
    <row r="995" spans="1:15" x14ac:dyDescent="0.25">
      <c r="A995" s="4" t="s">
        <v>45</v>
      </c>
      <c r="B995" s="25" t="s">
        <v>20</v>
      </c>
      <c r="C995" s="29"/>
      <c r="D995" s="29"/>
      <c r="E995" s="29"/>
      <c r="F995" s="334">
        <f t="shared" si="66"/>
        <v>0</v>
      </c>
      <c r="G995" s="322">
        <f t="shared" si="69"/>
        <v>0</v>
      </c>
      <c r="H995" s="29"/>
      <c r="I995" s="14"/>
      <c r="J995" s="29"/>
      <c r="K995" s="334">
        <f t="shared" si="67"/>
        <v>0</v>
      </c>
      <c r="L995" s="29"/>
      <c r="M995" s="31"/>
      <c r="N995" s="160"/>
      <c r="O995" s="325">
        <f t="shared" si="70"/>
        <v>0</v>
      </c>
    </row>
    <row r="996" spans="1:15" x14ac:dyDescent="0.25">
      <c r="A996" s="4" t="s">
        <v>46</v>
      </c>
      <c r="B996" s="25" t="s">
        <v>21</v>
      </c>
      <c r="C996" s="29"/>
      <c r="D996" s="29"/>
      <c r="E996" s="29"/>
      <c r="F996" s="334">
        <f t="shared" si="66"/>
        <v>0</v>
      </c>
      <c r="G996" s="322">
        <f t="shared" si="69"/>
        <v>0</v>
      </c>
      <c r="H996" s="29"/>
      <c r="I996" s="14"/>
      <c r="J996" s="29"/>
      <c r="K996" s="334">
        <f t="shared" si="67"/>
        <v>0</v>
      </c>
      <c r="L996" s="29"/>
      <c r="M996" s="31"/>
      <c r="N996" s="160"/>
      <c r="O996" s="325">
        <f t="shared" si="70"/>
        <v>0</v>
      </c>
    </row>
    <row r="997" spans="1:15" ht="31.5" x14ac:dyDescent="0.25">
      <c r="A997" s="333" t="s">
        <v>1804</v>
      </c>
      <c r="B997" s="142" t="s">
        <v>2890</v>
      </c>
      <c r="C997" s="29"/>
      <c r="D997" s="29"/>
      <c r="E997" s="29"/>
      <c r="F997" s="334">
        <f t="shared" si="66"/>
        <v>0</v>
      </c>
      <c r="G997" s="322">
        <f t="shared" si="69"/>
        <v>0.86570901694915248</v>
      </c>
      <c r="H997" s="29"/>
      <c r="I997" s="14" t="s">
        <v>2891</v>
      </c>
      <c r="J997" s="29"/>
      <c r="K997" s="334" t="str">
        <f t="shared" si="67"/>
        <v>0,108 м2</v>
      </c>
      <c r="L997" s="29"/>
      <c r="M997" s="31">
        <v>1.0215366399999999</v>
      </c>
      <c r="N997" s="160"/>
      <c r="O997" s="325">
        <f t="shared" si="70"/>
        <v>1.0215366399999999</v>
      </c>
    </row>
    <row r="998" spans="1:15" ht="47.25" x14ac:dyDescent="0.25">
      <c r="A998" s="333" t="s">
        <v>2892</v>
      </c>
      <c r="B998" s="45" t="s">
        <v>2893</v>
      </c>
      <c r="C998" s="29"/>
      <c r="D998" s="29"/>
      <c r="E998" s="29"/>
      <c r="F998" s="334">
        <f t="shared" si="66"/>
        <v>0</v>
      </c>
      <c r="G998" s="322">
        <f t="shared" si="69"/>
        <v>0.46355932203389838</v>
      </c>
      <c r="H998" s="29"/>
      <c r="I998" s="14" t="s">
        <v>2894</v>
      </c>
      <c r="J998" s="29"/>
      <c r="K998" s="334" t="str">
        <f t="shared" si="67"/>
        <v>0,464 км</v>
      </c>
      <c r="L998" s="29"/>
      <c r="M998" s="31">
        <v>0.54700000000000004</v>
      </c>
      <c r="N998" s="160"/>
      <c r="O998" s="325">
        <f t="shared" si="70"/>
        <v>0.54700000000000004</v>
      </c>
    </row>
    <row r="999" spans="1:15" x14ac:dyDescent="0.25">
      <c r="A999" s="4" t="s">
        <v>48</v>
      </c>
      <c r="B999" s="25" t="s">
        <v>22</v>
      </c>
      <c r="C999" s="29"/>
      <c r="D999" s="29"/>
      <c r="E999" s="29"/>
      <c r="F999" s="334">
        <f t="shared" si="66"/>
        <v>0</v>
      </c>
      <c r="G999" s="322">
        <f t="shared" si="69"/>
        <v>0</v>
      </c>
      <c r="H999" s="29"/>
      <c r="I999" s="14"/>
      <c r="J999" s="29"/>
      <c r="K999" s="334">
        <f t="shared" si="67"/>
        <v>0</v>
      </c>
      <c r="L999" s="29"/>
      <c r="M999" s="31"/>
      <c r="N999" s="160"/>
      <c r="O999" s="325">
        <f t="shared" si="70"/>
        <v>0</v>
      </c>
    </row>
    <row r="1000" spans="1:15" x14ac:dyDescent="0.25">
      <c r="A1000" s="4" t="s">
        <v>50</v>
      </c>
      <c r="B1000" s="25" t="s">
        <v>23</v>
      </c>
      <c r="C1000" s="29"/>
      <c r="D1000" s="29"/>
      <c r="E1000" s="29"/>
      <c r="F1000" s="334">
        <f t="shared" si="66"/>
        <v>0</v>
      </c>
      <c r="G1000" s="322">
        <f t="shared" si="69"/>
        <v>0</v>
      </c>
      <c r="H1000" s="29"/>
      <c r="I1000" s="14"/>
      <c r="J1000" s="29"/>
      <c r="K1000" s="334">
        <f t="shared" si="67"/>
        <v>0</v>
      </c>
      <c r="L1000" s="29"/>
      <c r="M1000" s="31"/>
      <c r="N1000" s="160"/>
      <c r="O1000" s="325">
        <f t="shared" si="70"/>
        <v>0</v>
      </c>
    </row>
    <row r="1001" spans="1:15" x14ac:dyDescent="0.25">
      <c r="A1001" s="4" t="s">
        <v>51</v>
      </c>
      <c r="B1001" s="25" t="s">
        <v>17</v>
      </c>
      <c r="C1001" s="29"/>
      <c r="D1001" s="29"/>
      <c r="E1001" s="29"/>
      <c r="F1001" s="334">
        <f t="shared" si="66"/>
        <v>0</v>
      </c>
      <c r="G1001" s="322">
        <f t="shared" si="69"/>
        <v>0</v>
      </c>
      <c r="H1001" s="29"/>
      <c r="I1001" s="14"/>
      <c r="J1001" s="29"/>
      <c r="K1001" s="334">
        <f t="shared" si="67"/>
        <v>0</v>
      </c>
      <c r="L1001" s="29"/>
      <c r="M1001" s="31"/>
      <c r="N1001" s="160"/>
      <c r="O1001" s="325">
        <f t="shared" si="70"/>
        <v>0</v>
      </c>
    </row>
    <row r="1002" spans="1:15" ht="31.5" x14ac:dyDescent="0.25">
      <c r="A1002" s="4" t="s">
        <v>476</v>
      </c>
      <c r="B1002" s="25" t="s">
        <v>1541</v>
      </c>
      <c r="C1002" s="29"/>
      <c r="D1002" s="29"/>
      <c r="E1002" s="29"/>
      <c r="F1002" s="334">
        <f t="shared" si="66"/>
        <v>0</v>
      </c>
      <c r="G1002" s="322">
        <f t="shared" si="69"/>
        <v>0</v>
      </c>
      <c r="H1002" s="29"/>
      <c r="I1002" s="14"/>
      <c r="J1002" s="29"/>
      <c r="K1002" s="334">
        <f t="shared" si="67"/>
        <v>0</v>
      </c>
      <c r="L1002" s="29"/>
      <c r="M1002" s="31"/>
      <c r="N1002" s="160"/>
      <c r="O1002" s="325">
        <f t="shared" si="70"/>
        <v>0</v>
      </c>
    </row>
    <row r="1003" spans="1:15" x14ac:dyDescent="0.25">
      <c r="A1003" s="4" t="s">
        <v>52</v>
      </c>
      <c r="B1003" s="25" t="s">
        <v>24</v>
      </c>
      <c r="C1003" s="29"/>
      <c r="D1003" s="29"/>
      <c r="E1003" s="29"/>
      <c r="F1003" s="334">
        <f t="shared" ref="F1003:F1066" si="71">D1003</f>
        <v>0</v>
      </c>
      <c r="G1003" s="322">
        <f t="shared" si="69"/>
        <v>0</v>
      </c>
      <c r="H1003" s="29"/>
      <c r="I1003" s="14"/>
      <c r="J1003" s="29"/>
      <c r="K1003" s="334">
        <f t="shared" ref="K1003:K1066" si="72">I1003</f>
        <v>0</v>
      </c>
      <c r="L1003" s="29"/>
      <c r="M1003" s="31"/>
      <c r="N1003" s="160"/>
      <c r="O1003" s="325">
        <f t="shared" si="70"/>
        <v>0</v>
      </c>
    </row>
    <row r="1004" spans="1:15" x14ac:dyDescent="0.25">
      <c r="A1004" s="4" t="s">
        <v>54</v>
      </c>
      <c r="B1004" s="25" t="s">
        <v>25</v>
      </c>
      <c r="C1004" s="29"/>
      <c r="D1004" s="29"/>
      <c r="E1004" s="29"/>
      <c r="F1004" s="334">
        <f t="shared" si="71"/>
        <v>0</v>
      </c>
      <c r="G1004" s="322">
        <f t="shared" si="69"/>
        <v>0</v>
      </c>
      <c r="H1004" s="29"/>
      <c r="I1004" s="14"/>
      <c r="J1004" s="29"/>
      <c r="K1004" s="334">
        <f t="shared" si="72"/>
        <v>0</v>
      </c>
      <c r="L1004" s="29"/>
      <c r="M1004" s="31"/>
      <c r="N1004" s="160"/>
      <c r="O1004" s="325">
        <f t="shared" si="70"/>
        <v>0</v>
      </c>
    </row>
    <row r="1005" spans="1:15" x14ac:dyDescent="0.25">
      <c r="A1005" s="333" t="s">
        <v>1805</v>
      </c>
      <c r="B1005" s="142" t="s">
        <v>2895</v>
      </c>
      <c r="C1005" s="29"/>
      <c r="D1005" s="29"/>
      <c r="E1005" s="29"/>
      <c r="F1005" s="334">
        <f t="shared" si="71"/>
        <v>0</v>
      </c>
      <c r="G1005" s="322">
        <f t="shared" si="69"/>
        <v>0.1864406779661017</v>
      </c>
      <c r="H1005" s="29"/>
      <c r="I1005" s="14" t="s">
        <v>146</v>
      </c>
      <c r="J1005" s="29"/>
      <c r="K1005" s="334" t="str">
        <f t="shared" si="72"/>
        <v>1 шт.</v>
      </c>
      <c r="L1005" s="29"/>
      <c r="M1005" s="31">
        <v>0.22</v>
      </c>
      <c r="N1005" s="160"/>
      <c r="O1005" s="325">
        <f t="shared" si="70"/>
        <v>0.22</v>
      </c>
    </row>
    <row r="1006" spans="1:15" x14ac:dyDescent="0.25">
      <c r="A1006" s="4" t="s">
        <v>55</v>
      </c>
      <c r="B1006" s="25" t="s">
        <v>26</v>
      </c>
      <c r="C1006" s="29"/>
      <c r="D1006" s="29"/>
      <c r="E1006" s="29"/>
      <c r="F1006" s="334">
        <f t="shared" si="71"/>
        <v>0</v>
      </c>
      <c r="G1006" s="322">
        <f t="shared" si="69"/>
        <v>0</v>
      </c>
      <c r="H1006" s="29"/>
      <c r="I1006" s="14"/>
      <c r="J1006" s="29"/>
      <c r="K1006" s="334">
        <f t="shared" si="72"/>
        <v>0</v>
      </c>
      <c r="L1006" s="29"/>
      <c r="M1006" s="31"/>
      <c r="N1006" s="160"/>
      <c r="O1006" s="325">
        <f t="shared" si="70"/>
        <v>0</v>
      </c>
    </row>
    <row r="1007" spans="1:15" x14ac:dyDescent="0.25">
      <c r="A1007" s="3" t="s">
        <v>88</v>
      </c>
      <c r="B1007" s="46" t="s">
        <v>89</v>
      </c>
      <c r="C1007" s="337"/>
      <c r="D1007" s="337"/>
      <c r="E1007" s="337"/>
      <c r="F1007" s="334">
        <f t="shared" si="71"/>
        <v>0</v>
      </c>
      <c r="G1007" s="322">
        <f t="shared" si="69"/>
        <v>0</v>
      </c>
      <c r="H1007" s="353"/>
      <c r="I1007" s="40"/>
      <c r="J1007" s="353"/>
      <c r="K1007" s="334">
        <f t="shared" si="72"/>
        <v>0</v>
      </c>
      <c r="L1007" s="353"/>
      <c r="M1007" s="61"/>
      <c r="N1007" s="160"/>
      <c r="O1007" s="325">
        <f t="shared" si="70"/>
        <v>0</v>
      </c>
    </row>
    <row r="1008" spans="1:15" x14ac:dyDescent="0.25">
      <c r="A1008" s="9" t="s">
        <v>39</v>
      </c>
      <c r="B1008" s="25" t="s">
        <v>29</v>
      </c>
      <c r="C1008" s="29"/>
      <c r="D1008" s="29"/>
      <c r="E1008" s="29"/>
      <c r="F1008" s="334">
        <f t="shared" si="71"/>
        <v>0</v>
      </c>
      <c r="G1008" s="322">
        <f t="shared" si="69"/>
        <v>0</v>
      </c>
      <c r="H1008" s="29"/>
      <c r="I1008" s="14"/>
      <c r="J1008" s="29"/>
      <c r="K1008" s="334">
        <f t="shared" si="72"/>
        <v>0</v>
      </c>
      <c r="L1008" s="29"/>
      <c r="M1008" s="31"/>
      <c r="N1008" s="160"/>
      <c r="O1008" s="325">
        <f t="shared" si="70"/>
        <v>0</v>
      </c>
    </row>
    <row r="1009" spans="1:15" ht="31.5" x14ac:dyDescent="0.25">
      <c r="A1009" s="58" t="s">
        <v>2896</v>
      </c>
      <c r="B1009" s="45" t="s">
        <v>2897</v>
      </c>
      <c r="C1009" s="337"/>
      <c r="D1009" s="352"/>
      <c r="E1009" s="337"/>
      <c r="F1009" s="334">
        <f t="shared" si="71"/>
        <v>0</v>
      </c>
      <c r="G1009" s="322">
        <f t="shared" si="69"/>
        <v>0.23135593220338985</v>
      </c>
      <c r="H1009" s="337"/>
      <c r="I1009" s="14" t="s">
        <v>18</v>
      </c>
      <c r="J1009" s="337"/>
      <c r="K1009" s="334" t="str">
        <f t="shared" si="72"/>
        <v>0,1 МВА</v>
      </c>
      <c r="L1009" s="337"/>
      <c r="M1009" s="31">
        <v>0.27300000000000002</v>
      </c>
      <c r="N1009" s="160"/>
      <c r="O1009" s="325">
        <f t="shared" si="70"/>
        <v>0.27300000000000002</v>
      </c>
    </row>
    <row r="1010" spans="1:15" ht="31.5" x14ac:dyDescent="0.25">
      <c r="A1010" s="58" t="s">
        <v>2898</v>
      </c>
      <c r="B1010" s="45" t="s">
        <v>2899</v>
      </c>
      <c r="C1010" s="29"/>
      <c r="D1010" s="352"/>
      <c r="E1010" s="29"/>
      <c r="F1010" s="334">
        <f t="shared" si="71"/>
        <v>0</v>
      </c>
      <c r="G1010" s="322">
        <f t="shared" si="69"/>
        <v>0.2711864406779661</v>
      </c>
      <c r="H1010" s="136"/>
      <c r="I1010" s="14" t="s">
        <v>849</v>
      </c>
      <c r="J1010" s="136"/>
      <c r="K1010" s="334" t="str">
        <f t="shared" si="72"/>
        <v>0,3 км</v>
      </c>
      <c r="L1010" s="136"/>
      <c r="M1010" s="31">
        <v>0.32</v>
      </c>
      <c r="N1010" s="160"/>
      <c r="O1010" s="325">
        <f t="shared" si="70"/>
        <v>0.32</v>
      </c>
    </row>
    <row r="1011" spans="1:15" ht="31.5" x14ac:dyDescent="0.25">
      <c r="A1011" s="58" t="s">
        <v>2900</v>
      </c>
      <c r="B1011" s="45" t="s">
        <v>2901</v>
      </c>
      <c r="C1011" s="29"/>
      <c r="D1011" s="352"/>
      <c r="E1011" s="29"/>
      <c r="F1011" s="334">
        <f t="shared" si="71"/>
        <v>0</v>
      </c>
      <c r="G1011" s="322">
        <f t="shared" si="69"/>
        <v>0.1857826440677966</v>
      </c>
      <c r="H1011" s="136"/>
      <c r="I1011" s="14" t="s">
        <v>18</v>
      </c>
      <c r="J1011" s="136"/>
      <c r="K1011" s="334" t="str">
        <f t="shared" si="72"/>
        <v>0,1 МВА</v>
      </c>
      <c r="L1011" s="136"/>
      <c r="M1011" s="31">
        <v>0.21922351999999998</v>
      </c>
      <c r="N1011" s="160"/>
      <c r="O1011" s="325">
        <f t="shared" si="70"/>
        <v>0.21922351999999998</v>
      </c>
    </row>
    <row r="1012" spans="1:15" ht="31.5" x14ac:dyDescent="0.25">
      <c r="A1012" s="58" t="s">
        <v>2902</v>
      </c>
      <c r="B1012" s="45" t="s">
        <v>2903</v>
      </c>
      <c r="C1012" s="29"/>
      <c r="D1012" s="352"/>
      <c r="E1012" s="29"/>
      <c r="F1012" s="334">
        <f t="shared" si="71"/>
        <v>0</v>
      </c>
      <c r="G1012" s="322">
        <f t="shared" si="69"/>
        <v>0.25450837288135592</v>
      </c>
      <c r="H1012" s="29"/>
      <c r="I1012" s="14" t="s">
        <v>1050</v>
      </c>
      <c r="J1012" s="29"/>
      <c r="K1012" s="334" t="str">
        <f t="shared" si="72"/>
        <v>0,2 км</v>
      </c>
      <c r="L1012" s="29"/>
      <c r="M1012" s="31">
        <v>0.30031987999999998</v>
      </c>
      <c r="N1012" s="160"/>
      <c r="O1012" s="325">
        <f t="shared" si="70"/>
        <v>0.30031987999999998</v>
      </c>
    </row>
    <row r="1013" spans="1:15" ht="31.5" x14ac:dyDescent="0.25">
      <c r="A1013" s="58" t="s">
        <v>2906</v>
      </c>
      <c r="B1013" s="45" t="s">
        <v>4200</v>
      </c>
      <c r="C1013" s="317"/>
      <c r="D1013" s="317"/>
      <c r="E1013" s="317"/>
      <c r="F1013" s="334">
        <f t="shared" si="71"/>
        <v>0</v>
      </c>
      <c r="G1013" s="322">
        <f t="shared" si="69"/>
        <v>0.58305084745762714</v>
      </c>
      <c r="H1013" s="317"/>
      <c r="I1013" s="14" t="s">
        <v>146</v>
      </c>
      <c r="J1013" s="317"/>
      <c r="K1013" s="334" t="str">
        <f t="shared" si="72"/>
        <v>1 шт.</v>
      </c>
      <c r="L1013" s="317"/>
      <c r="M1013" s="31">
        <v>0.68800000000000006</v>
      </c>
      <c r="N1013" s="160"/>
      <c r="O1013" s="325">
        <f t="shared" si="70"/>
        <v>0.68800000000000006</v>
      </c>
    </row>
    <row r="1014" spans="1:15" ht="31.5" x14ac:dyDescent="0.25">
      <c r="A1014" s="58" t="s">
        <v>2908</v>
      </c>
      <c r="B1014" s="45" t="s">
        <v>4201</v>
      </c>
      <c r="C1014" s="317"/>
      <c r="D1014" s="317"/>
      <c r="E1014" s="317"/>
      <c r="F1014" s="334">
        <f t="shared" si="71"/>
        <v>0</v>
      </c>
      <c r="G1014" s="322">
        <f t="shared" si="69"/>
        <v>0.60084745762711878</v>
      </c>
      <c r="H1014" s="317"/>
      <c r="I1014" s="14" t="s">
        <v>146</v>
      </c>
      <c r="J1014" s="317"/>
      <c r="K1014" s="334" t="str">
        <f t="shared" si="72"/>
        <v>1 шт.</v>
      </c>
      <c r="L1014" s="317"/>
      <c r="M1014" s="31">
        <v>0.70900000000000007</v>
      </c>
      <c r="N1014" s="160"/>
      <c r="O1014" s="325">
        <f t="shared" si="70"/>
        <v>0.70900000000000007</v>
      </c>
    </row>
    <row r="1015" spans="1:15" ht="31.5" x14ac:dyDescent="0.25">
      <c r="A1015" s="58" t="s">
        <v>3909</v>
      </c>
      <c r="B1015" s="45" t="s">
        <v>4202</v>
      </c>
      <c r="C1015" s="317"/>
      <c r="D1015" s="317"/>
      <c r="E1015" s="317"/>
      <c r="F1015" s="334">
        <f t="shared" si="71"/>
        <v>0</v>
      </c>
      <c r="G1015" s="322">
        <f t="shared" si="69"/>
        <v>0.60084745762711878</v>
      </c>
      <c r="H1015" s="317"/>
      <c r="I1015" s="14" t="s">
        <v>146</v>
      </c>
      <c r="J1015" s="317"/>
      <c r="K1015" s="334" t="str">
        <f t="shared" si="72"/>
        <v>1 шт.</v>
      </c>
      <c r="L1015" s="317"/>
      <c r="M1015" s="31">
        <v>0.70900000000000007</v>
      </c>
      <c r="N1015" s="160"/>
      <c r="O1015" s="325">
        <f t="shared" si="70"/>
        <v>0.70900000000000007</v>
      </c>
    </row>
    <row r="1016" spans="1:15" x14ac:dyDescent="0.25">
      <c r="A1016" s="9" t="s">
        <v>42</v>
      </c>
      <c r="B1016" s="25" t="s">
        <v>43</v>
      </c>
      <c r="C1016" s="317"/>
      <c r="D1016" s="317"/>
      <c r="E1016" s="317"/>
      <c r="F1016" s="334">
        <f t="shared" si="71"/>
        <v>0</v>
      </c>
      <c r="G1016" s="322">
        <f t="shared" si="69"/>
        <v>0</v>
      </c>
      <c r="H1016" s="317"/>
      <c r="I1016" s="14"/>
      <c r="J1016" s="317"/>
      <c r="K1016" s="334">
        <f t="shared" si="72"/>
        <v>0</v>
      </c>
      <c r="L1016" s="317"/>
      <c r="M1016" s="31"/>
      <c r="N1016" s="160"/>
      <c r="O1016" s="325">
        <f t="shared" si="70"/>
        <v>0</v>
      </c>
    </row>
    <row r="1017" spans="1:15" ht="31.5" x14ac:dyDescent="0.25">
      <c r="A1017" s="58" t="s">
        <v>190</v>
      </c>
      <c r="B1017" s="45" t="s">
        <v>4203</v>
      </c>
      <c r="C1017" s="317"/>
      <c r="D1017" s="317" t="str">
        <f>I1017</f>
        <v>0,4МВА</v>
      </c>
      <c r="E1017" s="317"/>
      <c r="F1017" s="334" t="str">
        <f t="shared" si="71"/>
        <v>0,4МВА</v>
      </c>
      <c r="G1017" s="322">
        <f t="shared" si="69"/>
        <v>0.46610169491525427</v>
      </c>
      <c r="H1017" s="317"/>
      <c r="I1017" s="139" t="s">
        <v>74</v>
      </c>
      <c r="J1017" s="317"/>
      <c r="K1017" s="334" t="str">
        <f t="shared" si="72"/>
        <v>0,4МВА</v>
      </c>
      <c r="L1017" s="317"/>
      <c r="M1017" s="31">
        <v>0.55000000000000004</v>
      </c>
      <c r="N1017" s="160"/>
      <c r="O1017" s="325">
        <f t="shared" si="70"/>
        <v>0.55000000000000004</v>
      </c>
    </row>
    <row r="1018" spans="1:15" ht="31.5" x14ac:dyDescent="0.25">
      <c r="A1018" s="58" t="s">
        <v>191</v>
      </c>
      <c r="B1018" s="45" t="s">
        <v>2911</v>
      </c>
      <c r="C1018" s="317"/>
      <c r="D1018" s="317" t="str">
        <f t="shared" ref="D1018:D1030" si="73">I1018</f>
        <v>0,25МВА</v>
      </c>
      <c r="E1018" s="317"/>
      <c r="F1018" s="334" t="str">
        <f t="shared" si="71"/>
        <v>0,25МВА</v>
      </c>
      <c r="G1018" s="322">
        <f t="shared" si="69"/>
        <v>0.11775503389830509</v>
      </c>
      <c r="H1018" s="317"/>
      <c r="I1018" s="139" t="s">
        <v>109</v>
      </c>
      <c r="J1018" s="317"/>
      <c r="K1018" s="334" t="str">
        <f t="shared" si="72"/>
        <v>0,25МВА</v>
      </c>
      <c r="L1018" s="317"/>
      <c r="M1018" s="31">
        <v>0.13895094</v>
      </c>
      <c r="N1018" s="160"/>
      <c r="O1018" s="325">
        <f t="shared" si="70"/>
        <v>0.13895094</v>
      </c>
    </row>
    <row r="1019" spans="1:15" ht="31.5" x14ac:dyDescent="0.25">
      <c r="A1019" s="58" t="s">
        <v>192</v>
      </c>
      <c r="B1019" s="45" t="s">
        <v>2912</v>
      </c>
      <c r="C1019" s="317"/>
      <c r="D1019" s="317" t="str">
        <f t="shared" si="73"/>
        <v>0,4МВА</v>
      </c>
      <c r="E1019" s="317"/>
      <c r="F1019" s="334" t="str">
        <f t="shared" si="71"/>
        <v>0,4МВА</v>
      </c>
      <c r="G1019" s="322">
        <f t="shared" si="69"/>
        <v>0.15431139830508475</v>
      </c>
      <c r="H1019" s="317"/>
      <c r="I1019" s="139" t="s">
        <v>74</v>
      </c>
      <c r="J1019" s="317"/>
      <c r="K1019" s="334" t="str">
        <f t="shared" si="72"/>
        <v>0,4МВА</v>
      </c>
      <c r="L1019" s="317"/>
      <c r="M1019" s="31">
        <v>0.18208745000000001</v>
      </c>
      <c r="N1019" s="160"/>
      <c r="O1019" s="325">
        <f t="shared" si="70"/>
        <v>0.18208745000000001</v>
      </c>
    </row>
    <row r="1020" spans="1:15" ht="31.5" x14ac:dyDescent="0.25">
      <c r="A1020" s="58" t="s">
        <v>193</v>
      </c>
      <c r="B1020" s="45" t="s">
        <v>2913</v>
      </c>
      <c r="C1020" s="317"/>
      <c r="D1020" s="317" t="str">
        <f t="shared" si="73"/>
        <v>0,16МВА</v>
      </c>
      <c r="E1020" s="317"/>
      <c r="F1020" s="334" t="str">
        <f t="shared" si="71"/>
        <v>0,16МВА</v>
      </c>
      <c r="G1020" s="322">
        <f t="shared" si="69"/>
        <v>8.8488906779661022E-2</v>
      </c>
      <c r="H1020" s="317"/>
      <c r="I1020" s="139" t="s">
        <v>60</v>
      </c>
      <c r="J1020" s="317"/>
      <c r="K1020" s="334" t="str">
        <f t="shared" si="72"/>
        <v>0,16МВА</v>
      </c>
      <c r="L1020" s="317"/>
      <c r="M1020" s="31">
        <v>0.10441691</v>
      </c>
      <c r="N1020" s="160"/>
      <c r="O1020" s="325">
        <f t="shared" si="70"/>
        <v>0.10441691</v>
      </c>
    </row>
    <row r="1021" spans="1:15" ht="31.5" x14ac:dyDescent="0.25">
      <c r="A1021" s="58" t="s">
        <v>194</v>
      </c>
      <c r="B1021" s="45" t="s">
        <v>2914</v>
      </c>
      <c r="C1021" s="317"/>
      <c r="D1021" s="317" t="str">
        <f t="shared" si="73"/>
        <v>0,25МВА</v>
      </c>
      <c r="E1021" s="317"/>
      <c r="F1021" s="334" t="str">
        <f t="shared" si="71"/>
        <v>0,25МВА</v>
      </c>
      <c r="G1021" s="322">
        <f t="shared" si="69"/>
        <v>0.11177822033898305</v>
      </c>
      <c r="H1021" s="317"/>
      <c r="I1021" s="139" t="s">
        <v>109</v>
      </c>
      <c r="J1021" s="317"/>
      <c r="K1021" s="334" t="str">
        <f t="shared" si="72"/>
        <v>0,25МВА</v>
      </c>
      <c r="L1021" s="317"/>
      <c r="M1021" s="31">
        <v>0.1318983</v>
      </c>
      <c r="N1021" s="160"/>
      <c r="O1021" s="325">
        <f t="shared" si="70"/>
        <v>0.1318983</v>
      </c>
    </row>
    <row r="1022" spans="1:15" ht="31.5" x14ac:dyDescent="0.25">
      <c r="A1022" s="58" t="s">
        <v>195</v>
      </c>
      <c r="B1022" s="45" t="s">
        <v>2915</v>
      </c>
      <c r="C1022" s="317"/>
      <c r="D1022" s="317" t="str">
        <f t="shared" si="73"/>
        <v>0,4МВА</v>
      </c>
      <c r="E1022" s="317"/>
      <c r="F1022" s="334" t="str">
        <f t="shared" si="71"/>
        <v>0,4МВА</v>
      </c>
      <c r="G1022" s="322">
        <f t="shared" si="69"/>
        <v>0.15494604237288134</v>
      </c>
      <c r="H1022" s="317"/>
      <c r="I1022" s="139" t="s">
        <v>74</v>
      </c>
      <c r="J1022" s="317"/>
      <c r="K1022" s="334" t="str">
        <f t="shared" si="72"/>
        <v>0,4МВА</v>
      </c>
      <c r="L1022" s="317"/>
      <c r="M1022" s="31">
        <v>0.18283632999999999</v>
      </c>
      <c r="N1022" s="160"/>
      <c r="O1022" s="325">
        <f t="shared" si="70"/>
        <v>0.18283632999999999</v>
      </c>
    </row>
    <row r="1023" spans="1:15" x14ac:dyDescent="0.25">
      <c r="A1023" s="58" t="s">
        <v>199</v>
      </c>
      <c r="B1023" s="45" t="s">
        <v>2916</v>
      </c>
      <c r="C1023" s="29"/>
      <c r="D1023" s="317" t="str">
        <f t="shared" si="73"/>
        <v>0,1МВА</v>
      </c>
      <c r="E1023" s="29"/>
      <c r="F1023" s="334" t="str">
        <f t="shared" si="71"/>
        <v>0,1МВА</v>
      </c>
      <c r="G1023" s="322">
        <f t="shared" si="69"/>
        <v>6.9246576271186439E-2</v>
      </c>
      <c r="H1023" s="29"/>
      <c r="I1023" s="139" t="s">
        <v>62</v>
      </c>
      <c r="J1023" s="29"/>
      <c r="K1023" s="334" t="str">
        <f t="shared" si="72"/>
        <v>0,1МВА</v>
      </c>
      <c r="L1023" s="29"/>
      <c r="M1023" s="31">
        <v>8.1710959999999999E-2</v>
      </c>
      <c r="N1023" s="160"/>
      <c r="O1023" s="325">
        <f t="shared" si="70"/>
        <v>8.1710959999999999E-2</v>
      </c>
    </row>
    <row r="1024" spans="1:15" x14ac:dyDescent="0.25">
      <c r="A1024" s="58" t="s">
        <v>202</v>
      </c>
      <c r="B1024" s="45" t="s">
        <v>2917</v>
      </c>
      <c r="C1024" s="29"/>
      <c r="D1024" s="317" t="str">
        <f t="shared" si="73"/>
        <v>0,16МВА</v>
      </c>
      <c r="E1024" s="29"/>
      <c r="F1024" s="334" t="str">
        <f t="shared" si="71"/>
        <v>0,16МВА</v>
      </c>
      <c r="G1024" s="322">
        <f t="shared" si="69"/>
        <v>8.282916949152544E-2</v>
      </c>
      <c r="H1024" s="29"/>
      <c r="I1024" s="139" t="s">
        <v>60</v>
      </c>
      <c r="J1024" s="29"/>
      <c r="K1024" s="334" t="str">
        <f t="shared" si="72"/>
        <v>0,16МВА</v>
      </c>
      <c r="L1024" s="29"/>
      <c r="M1024" s="31">
        <v>9.7738420000000006E-2</v>
      </c>
      <c r="N1024" s="160"/>
      <c r="O1024" s="325">
        <f t="shared" si="70"/>
        <v>9.7738420000000006E-2</v>
      </c>
    </row>
    <row r="1025" spans="1:15" x14ac:dyDescent="0.25">
      <c r="A1025" s="58" t="s">
        <v>2918</v>
      </c>
      <c r="B1025" s="45" t="s">
        <v>2919</v>
      </c>
      <c r="C1025" s="29"/>
      <c r="D1025" s="317" t="str">
        <f t="shared" si="73"/>
        <v>0,63МВА</v>
      </c>
      <c r="E1025" s="29"/>
      <c r="F1025" s="334" t="str">
        <f t="shared" si="71"/>
        <v>0,63МВА</v>
      </c>
      <c r="G1025" s="322">
        <f t="shared" si="69"/>
        <v>0.25531557627118645</v>
      </c>
      <c r="H1025" s="29"/>
      <c r="I1025" s="139" t="s">
        <v>72</v>
      </c>
      <c r="J1025" s="29"/>
      <c r="K1025" s="334" t="str">
        <f t="shared" si="72"/>
        <v>0,63МВА</v>
      </c>
      <c r="L1025" s="29"/>
      <c r="M1025" s="31">
        <v>0.30127238000000001</v>
      </c>
      <c r="N1025" s="160"/>
      <c r="O1025" s="325">
        <f t="shared" si="70"/>
        <v>0.30127238000000001</v>
      </c>
    </row>
    <row r="1026" spans="1:15" ht="31.5" x14ac:dyDescent="0.25">
      <c r="A1026" s="58" t="s">
        <v>2920</v>
      </c>
      <c r="B1026" s="45" t="s">
        <v>2921</v>
      </c>
      <c r="C1026" s="317"/>
      <c r="D1026" s="317" t="str">
        <f t="shared" si="73"/>
        <v>0,07 км</v>
      </c>
      <c r="E1026" s="317"/>
      <c r="F1026" s="334" t="str">
        <f t="shared" si="71"/>
        <v>0,07 км</v>
      </c>
      <c r="G1026" s="322">
        <f t="shared" si="69"/>
        <v>0.18389830508474578</v>
      </c>
      <c r="H1026" s="317"/>
      <c r="I1026" s="139" t="s">
        <v>1140</v>
      </c>
      <c r="J1026" s="317"/>
      <c r="K1026" s="334" t="str">
        <f t="shared" si="72"/>
        <v>0,07 км</v>
      </c>
      <c r="L1026" s="317"/>
      <c r="M1026" s="31">
        <v>0.217</v>
      </c>
      <c r="N1026" s="160"/>
      <c r="O1026" s="325">
        <f t="shared" si="70"/>
        <v>0.217</v>
      </c>
    </row>
    <row r="1027" spans="1:15" ht="31.5" x14ac:dyDescent="0.25">
      <c r="A1027" s="58" t="s">
        <v>2923</v>
      </c>
      <c r="B1027" s="45" t="s">
        <v>4204</v>
      </c>
      <c r="C1027" s="317"/>
      <c r="D1027" s="317" t="str">
        <f t="shared" si="73"/>
        <v>3,36 км</v>
      </c>
      <c r="E1027" s="317"/>
      <c r="F1027" s="334" t="str">
        <f t="shared" si="71"/>
        <v>3,36 км</v>
      </c>
      <c r="G1027" s="322">
        <f t="shared" si="69"/>
        <v>2.1186440677966103</v>
      </c>
      <c r="H1027" s="317"/>
      <c r="I1027" s="139" t="s">
        <v>2925</v>
      </c>
      <c r="J1027" s="317"/>
      <c r="K1027" s="334" t="str">
        <f t="shared" si="72"/>
        <v>3,36 км</v>
      </c>
      <c r="L1027" s="317"/>
      <c r="M1027" s="31">
        <v>2.5</v>
      </c>
      <c r="N1027" s="160"/>
      <c r="O1027" s="325">
        <f t="shared" si="70"/>
        <v>2.5</v>
      </c>
    </row>
    <row r="1028" spans="1:15" ht="78.75" x14ac:dyDescent="0.25">
      <c r="A1028" s="58" t="s">
        <v>2927</v>
      </c>
      <c r="B1028" s="354" t="s">
        <v>2928</v>
      </c>
      <c r="C1028" s="317"/>
      <c r="D1028" s="317" t="str">
        <f t="shared" si="73"/>
        <v>0,168 км</v>
      </c>
      <c r="E1028" s="317"/>
      <c r="F1028" s="334" t="str">
        <f t="shared" si="71"/>
        <v>0,168 км</v>
      </c>
      <c r="G1028" s="322">
        <f t="shared" si="69"/>
        <v>6.1665050847457631E-2</v>
      </c>
      <c r="H1028" s="317"/>
      <c r="I1028" s="139" t="s">
        <v>2929</v>
      </c>
      <c r="J1028" s="317"/>
      <c r="K1028" s="334" t="str">
        <f t="shared" si="72"/>
        <v>0,168 км</v>
      </c>
      <c r="L1028" s="317"/>
      <c r="M1028" s="31">
        <v>7.2764759999999998E-2</v>
      </c>
      <c r="N1028" s="160"/>
      <c r="O1028" s="325">
        <f t="shared" si="70"/>
        <v>7.2764759999999998E-2</v>
      </c>
    </row>
    <row r="1029" spans="1:15" ht="63" x14ac:dyDescent="0.25">
      <c r="A1029" s="58" t="s">
        <v>2931</v>
      </c>
      <c r="B1029" s="45" t="s">
        <v>2932</v>
      </c>
      <c r="C1029" s="49"/>
      <c r="D1029" s="317" t="str">
        <f t="shared" si="73"/>
        <v>0,22 км</v>
      </c>
      <c r="E1029" s="49"/>
      <c r="F1029" s="334" t="str">
        <f t="shared" si="71"/>
        <v>0,22 км</v>
      </c>
      <c r="G1029" s="322">
        <f t="shared" si="69"/>
        <v>4.2372881355932208E-2</v>
      </c>
      <c r="H1029" s="49"/>
      <c r="I1029" s="139" t="s">
        <v>2766</v>
      </c>
      <c r="J1029" s="49"/>
      <c r="K1029" s="334" t="str">
        <f t="shared" si="72"/>
        <v>0,22 км</v>
      </c>
      <c r="L1029" s="49"/>
      <c r="M1029" s="31">
        <v>0.05</v>
      </c>
      <c r="N1029" s="160"/>
      <c r="O1029" s="325">
        <f t="shared" si="70"/>
        <v>0.05</v>
      </c>
    </row>
    <row r="1030" spans="1:15" ht="63" x14ac:dyDescent="0.25">
      <c r="A1030" s="58" t="s">
        <v>2934</v>
      </c>
      <c r="B1030" s="45" t="s">
        <v>2935</v>
      </c>
      <c r="C1030" s="199"/>
      <c r="D1030" s="317" t="str">
        <f t="shared" si="73"/>
        <v>0,12 км</v>
      </c>
      <c r="E1030" s="199"/>
      <c r="F1030" s="334" t="str">
        <f t="shared" si="71"/>
        <v>0,12 км</v>
      </c>
      <c r="G1030" s="322">
        <f t="shared" si="69"/>
        <v>2.5423728813559324E-2</v>
      </c>
      <c r="H1030" s="199"/>
      <c r="I1030" s="139" t="s">
        <v>1164</v>
      </c>
      <c r="J1030" s="199"/>
      <c r="K1030" s="334" t="str">
        <f t="shared" si="72"/>
        <v>0,12 км</v>
      </c>
      <c r="L1030" s="199"/>
      <c r="M1030" s="31">
        <v>0.03</v>
      </c>
      <c r="N1030" s="160"/>
      <c r="O1030" s="325">
        <f t="shared" si="70"/>
        <v>0.03</v>
      </c>
    </row>
    <row r="1031" spans="1:15" ht="31.5" x14ac:dyDescent="0.25">
      <c r="A1031" s="58" t="s">
        <v>2937</v>
      </c>
      <c r="B1031" s="45" t="s">
        <v>2938</v>
      </c>
      <c r="C1031" s="29"/>
      <c r="D1031" s="317"/>
      <c r="E1031" s="29"/>
      <c r="F1031" s="334">
        <f t="shared" si="71"/>
        <v>0</v>
      </c>
      <c r="G1031" s="322">
        <f t="shared" si="69"/>
        <v>0.21186440677966104</v>
      </c>
      <c r="H1031" s="136"/>
      <c r="I1031" s="139" t="s">
        <v>74</v>
      </c>
      <c r="J1031" s="136"/>
      <c r="K1031" s="334" t="str">
        <f t="shared" si="72"/>
        <v>0,4МВА</v>
      </c>
      <c r="L1031" s="136"/>
      <c r="M1031" s="31">
        <v>0.25</v>
      </c>
      <c r="N1031" s="160"/>
      <c r="O1031" s="325">
        <f t="shared" si="70"/>
        <v>0.25</v>
      </c>
    </row>
    <row r="1032" spans="1:15" ht="63" x14ac:dyDescent="0.25">
      <c r="A1032" s="58" t="s">
        <v>2939</v>
      </c>
      <c r="B1032" s="45" t="s">
        <v>2940</v>
      </c>
      <c r="C1032" s="29"/>
      <c r="D1032" s="317" t="s">
        <v>3910</v>
      </c>
      <c r="E1032" s="29"/>
      <c r="F1032" s="334" t="str">
        <f t="shared" si="71"/>
        <v>0,09 МВА</v>
      </c>
      <c r="G1032" s="322">
        <f t="shared" si="69"/>
        <v>0.14830508474576271</v>
      </c>
      <c r="H1032" s="136"/>
      <c r="I1032" s="139" t="s">
        <v>109</v>
      </c>
      <c r="J1032" s="136"/>
      <c r="K1032" s="334" t="str">
        <f t="shared" si="72"/>
        <v>0,25МВА</v>
      </c>
      <c r="L1032" s="136"/>
      <c r="M1032" s="31">
        <v>0.17499999999999999</v>
      </c>
      <c r="N1032" s="160"/>
      <c r="O1032" s="325">
        <f t="shared" si="70"/>
        <v>0.17499999999999999</v>
      </c>
    </row>
    <row r="1033" spans="1:15" x14ac:dyDescent="0.25">
      <c r="A1033" s="9" t="s">
        <v>27</v>
      </c>
      <c r="B1033" s="25" t="s">
        <v>28</v>
      </c>
      <c r="C1033" s="29"/>
      <c r="D1033" s="29"/>
      <c r="E1033" s="29"/>
      <c r="F1033" s="334">
        <f t="shared" si="71"/>
        <v>0</v>
      </c>
      <c r="G1033" s="322">
        <f t="shared" si="69"/>
        <v>0</v>
      </c>
      <c r="H1033" s="29"/>
      <c r="I1033" s="14"/>
      <c r="J1033" s="29"/>
      <c r="K1033" s="334">
        <f t="shared" si="72"/>
        <v>0</v>
      </c>
      <c r="L1033" s="29"/>
      <c r="M1033" s="31"/>
      <c r="N1033" s="160"/>
      <c r="O1033" s="325">
        <f t="shared" si="70"/>
        <v>0</v>
      </c>
    </row>
    <row r="1034" spans="1:15" ht="31.5" x14ac:dyDescent="0.25">
      <c r="A1034" s="58" t="s">
        <v>79</v>
      </c>
      <c r="B1034" s="45" t="s">
        <v>2941</v>
      </c>
      <c r="C1034" s="29"/>
      <c r="D1034" s="29"/>
      <c r="E1034" s="29"/>
      <c r="F1034" s="334">
        <f t="shared" si="71"/>
        <v>0</v>
      </c>
      <c r="G1034" s="322">
        <f t="shared" si="69"/>
        <v>3.4745762711864407E-2</v>
      </c>
      <c r="H1034" s="29"/>
      <c r="I1034" s="14" t="s">
        <v>146</v>
      </c>
      <c r="J1034" s="29"/>
      <c r="K1034" s="334" t="str">
        <f t="shared" si="72"/>
        <v>1 шт.</v>
      </c>
      <c r="L1034" s="29"/>
      <c r="M1034" s="31">
        <v>4.1000000000000002E-2</v>
      </c>
      <c r="N1034" s="160"/>
      <c r="O1034" s="325">
        <f t="shared" si="70"/>
        <v>4.1000000000000002E-2</v>
      </c>
    </row>
    <row r="1035" spans="1:15" x14ac:dyDescent="0.25">
      <c r="A1035" s="58" t="s">
        <v>80</v>
      </c>
      <c r="B1035" s="45" t="s">
        <v>2942</v>
      </c>
      <c r="C1035" s="29"/>
      <c r="D1035" s="29"/>
      <c r="E1035" s="29"/>
      <c r="F1035" s="334">
        <f t="shared" si="71"/>
        <v>0</v>
      </c>
      <c r="G1035" s="322">
        <f t="shared" si="69"/>
        <v>3.4745762711864407E-2</v>
      </c>
      <c r="H1035" s="29"/>
      <c r="I1035" s="14" t="s">
        <v>146</v>
      </c>
      <c r="J1035" s="29"/>
      <c r="K1035" s="334" t="str">
        <f t="shared" si="72"/>
        <v>1 шт.</v>
      </c>
      <c r="L1035" s="29"/>
      <c r="M1035" s="31">
        <v>4.1000000000000002E-2</v>
      </c>
      <c r="N1035" s="160"/>
      <c r="O1035" s="325">
        <f t="shared" si="70"/>
        <v>4.1000000000000002E-2</v>
      </c>
    </row>
    <row r="1036" spans="1:15" ht="31.5" x14ac:dyDescent="0.25">
      <c r="A1036" s="58" t="s">
        <v>81</v>
      </c>
      <c r="B1036" s="45" t="s">
        <v>2943</v>
      </c>
      <c r="C1036" s="29"/>
      <c r="D1036" s="29"/>
      <c r="E1036" s="29"/>
      <c r="F1036" s="334">
        <f t="shared" si="71"/>
        <v>0</v>
      </c>
      <c r="G1036" s="322">
        <f t="shared" si="69"/>
        <v>3.4745762711864407E-2</v>
      </c>
      <c r="H1036" s="29"/>
      <c r="I1036" s="14" t="s">
        <v>146</v>
      </c>
      <c r="J1036" s="29"/>
      <c r="K1036" s="334" t="str">
        <f t="shared" si="72"/>
        <v>1 шт.</v>
      </c>
      <c r="L1036" s="29"/>
      <c r="M1036" s="31">
        <v>4.1000000000000002E-2</v>
      </c>
      <c r="N1036" s="160"/>
      <c r="O1036" s="325">
        <f t="shared" si="70"/>
        <v>4.1000000000000002E-2</v>
      </c>
    </row>
    <row r="1037" spans="1:15" x14ac:dyDescent="0.25">
      <c r="A1037" s="58" t="s">
        <v>82</v>
      </c>
      <c r="B1037" s="45" t="s">
        <v>2944</v>
      </c>
      <c r="C1037" s="29"/>
      <c r="D1037" s="29"/>
      <c r="E1037" s="29"/>
      <c r="F1037" s="334">
        <f t="shared" si="71"/>
        <v>0</v>
      </c>
      <c r="G1037" s="322">
        <f t="shared" si="69"/>
        <v>3.4745762711864407E-2</v>
      </c>
      <c r="H1037" s="29"/>
      <c r="I1037" s="14" t="s">
        <v>146</v>
      </c>
      <c r="J1037" s="29"/>
      <c r="K1037" s="334" t="str">
        <f t="shared" si="72"/>
        <v>1 шт.</v>
      </c>
      <c r="L1037" s="29"/>
      <c r="M1037" s="31">
        <v>4.1000000000000002E-2</v>
      </c>
      <c r="N1037" s="160"/>
      <c r="O1037" s="325">
        <f t="shared" si="70"/>
        <v>4.1000000000000002E-2</v>
      </c>
    </row>
    <row r="1038" spans="1:15" ht="31.5" x14ac:dyDescent="0.25">
      <c r="A1038" s="58" t="s">
        <v>83</v>
      </c>
      <c r="B1038" s="45" t="s">
        <v>4205</v>
      </c>
      <c r="C1038" s="29"/>
      <c r="D1038" s="29"/>
      <c r="E1038" s="29"/>
      <c r="F1038" s="334">
        <f t="shared" si="71"/>
        <v>0</v>
      </c>
      <c r="G1038" s="322">
        <f t="shared" si="69"/>
        <v>3.3050847457627118E-2</v>
      </c>
      <c r="H1038" s="29"/>
      <c r="I1038" s="14" t="s">
        <v>146</v>
      </c>
      <c r="J1038" s="29"/>
      <c r="K1038" s="334" t="str">
        <f t="shared" si="72"/>
        <v>1 шт.</v>
      </c>
      <c r="L1038" s="29"/>
      <c r="M1038" s="31">
        <v>3.9E-2</v>
      </c>
      <c r="N1038" s="160"/>
      <c r="O1038" s="325">
        <f t="shared" si="70"/>
        <v>3.9E-2</v>
      </c>
    </row>
    <row r="1039" spans="1:15" ht="31.5" x14ac:dyDescent="0.25">
      <c r="A1039" s="58" t="s">
        <v>1808</v>
      </c>
      <c r="B1039" s="45" t="s">
        <v>4206</v>
      </c>
      <c r="C1039" s="29"/>
      <c r="D1039" s="29"/>
      <c r="E1039" s="29"/>
      <c r="F1039" s="334">
        <f t="shared" si="71"/>
        <v>0</v>
      </c>
      <c r="G1039" s="322">
        <f t="shared" si="69"/>
        <v>3.3050847457627118E-2</v>
      </c>
      <c r="H1039" s="29"/>
      <c r="I1039" s="14" t="s">
        <v>146</v>
      </c>
      <c r="J1039" s="29"/>
      <c r="K1039" s="334" t="str">
        <f t="shared" si="72"/>
        <v>1 шт.</v>
      </c>
      <c r="L1039" s="29"/>
      <c r="M1039" s="31">
        <v>3.9E-2</v>
      </c>
      <c r="N1039" s="160"/>
      <c r="O1039" s="325">
        <f t="shared" si="70"/>
        <v>3.9E-2</v>
      </c>
    </row>
    <row r="1040" spans="1:15" ht="31.5" x14ac:dyDescent="0.25">
      <c r="A1040" s="58" t="s">
        <v>3911</v>
      </c>
      <c r="B1040" s="45" t="s">
        <v>4207</v>
      </c>
      <c r="C1040" s="29"/>
      <c r="D1040" s="29"/>
      <c r="E1040" s="29"/>
      <c r="F1040" s="334">
        <f t="shared" si="71"/>
        <v>0</v>
      </c>
      <c r="G1040" s="322">
        <f t="shared" ref="G1040:G1103" si="74">O1040/1.18</f>
        <v>3.3050847457627118E-2</v>
      </c>
      <c r="H1040" s="29"/>
      <c r="I1040" s="14" t="s">
        <v>146</v>
      </c>
      <c r="J1040" s="29"/>
      <c r="K1040" s="334" t="str">
        <f t="shared" si="72"/>
        <v>1 шт.</v>
      </c>
      <c r="L1040" s="29"/>
      <c r="M1040" s="31">
        <v>3.9E-2</v>
      </c>
      <c r="N1040" s="160"/>
      <c r="O1040" s="325">
        <f t="shared" si="70"/>
        <v>3.9E-2</v>
      </c>
    </row>
    <row r="1041" spans="1:15" x14ac:dyDescent="0.25">
      <c r="A1041" s="9" t="s">
        <v>44</v>
      </c>
      <c r="B1041" s="25" t="s">
        <v>31</v>
      </c>
      <c r="C1041" s="29"/>
      <c r="D1041" s="29"/>
      <c r="E1041" s="29"/>
      <c r="F1041" s="334">
        <f t="shared" si="71"/>
        <v>0</v>
      </c>
      <c r="G1041" s="322">
        <f t="shared" si="74"/>
        <v>0</v>
      </c>
      <c r="H1041" s="29"/>
      <c r="I1041" s="14"/>
      <c r="J1041" s="29"/>
      <c r="K1041" s="334">
        <f t="shared" si="72"/>
        <v>0</v>
      </c>
      <c r="L1041" s="29"/>
      <c r="M1041" s="31"/>
      <c r="N1041" s="160"/>
      <c r="O1041" s="325">
        <f t="shared" si="70"/>
        <v>0</v>
      </c>
    </row>
    <row r="1042" spans="1:15" x14ac:dyDescent="0.25">
      <c r="A1042" s="4" t="s">
        <v>45</v>
      </c>
      <c r="B1042" s="25" t="s">
        <v>20</v>
      </c>
      <c r="C1042" s="29"/>
      <c r="D1042" s="29"/>
      <c r="E1042" s="29"/>
      <c r="F1042" s="334">
        <f t="shared" si="71"/>
        <v>0</v>
      </c>
      <c r="G1042" s="322">
        <f t="shared" si="74"/>
        <v>0</v>
      </c>
      <c r="H1042" s="29"/>
      <c r="I1042" s="14"/>
      <c r="J1042" s="29"/>
      <c r="K1042" s="334">
        <f t="shared" si="72"/>
        <v>0</v>
      </c>
      <c r="L1042" s="29"/>
      <c r="M1042" s="31"/>
      <c r="N1042" s="160"/>
      <c r="O1042" s="325">
        <f t="shared" si="70"/>
        <v>0</v>
      </c>
    </row>
    <row r="1043" spans="1:15" x14ac:dyDescent="0.25">
      <c r="A1043" s="58" t="s">
        <v>84</v>
      </c>
      <c r="B1043" s="45" t="s">
        <v>2945</v>
      </c>
      <c r="C1043" s="29"/>
      <c r="D1043" s="29"/>
      <c r="E1043" s="29"/>
      <c r="F1043" s="334">
        <f t="shared" si="71"/>
        <v>0</v>
      </c>
      <c r="G1043" s="322">
        <f t="shared" si="74"/>
        <v>7.2033898305084748E-2</v>
      </c>
      <c r="H1043" s="29"/>
      <c r="I1043" s="14" t="s">
        <v>146</v>
      </c>
      <c r="J1043" s="29"/>
      <c r="K1043" s="334" t="str">
        <f t="shared" si="72"/>
        <v>1 шт.</v>
      </c>
      <c r="L1043" s="29"/>
      <c r="M1043" s="31">
        <v>8.5000000000000006E-2</v>
      </c>
      <c r="N1043" s="160"/>
      <c r="O1043" s="325">
        <f t="shared" si="70"/>
        <v>8.5000000000000006E-2</v>
      </c>
    </row>
    <row r="1044" spans="1:15" ht="31.5" x14ac:dyDescent="0.25">
      <c r="A1044" s="58" t="s">
        <v>2947</v>
      </c>
      <c r="B1044" s="45" t="s">
        <v>2946</v>
      </c>
      <c r="C1044" s="29"/>
      <c r="D1044" s="29"/>
      <c r="E1044" s="29"/>
      <c r="F1044" s="334">
        <f t="shared" si="71"/>
        <v>0</v>
      </c>
      <c r="G1044" s="322">
        <f t="shared" si="74"/>
        <v>1.093220338983051</v>
      </c>
      <c r="H1044" s="29"/>
      <c r="I1044" s="14" t="s">
        <v>146</v>
      </c>
      <c r="J1044" s="29"/>
      <c r="K1044" s="334" t="str">
        <f t="shared" si="72"/>
        <v>1 шт.</v>
      </c>
      <c r="L1044" s="29"/>
      <c r="M1044" s="31">
        <v>1.29</v>
      </c>
      <c r="N1044" s="160"/>
      <c r="O1044" s="325">
        <f t="shared" si="70"/>
        <v>1.29</v>
      </c>
    </row>
    <row r="1045" spans="1:15" x14ac:dyDescent="0.25">
      <c r="A1045" s="58" t="s">
        <v>2949</v>
      </c>
      <c r="B1045" s="45" t="s">
        <v>2948</v>
      </c>
      <c r="C1045" s="29"/>
      <c r="D1045" s="29"/>
      <c r="E1045" s="29"/>
      <c r="F1045" s="334">
        <f t="shared" si="71"/>
        <v>0</v>
      </c>
      <c r="G1045" s="322">
        <f t="shared" si="74"/>
        <v>1.0805084745762712</v>
      </c>
      <c r="H1045" s="29"/>
      <c r="I1045" s="14" t="s">
        <v>146</v>
      </c>
      <c r="J1045" s="29"/>
      <c r="K1045" s="334" t="str">
        <f t="shared" si="72"/>
        <v>1 шт.</v>
      </c>
      <c r="L1045" s="29"/>
      <c r="M1045" s="31">
        <v>1.2749999999999999</v>
      </c>
      <c r="N1045" s="160"/>
      <c r="O1045" s="325">
        <f t="shared" ref="O1045:O1108" si="75">L1045+M1045+N1045</f>
        <v>1.2749999999999999</v>
      </c>
    </row>
    <row r="1046" spans="1:15" x14ac:dyDescent="0.25">
      <c r="A1046" s="58" t="s">
        <v>2951</v>
      </c>
      <c r="B1046" s="45" t="s">
        <v>2950</v>
      </c>
      <c r="C1046" s="29"/>
      <c r="D1046" s="29"/>
      <c r="E1046" s="29"/>
      <c r="F1046" s="334">
        <f t="shared" si="71"/>
        <v>0</v>
      </c>
      <c r="G1046" s="322">
        <f t="shared" si="74"/>
        <v>6.6949152542372881E-2</v>
      </c>
      <c r="H1046" s="29"/>
      <c r="I1046" s="14" t="s">
        <v>146</v>
      </c>
      <c r="J1046" s="29"/>
      <c r="K1046" s="334" t="str">
        <f t="shared" si="72"/>
        <v>1 шт.</v>
      </c>
      <c r="L1046" s="29"/>
      <c r="M1046" s="31">
        <v>7.9000000000000001E-2</v>
      </c>
      <c r="N1046" s="160"/>
      <c r="O1046" s="325">
        <f t="shared" si="75"/>
        <v>7.9000000000000001E-2</v>
      </c>
    </row>
    <row r="1047" spans="1:15" x14ac:dyDescent="0.25">
      <c r="A1047" s="58" t="s">
        <v>3912</v>
      </c>
      <c r="B1047" s="45" t="s">
        <v>2952</v>
      </c>
      <c r="C1047" s="29"/>
      <c r="D1047" s="29"/>
      <c r="E1047" s="29"/>
      <c r="F1047" s="334">
        <f t="shared" si="71"/>
        <v>0</v>
      </c>
      <c r="G1047" s="322">
        <f t="shared" si="74"/>
        <v>7.8813559322033905E-2</v>
      </c>
      <c r="H1047" s="29"/>
      <c r="I1047" s="14" t="s">
        <v>146</v>
      </c>
      <c r="J1047" s="29"/>
      <c r="K1047" s="334" t="str">
        <f t="shared" si="72"/>
        <v>1 шт.</v>
      </c>
      <c r="L1047" s="29"/>
      <c r="M1047" s="31">
        <v>9.2999999999999999E-2</v>
      </c>
      <c r="N1047" s="160"/>
      <c r="O1047" s="325">
        <f t="shared" si="75"/>
        <v>9.2999999999999999E-2</v>
      </c>
    </row>
    <row r="1048" spans="1:15" x14ac:dyDescent="0.25">
      <c r="A1048" s="4" t="s">
        <v>46</v>
      </c>
      <c r="B1048" s="25" t="s">
        <v>21</v>
      </c>
      <c r="C1048" s="29"/>
      <c r="D1048" s="29"/>
      <c r="E1048" s="29"/>
      <c r="F1048" s="334">
        <f t="shared" si="71"/>
        <v>0</v>
      </c>
      <c r="G1048" s="322">
        <f t="shared" si="74"/>
        <v>0</v>
      </c>
      <c r="H1048" s="29"/>
      <c r="I1048" s="14"/>
      <c r="J1048" s="29"/>
      <c r="K1048" s="334">
        <f t="shared" si="72"/>
        <v>0</v>
      </c>
      <c r="L1048" s="29"/>
      <c r="M1048" s="31"/>
      <c r="N1048" s="160"/>
      <c r="O1048" s="325">
        <f t="shared" si="75"/>
        <v>0</v>
      </c>
    </row>
    <row r="1049" spans="1:15" x14ac:dyDescent="0.25">
      <c r="A1049" s="58" t="s">
        <v>2953</v>
      </c>
      <c r="B1049" s="45" t="s">
        <v>2836</v>
      </c>
      <c r="C1049" s="29"/>
      <c r="D1049" s="29"/>
      <c r="E1049" s="29"/>
      <c r="F1049" s="334">
        <f t="shared" si="71"/>
        <v>0</v>
      </c>
      <c r="G1049" s="322">
        <f t="shared" si="74"/>
        <v>4.3359516949152542E-2</v>
      </c>
      <c r="H1049" s="29"/>
      <c r="I1049" s="14" t="s">
        <v>146</v>
      </c>
      <c r="J1049" s="29"/>
      <c r="K1049" s="334" t="str">
        <f t="shared" si="72"/>
        <v>1 шт.</v>
      </c>
      <c r="L1049" s="29"/>
      <c r="M1049" s="31">
        <v>5.1164229999999998E-2</v>
      </c>
      <c r="N1049" s="160"/>
      <c r="O1049" s="325">
        <f t="shared" si="75"/>
        <v>5.1164229999999998E-2</v>
      </c>
    </row>
    <row r="1050" spans="1:15" x14ac:dyDescent="0.25">
      <c r="A1050" s="4" t="s">
        <v>48</v>
      </c>
      <c r="B1050" s="25" t="s">
        <v>22</v>
      </c>
      <c r="C1050" s="29"/>
      <c r="D1050" s="29"/>
      <c r="E1050" s="29"/>
      <c r="F1050" s="334">
        <f t="shared" si="71"/>
        <v>0</v>
      </c>
      <c r="G1050" s="322">
        <f t="shared" si="74"/>
        <v>0</v>
      </c>
      <c r="H1050" s="29"/>
      <c r="I1050" s="14"/>
      <c r="J1050" s="29"/>
      <c r="K1050" s="334">
        <f t="shared" si="72"/>
        <v>0</v>
      </c>
      <c r="L1050" s="29"/>
      <c r="M1050" s="31"/>
      <c r="N1050" s="160"/>
      <c r="O1050" s="325">
        <f t="shared" si="75"/>
        <v>0</v>
      </c>
    </row>
    <row r="1051" spans="1:15" ht="31.5" x14ac:dyDescent="0.25">
      <c r="A1051" s="58" t="s">
        <v>2954</v>
      </c>
      <c r="B1051" s="45" t="s">
        <v>2955</v>
      </c>
      <c r="C1051" s="29"/>
      <c r="D1051" s="29"/>
      <c r="E1051" s="29"/>
      <c r="F1051" s="334">
        <f t="shared" si="71"/>
        <v>0</v>
      </c>
      <c r="G1051" s="322">
        <f t="shared" si="74"/>
        <v>0.1271186440677966</v>
      </c>
      <c r="H1051" s="29"/>
      <c r="I1051" s="14" t="s">
        <v>146</v>
      </c>
      <c r="J1051" s="29"/>
      <c r="K1051" s="334" t="str">
        <f t="shared" si="72"/>
        <v>1 шт.</v>
      </c>
      <c r="L1051" s="29"/>
      <c r="M1051" s="31">
        <v>0.15</v>
      </c>
      <c r="N1051" s="160"/>
      <c r="O1051" s="325">
        <f t="shared" si="75"/>
        <v>0.15</v>
      </c>
    </row>
    <row r="1052" spans="1:15" x14ac:dyDescent="0.25">
      <c r="A1052" s="58" t="s">
        <v>2956</v>
      </c>
      <c r="B1052" s="45" t="s">
        <v>2957</v>
      </c>
      <c r="C1052" s="29"/>
      <c r="D1052" s="29"/>
      <c r="E1052" s="29"/>
      <c r="F1052" s="334">
        <f t="shared" si="71"/>
        <v>0</v>
      </c>
      <c r="G1052" s="322">
        <f t="shared" si="74"/>
        <v>0.1271186440677966</v>
      </c>
      <c r="H1052" s="29"/>
      <c r="I1052" s="14" t="s">
        <v>146</v>
      </c>
      <c r="J1052" s="29"/>
      <c r="K1052" s="334" t="str">
        <f t="shared" si="72"/>
        <v>1 шт.</v>
      </c>
      <c r="L1052" s="29"/>
      <c r="M1052" s="31">
        <v>0.15</v>
      </c>
      <c r="N1052" s="160"/>
      <c r="O1052" s="325">
        <f t="shared" si="75"/>
        <v>0.15</v>
      </c>
    </row>
    <row r="1053" spans="1:15" x14ac:dyDescent="0.25">
      <c r="A1053" s="4" t="s">
        <v>50</v>
      </c>
      <c r="B1053" s="25" t="s">
        <v>23</v>
      </c>
      <c r="C1053" s="317"/>
      <c r="D1053" s="317"/>
      <c r="E1053" s="317"/>
      <c r="F1053" s="334">
        <f t="shared" si="71"/>
        <v>0</v>
      </c>
      <c r="G1053" s="322">
        <f t="shared" si="74"/>
        <v>0</v>
      </c>
      <c r="H1053" s="317"/>
      <c r="I1053" s="14"/>
      <c r="J1053" s="317"/>
      <c r="K1053" s="334">
        <f t="shared" si="72"/>
        <v>0</v>
      </c>
      <c r="L1053" s="317"/>
      <c r="M1053" s="31"/>
      <c r="N1053" s="160"/>
      <c r="O1053" s="325">
        <f t="shared" si="75"/>
        <v>0</v>
      </c>
    </row>
    <row r="1054" spans="1:15" x14ac:dyDescent="0.25">
      <c r="A1054" s="4" t="s">
        <v>51</v>
      </c>
      <c r="B1054" s="25" t="s">
        <v>17</v>
      </c>
      <c r="C1054" s="199"/>
      <c r="D1054" s="199"/>
      <c r="E1054" s="199"/>
      <c r="F1054" s="334">
        <f t="shared" si="71"/>
        <v>0</v>
      </c>
      <c r="G1054" s="322">
        <f t="shared" si="74"/>
        <v>0</v>
      </c>
      <c r="H1054" s="199"/>
      <c r="I1054" s="14"/>
      <c r="J1054" s="199"/>
      <c r="K1054" s="334">
        <f t="shared" si="72"/>
        <v>0</v>
      </c>
      <c r="L1054" s="199"/>
      <c r="M1054" s="31"/>
      <c r="N1054" s="160"/>
      <c r="O1054" s="325">
        <f t="shared" si="75"/>
        <v>0</v>
      </c>
    </row>
    <row r="1055" spans="1:15" ht="31.5" x14ac:dyDescent="0.25">
      <c r="A1055" s="4" t="s">
        <v>476</v>
      </c>
      <c r="B1055" s="25" t="s">
        <v>1541</v>
      </c>
      <c r="C1055" s="337"/>
      <c r="D1055" s="337"/>
      <c r="E1055" s="337"/>
      <c r="F1055" s="334">
        <f t="shared" si="71"/>
        <v>0</v>
      </c>
      <c r="G1055" s="322">
        <f t="shared" si="74"/>
        <v>0</v>
      </c>
      <c r="H1055" s="337"/>
      <c r="I1055" s="14"/>
      <c r="J1055" s="337"/>
      <c r="K1055" s="334">
        <f t="shared" si="72"/>
        <v>0</v>
      </c>
      <c r="L1055" s="337"/>
      <c r="M1055" s="31"/>
      <c r="N1055" s="160"/>
      <c r="O1055" s="325">
        <f t="shared" si="75"/>
        <v>0</v>
      </c>
    </row>
    <row r="1056" spans="1:15" x14ac:dyDescent="0.25">
      <c r="A1056" s="4" t="s">
        <v>52</v>
      </c>
      <c r="B1056" s="25" t="s">
        <v>24</v>
      </c>
      <c r="C1056" s="29"/>
      <c r="D1056" s="29"/>
      <c r="E1056" s="29"/>
      <c r="F1056" s="334">
        <f t="shared" si="71"/>
        <v>0</v>
      </c>
      <c r="G1056" s="322">
        <f t="shared" si="74"/>
        <v>0</v>
      </c>
      <c r="H1056" s="136"/>
      <c r="I1056" s="14"/>
      <c r="J1056" s="136"/>
      <c r="K1056" s="334">
        <f t="shared" si="72"/>
        <v>0</v>
      </c>
      <c r="L1056" s="136"/>
      <c r="M1056" s="31"/>
      <c r="N1056" s="160"/>
      <c r="O1056" s="325">
        <f t="shared" si="75"/>
        <v>0</v>
      </c>
    </row>
    <row r="1057" spans="1:15" x14ac:dyDescent="0.25">
      <c r="A1057" s="4" t="s">
        <v>54</v>
      </c>
      <c r="B1057" s="25" t="s">
        <v>25</v>
      </c>
      <c r="C1057" s="29"/>
      <c r="D1057" s="29"/>
      <c r="E1057" s="29"/>
      <c r="F1057" s="334">
        <f t="shared" si="71"/>
        <v>0</v>
      </c>
      <c r="G1057" s="322">
        <f t="shared" si="74"/>
        <v>0</v>
      </c>
      <c r="H1057" s="136"/>
      <c r="I1057" s="14"/>
      <c r="J1057" s="136"/>
      <c r="K1057" s="334">
        <f t="shared" si="72"/>
        <v>0</v>
      </c>
      <c r="L1057" s="136"/>
      <c r="M1057" s="31"/>
      <c r="N1057" s="160"/>
      <c r="O1057" s="325">
        <f t="shared" si="75"/>
        <v>0</v>
      </c>
    </row>
    <row r="1058" spans="1:15" x14ac:dyDescent="0.25">
      <c r="A1058" s="58" t="s">
        <v>2958</v>
      </c>
      <c r="B1058" s="45" t="s">
        <v>2959</v>
      </c>
      <c r="C1058" s="29"/>
      <c r="D1058" s="29"/>
      <c r="E1058" s="29"/>
      <c r="F1058" s="334">
        <f t="shared" si="71"/>
        <v>0</v>
      </c>
      <c r="G1058" s="322">
        <f t="shared" si="74"/>
        <v>7.1650000000000019E-2</v>
      </c>
      <c r="H1058" s="29"/>
      <c r="I1058" s="14" t="s">
        <v>146</v>
      </c>
      <c r="J1058" s="29"/>
      <c r="K1058" s="334" t="str">
        <f t="shared" si="72"/>
        <v>1 шт.</v>
      </c>
      <c r="L1058" s="29"/>
      <c r="M1058" s="31">
        <v>8.4547000000000011E-2</v>
      </c>
      <c r="N1058" s="160"/>
      <c r="O1058" s="325">
        <f t="shared" si="75"/>
        <v>8.4547000000000011E-2</v>
      </c>
    </row>
    <row r="1059" spans="1:15" x14ac:dyDescent="0.25">
      <c r="A1059" s="4" t="s">
        <v>55</v>
      </c>
      <c r="B1059" s="25" t="s">
        <v>26</v>
      </c>
      <c r="C1059" s="29"/>
      <c r="D1059" s="29"/>
      <c r="E1059" s="29"/>
      <c r="F1059" s="334">
        <f t="shared" si="71"/>
        <v>0</v>
      </c>
      <c r="G1059" s="322">
        <f t="shared" si="74"/>
        <v>0</v>
      </c>
      <c r="H1059" s="29"/>
      <c r="I1059" s="14"/>
      <c r="J1059" s="29"/>
      <c r="K1059" s="334">
        <f t="shared" si="72"/>
        <v>0</v>
      </c>
      <c r="L1059" s="29"/>
      <c r="M1059" s="31"/>
      <c r="N1059" s="160"/>
      <c r="O1059" s="325">
        <f t="shared" si="75"/>
        <v>0</v>
      </c>
    </row>
    <row r="1060" spans="1:15" x14ac:dyDescent="0.25">
      <c r="A1060" s="3" t="s">
        <v>90</v>
      </c>
      <c r="B1060" s="46" t="s">
        <v>2090</v>
      </c>
      <c r="C1060" s="29"/>
      <c r="D1060" s="29"/>
      <c r="E1060" s="29"/>
      <c r="F1060" s="334">
        <f t="shared" si="71"/>
        <v>0</v>
      </c>
      <c r="G1060" s="322">
        <f t="shared" si="74"/>
        <v>0</v>
      </c>
      <c r="H1060" s="29"/>
      <c r="I1060" s="40"/>
      <c r="J1060" s="29"/>
      <c r="K1060" s="334">
        <f t="shared" si="72"/>
        <v>0</v>
      </c>
      <c r="L1060" s="29"/>
      <c r="M1060" s="61"/>
      <c r="N1060" s="160"/>
      <c r="O1060" s="325">
        <f t="shared" si="75"/>
        <v>0</v>
      </c>
    </row>
    <row r="1061" spans="1:15" x14ac:dyDescent="0.25">
      <c r="A1061" s="9" t="s">
        <v>39</v>
      </c>
      <c r="B1061" s="25" t="s">
        <v>29</v>
      </c>
      <c r="C1061" s="29"/>
      <c r="D1061" s="29"/>
      <c r="E1061" s="29"/>
      <c r="F1061" s="334">
        <f t="shared" si="71"/>
        <v>0</v>
      </c>
      <c r="G1061" s="322">
        <f t="shared" si="74"/>
        <v>0</v>
      </c>
      <c r="H1061" s="29"/>
      <c r="I1061" s="14"/>
      <c r="J1061" s="29"/>
      <c r="K1061" s="334">
        <f t="shared" si="72"/>
        <v>0</v>
      </c>
      <c r="L1061" s="29"/>
      <c r="M1061" s="31"/>
      <c r="N1061" s="160"/>
      <c r="O1061" s="325">
        <f t="shared" si="75"/>
        <v>0</v>
      </c>
    </row>
    <row r="1062" spans="1:15" x14ac:dyDescent="0.25">
      <c r="A1062" s="58" t="s">
        <v>213</v>
      </c>
      <c r="B1062" s="45" t="s">
        <v>2960</v>
      </c>
      <c r="C1062" s="29"/>
      <c r="D1062" s="29"/>
      <c r="E1062" s="29"/>
      <c r="F1062" s="334">
        <f t="shared" si="71"/>
        <v>0</v>
      </c>
      <c r="G1062" s="322">
        <f t="shared" si="74"/>
        <v>0.55507983898305091</v>
      </c>
      <c r="H1062" s="29"/>
      <c r="I1062" s="14" t="s">
        <v>146</v>
      </c>
      <c r="J1062" s="29"/>
      <c r="K1062" s="334" t="str">
        <f t="shared" si="72"/>
        <v>1 шт.</v>
      </c>
      <c r="L1062" s="29"/>
      <c r="M1062" s="31">
        <v>0.65499421000000002</v>
      </c>
      <c r="N1062" s="160"/>
      <c r="O1062" s="325">
        <f t="shared" si="75"/>
        <v>0.65499421000000002</v>
      </c>
    </row>
    <row r="1063" spans="1:15" x14ac:dyDescent="0.25">
      <c r="A1063" s="9" t="s">
        <v>42</v>
      </c>
      <c r="B1063" s="25" t="s">
        <v>43</v>
      </c>
      <c r="C1063" s="29"/>
      <c r="D1063" s="29"/>
      <c r="E1063" s="29"/>
      <c r="F1063" s="334">
        <f t="shared" si="71"/>
        <v>0</v>
      </c>
      <c r="G1063" s="322">
        <f t="shared" si="74"/>
        <v>0</v>
      </c>
      <c r="H1063" s="29"/>
      <c r="I1063" s="14"/>
      <c r="J1063" s="29"/>
      <c r="K1063" s="334">
        <f t="shared" si="72"/>
        <v>0</v>
      </c>
      <c r="L1063" s="29"/>
      <c r="M1063" s="31"/>
      <c r="N1063" s="160"/>
      <c r="O1063" s="325">
        <f t="shared" si="75"/>
        <v>0</v>
      </c>
    </row>
    <row r="1064" spans="1:15" ht="31.5" x14ac:dyDescent="0.25">
      <c r="A1064" s="58" t="s">
        <v>215</v>
      </c>
      <c r="B1064" s="45" t="s">
        <v>2961</v>
      </c>
      <c r="C1064" s="29"/>
      <c r="D1064" s="13" t="str">
        <f>I1064</f>
        <v>0,063МВА</v>
      </c>
      <c r="E1064" s="29"/>
      <c r="F1064" s="334" t="str">
        <f t="shared" si="71"/>
        <v>0,063МВА</v>
      </c>
      <c r="G1064" s="322">
        <f t="shared" si="74"/>
        <v>6.7796610169491525E-2</v>
      </c>
      <c r="H1064" s="29"/>
      <c r="I1064" s="14" t="s">
        <v>2962</v>
      </c>
      <c r="J1064" s="29"/>
      <c r="K1064" s="334" t="str">
        <f t="shared" si="72"/>
        <v>0,063МВА</v>
      </c>
      <c r="L1064" s="29"/>
      <c r="M1064" s="31">
        <v>0.08</v>
      </c>
      <c r="N1064" s="160"/>
      <c r="O1064" s="325">
        <f t="shared" si="75"/>
        <v>0.08</v>
      </c>
    </row>
    <row r="1065" spans="1:15" ht="31.5" x14ac:dyDescent="0.25">
      <c r="A1065" s="58" t="s">
        <v>216</v>
      </c>
      <c r="B1065" s="45" t="s">
        <v>2963</v>
      </c>
      <c r="C1065" s="29"/>
      <c r="D1065" s="13" t="str">
        <f t="shared" ref="D1065:D1072" si="76">I1065</f>
        <v>0,16 МВА</v>
      </c>
      <c r="E1065" s="29"/>
      <c r="F1065" s="334" t="str">
        <f t="shared" si="71"/>
        <v>0,16 МВА</v>
      </c>
      <c r="G1065" s="322">
        <f t="shared" si="74"/>
        <v>8.9631570338983058E-2</v>
      </c>
      <c r="H1065" s="29"/>
      <c r="I1065" s="14" t="s">
        <v>327</v>
      </c>
      <c r="J1065" s="29"/>
      <c r="K1065" s="334" t="str">
        <f t="shared" si="72"/>
        <v>0,16 МВА</v>
      </c>
      <c r="L1065" s="29"/>
      <c r="M1065" s="31">
        <v>0.105765253</v>
      </c>
      <c r="N1065" s="160"/>
      <c r="O1065" s="325">
        <f t="shared" si="75"/>
        <v>0.105765253</v>
      </c>
    </row>
    <row r="1066" spans="1:15" ht="31.5" x14ac:dyDescent="0.25">
      <c r="A1066" s="58" t="s">
        <v>217</v>
      </c>
      <c r="B1066" s="45" t="s">
        <v>2964</v>
      </c>
      <c r="C1066" s="29"/>
      <c r="D1066" s="13" t="str">
        <f t="shared" si="76"/>
        <v>0,25 МВА</v>
      </c>
      <c r="E1066" s="29"/>
      <c r="F1066" s="334" t="str">
        <f t="shared" si="71"/>
        <v>0,25 МВА</v>
      </c>
      <c r="G1066" s="322">
        <f t="shared" si="74"/>
        <v>0.11820382203389831</v>
      </c>
      <c r="H1066" s="29"/>
      <c r="I1066" s="14" t="s">
        <v>352</v>
      </c>
      <c r="J1066" s="29"/>
      <c r="K1066" s="334" t="str">
        <f t="shared" si="72"/>
        <v>0,25 МВА</v>
      </c>
      <c r="L1066" s="29"/>
      <c r="M1066" s="31">
        <v>0.13948051</v>
      </c>
      <c r="N1066" s="160"/>
      <c r="O1066" s="325">
        <f t="shared" si="75"/>
        <v>0.13948051</v>
      </c>
    </row>
    <row r="1067" spans="1:15" ht="31.5" x14ac:dyDescent="0.25">
      <c r="A1067" s="58" t="s">
        <v>219</v>
      </c>
      <c r="B1067" s="45" t="s">
        <v>2965</v>
      </c>
      <c r="C1067" s="29"/>
      <c r="D1067" s="13" t="str">
        <f t="shared" si="76"/>
        <v>0,25 МВА</v>
      </c>
      <c r="E1067" s="29"/>
      <c r="F1067" s="334" t="str">
        <f t="shared" ref="F1067:F1130" si="77">D1067</f>
        <v>0,25 МВА</v>
      </c>
      <c r="G1067" s="322">
        <f t="shared" si="74"/>
        <v>0.12326277966101697</v>
      </c>
      <c r="H1067" s="29"/>
      <c r="I1067" s="14" t="s">
        <v>352</v>
      </c>
      <c r="J1067" s="29"/>
      <c r="K1067" s="334" t="str">
        <f t="shared" ref="K1067:K1130" si="78">I1067</f>
        <v>0,25 МВА</v>
      </c>
      <c r="L1067" s="29"/>
      <c r="M1067" s="31">
        <v>0.14545008000000001</v>
      </c>
      <c r="N1067" s="160"/>
      <c r="O1067" s="325">
        <f t="shared" si="75"/>
        <v>0.14545008000000001</v>
      </c>
    </row>
    <row r="1068" spans="1:15" ht="31.5" x14ac:dyDescent="0.25">
      <c r="A1068" s="58" t="s">
        <v>221</v>
      </c>
      <c r="B1068" s="45" t="s">
        <v>2966</v>
      </c>
      <c r="C1068" s="29"/>
      <c r="D1068" s="13"/>
      <c r="E1068" s="29"/>
      <c r="F1068" s="334">
        <f t="shared" si="77"/>
        <v>0</v>
      </c>
      <c r="G1068" s="322">
        <f t="shared" si="74"/>
        <v>4.1906779661016955</v>
      </c>
      <c r="H1068" s="29"/>
      <c r="I1068" s="14" t="s">
        <v>2860</v>
      </c>
      <c r="J1068" s="29"/>
      <c r="K1068" s="334" t="str">
        <f t="shared" si="78"/>
        <v>8 яч.</v>
      </c>
      <c r="L1068" s="29"/>
      <c r="M1068" s="31">
        <v>4.9450000000000003</v>
      </c>
      <c r="N1068" s="160"/>
      <c r="O1068" s="325">
        <f t="shared" si="75"/>
        <v>4.9450000000000003</v>
      </c>
    </row>
    <row r="1069" spans="1:15" x14ac:dyDescent="0.25">
      <c r="A1069" s="58" t="s">
        <v>223</v>
      </c>
      <c r="B1069" s="45" t="s">
        <v>2967</v>
      </c>
      <c r="C1069" s="29"/>
      <c r="D1069" s="13" t="str">
        <f t="shared" si="76"/>
        <v>0,1 км</v>
      </c>
      <c r="E1069" s="29"/>
      <c r="F1069" s="334" t="str">
        <f t="shared" si="77"/>
        <v>0,1 км</v>
      </c>
      <c r="G1069" s="322">
        <f t="shared" si="74"/>
        <v>0.10312033898305085</v>
      </c>
      <c r="H1069" s="29"/>
      <c r="I1069" s="14" t="s">
        <v>134</v>
      </c>
      <c r="J1069" s="29"/>
      <c r="K1069" s="334" t="str">
        <f t="shared" si="78"/>
        <v>0,1 км</v>
      </c>
      <c r="L1069" s="29"/>
      <c r="M1069" s="31">
        <v>0.121682</v>
      </c>
      <c r="N1069" s="160"/>
      <c r="O1069" s="325">
        <f t="shared" si="75"/>
        <v>0.121682</v>
      </c>
    </row>
    <row r="1070" spans="1:15" ht="31.5" x14ac:dyDescent="0.25">
      <c r="A1070" s="58" t="s">
        <v>225</v>
      </c>
      <c r="B1070" s="45" t="s">
        <v>2968</v>
      </c>
      <c r="C1070" s="29"/>
      <c r="D1070" s="13" t="str">
        <f t="shared" si="76"/>
        <v>0,25 МВА</v>
      </c>
      <c r="E1070" s="29"/>
      <c r="F1070" s="334" t="str">
        <f t="shared" si="77"/>
        <v>0,25 МВА</v>
      </c>
      <c r="G1070" s="322">
        <f t="shared" si="74"/>
        <v>0.21752203389830507</v>
      </c>
      <c r="H1070" s="29"/>
      <c r="I1070" s="14" t="s">
        <v>352</v>
      </c>
      <c r="J1070" s="29"/>
      <c r="K1070" s="334" t="str">
        <f t="shared" si="78"/>
        <v>0,25 МВА</v>
      </c>
      <c r="L1070" s="29"/>
      <c r="M1070" s="31">
        <v>0.25667599999999996</v>
      </c>
      <c r="N1070" s="160"/>
      <c r="O1070" s="325">
        <f t="shared" si="75"/>
        <v>0.25667599999999996</v>
      </c>
    </row>
    <row r="1071" spans="1:15" x14ac:dyDescent="0.25">
      <c r="A1071" s="58" t="s">
        <v>2969</v>
      </c>
      <c r="B1071" s="45" t="s">
        <v>2970</v>
      </c>
      <c r="C1071" s="29"/>
      <c r="D1071" s="13" t="str">
        <f t="shared" si="76"/>
        <v>0,97 км</v>
      </c>
      <c r="E1071" s="29"/>
      <c r="F1071" s="334" t="str">
        <f t="shared" si="77"/>
        <v>0,97 км</v>
      </c>
      <c r="G1071" s="322">
        <f t="shared" si="74"/>
        <v>2.3411772542372882</v>
      </c>
      <c r="H1071" s="29"/>
      <c r="I1071" s="14" t="s">
        <v>2971</v>
      </c>
      <c r="J1071" s="29"/>
      <c r="K1071" s="334" t="str">
        <f t="shared" si="78"/>
        <v>0,97 км</v>
      </c>
      <c r="L1071" s="29"/>
      <c r="M1071" s="31">
        <v>2.7625891600000001</v>
      </c>
      <c r="N1071" s="160"/>
      <c r="O1071" s="325">
        <f t="shared" si="75"/>
        <v>2.7625891600000001</v>
      </c>
    </row>
    <row r="1072" spans="1:15" ht="31.5" x14ac:dyDescent="0.25">
      <c r="A1072" s="58" t="s">
        <v>2972</v>
      </c>
      <c r="B1072" s="45" t="s">
        <v>2973</v>
      </c>
      <c r="C1072" s="29"/>
      <c r="D1072" s="13" t="str">
        <f t="shared" si="76"/>
        <v>0,97 км</v>
      </c>
      <c r="E1072" s="29"/>
      <c r="F1072" s="334" t="str">
        <f t="shared" si="77"/>
        <v>0,97 км</v>
      </c>
      <c r="G1072" s="322">
        <f t="shared" si="74"/>
        <v>2.1106435000000001</v>
      </c>
      <c r="H1072" s="29"/>
      <c r="I1072" s="14" t="s">
        <v>2971</v>
      </c>
      <c r="J1072" s="29"/>
      <c r="K1072" s="334" t="str">
        <f t="shared" si="78"/>
        <v>0,97 км</v>
      </c>
      <c r="L1072" s="29"/>
      <c r="M1072" s="31">
        <v>2.49055933</v>
      </c>
      <c r="N1072" s="160"/>
      <c r="O1072" s="325">
        <f t="shared" si="75"/>
        <v>2.49055933</v>
      </c>
    </row>
    <row r="1073" spans="1:15" ht="47.25" x14ac:dyDescent="0.25">
      <c r="A1073" s="58" t="s">
        <v>2974</v>
      </c>
      <c r="B1073" s="45" t="s">
        <v>4208</v>
      </c>
      <c r="C1073" s="317"/>
      <c r="D1073" s="13"/>
      <c r="E1073" s="317"/>
      <c r="F1073" s="334">
        <f t="shared" si="77"/>
        <v>0</v>
      </c>
      <c r="G1073" s="322">
        <f t="shared" si="74"/>
        <v>0.53139796610169499</v>
      </c>
      <c r="H1073" s="317"/>
      <c r="I1073" s="14" t="s">
        <v>1822</v>
      </c>
      <c r="J1073" s="317"/>
      <c r="K1073" s="334" t="str">
        <f t="shared" si="78"/>
        <v>7 яч.</v>
      </c>
      <c r="L1073" s="317"/>
      <c r="M1073" s="31">
        <v>0.62704959999999998</v>
      </c>
      <c r="N1073" s="160"/>
      <c r="O1073" s="325">
        <f t="shared" si="75"/>
        <v>0.62704959999999998</v>
      </c>
    </row>
    <row r="1074" spans="1:15" ht="31.5" x14ac:dyDescent="0.25">
      <c r="A1074" s="58" t="s">
        <v>2975</v>
      </c>
      <c r="B1074" s="355" t="s">
        <v>2976</v>
      </c>
      <c r="C1074" s="29"/>
      <c r="D1074" s="13"/>
      <c r="E1074" s="29"/>
      <c r="F1074" s="334">
        <f t="shared" si="77"/>
        <v>0</v>
      </c>
      <c r="G1074" s="322">
        <f t="shared" si="74"/>
        <v>0.31634745762711869</v>
      </c>
      <c r="H1074" s="29"/>
      <c r="I1074" s="14" t="s">
        <v>1821</v>
      </c>
      <c r="J1074" s="29"/>
      <c r="K1074" s="334" t="str">
        <f t="shared" si="78"/>
        <v>6 яч.</v>
      </c>
      <c r="L1074" s="29"/>
      <c r="M1074" s="31">
        <v>0.37329000000000001</v>
      </c>
      <c r="N1074" s="160"/>
      <c r="O1074" s="325">
        <f t="shared" si="75"/>
        <v>0.37329000000000001</v>
      </c>
    </row>
    <row r="1075" spans="1:15" x14ac:dyDescent="0.25">
      <c r="A1075" s="9" t="s">
        <v>27</v>
      </c>
      <c r="B1075" s="25" t="s">
        <v>28</v>
      </c>
      <c r="C1075" s="337"/>
      <c r="D1075" s="337"/>
      <c r="E1075" s="337"/>
      <c r="F1075" s="334">
        <f t="shared" si="77"/>
        <v>0</v>
      </c>
      <c r="G1075" s="322">
        <f t="shared" si="74"/>
        <v>0</v>
      </c>
      <c r="H1075" s="337"/>
      <c r="I1075" s="14"/>
      <c r="J1075" s="337"/>
      <c r="K1075" s="334">
        <f t="shared" si="78"/>
        <v>0</v>
      </c>
      <c r="L1075" s="337"/>
      <c r="M1075" s="31"/>
      <c r="N1075" s="160"/>
      <c r="O1075" s="325">
        <f t="shared" si="75"/>
        <v>0</v>
      </c>
    </row>
    <row r="1076" spans="1:15" ht="31.5" x14ac:dyDescent="0.25">
      <c r="A1076" s="58" t="s">
        <v>93</v>
      </c>
      <c r="B1076" s="45" t="s">
        <v>2977</v>
      </c>
      <c r="C1076" s="29"/>
      <c r="D1076" s="29"/>
      <c r="E1076" s="29"/>
      <c r="F1076" s="334">
        <f t="shared" si="77"/>
        <v>0</v>
      </c>
      <c r="G1076" s="322">
        <f t="shared" si="74"/>
        <v>9.1037032591838374E-2</v>
      </c>
      <c r="H1076" s="136"/>
      <c r="I1076" s="14" t="s">
        <v>146</v>
      </c>
      <c r="J1076" s="136"/>
      <c r="K1076" s="334" t="str">
        <f t="shared" si="78"/>
        <v>1 шт.</v>
      </c>
      <c r="L1076" s="136"/>
      <c r="M1076" s="31">
        <v>0.10742369845836927</v>
      </c>
      <c r="N1076" s="160"/>
      <c r="O1076" s="325">
        <f t="shared" si="75"/>
        <v>0.10742369845836927</v>
      </c>
    </row>
    <row r="1077" spans="1:15" x14ac:dyDescent="0.25">
      <c r="A1077" s="9" t="s">
        <v>44</v>
      </c>
      <c r="B1077" s="25" t="s">
        <v>31</v>
      </c>
      <c r="C1077" s="29"/>
      <c r="D1077" s="29"/>
      <c r="E1077" s="29"/>
      <c r="F1077" s="334">
        <f t="shared" si="77"/>
        <v>0</v>
      </c>
      <c r="G1077" s="322">
        <f t="shared" si="74"/>
        <v>0</v>
      </c>
      <c r="H1077" s="136"/>
      <c r="I1077" s="14"/>
      <c r="J1077" s="136"/>
      <c r="K1077" s="334">
        <f t="shared" si="78"/>
        <v>0</v>
      </c>
      <c r="L1077" s="136"/>
      <c r="M1077" s="31"/>
      <c r="N1077" s="160"/>
      <c r="O1077" s="325">
        <f t="shared" si="75"/>
        <v>0</v>
      </c>
    </row>
    <row r="1078" spans="1:15" x14ac:dyDescent="0.25">
      <c r="A1078" s="4" t="s">
        <v>45</v>
      </c>
      <c r="B1078" s="25" t="s">
        <v>20</v>
      </c>
      <c r="C1078" s="29"/>
      <c r="D1078" s="29"/>
      <c r="E1078" s="29"/>
      <c r="F1078" s="334">
        <f t="shared" si="77"/>
        <v>0</v>
      </c>
      <c r="G1078" s="322">
        <f t="shared" si="74"/>
        <v>0</v>
      </c>
      <c r="H1078" s="29"/>
      <c r="I1078" s="14"/>
      <c r="J1078" s="29"/>
      <c r="K1078" s="334">
        <f t="shared" si="78"/>
        <v>0</v>
      </c>
      <c r="L1078" s="29"/>
      <c r="M1078" s="31"/>
      <c r="N1078" s="160"/>
      <c r="O1078" s="325">
        <f t="shared" si="75"/>
        <v>0</v>
      </c>
    </row>
    <row r="1079" spans="1:15" x14ac:dyDescent="0.25">
      <c r="A1079" s="58" t="s">
        <v>232</v>
      </c>
      <c r="B1079" s="45" t="s">
        <v>63</v>
      </c>
      <c r="C1079" s="29"/>
      <c r="D1079" s="29"/>
      <c r="E1079" s="29"/>
      <c r="F1079" s="334">
        <f t="shared" si="77"/>
        <v>0</v>
      </c>
      <c r="G1079" s="322">
        <f t="shared" si="74"/>
        <v>6.9232966101694923E-2</v>
      </c>
      <c r="H1079" s="29"/>
      <c r="I1079" s="14" t="s">
        <v>146</v>
      </c>
      <c r="J1079" s="29"/>
      <c r="K1079" s="334" t="str">
        <f t="shared" si="78"/>
        <v>1 шт.</v>
      </c>
      <c r="L1079" s="29"/>
      <c r="M1079" s="31">
        <v>8.1694900000000001E-2</v>
      </c>
      <c r="N1079" s="160"/>
      <c r="O1079" s="325">
        <f t="shared" si="75"/>
        <v>8.1694900000000001E-2</v>
      </c>
    </row>
    <row r="1080" spans="1:15" x14ac:dyDescent="0.25">
      <c r="A1080" s="58" t="s">
        <v>233</v>
      </c>
      <c r="B1080" s="45" t="s">
        <v>2978</v>
      </c>
      <c r="C1080" s="29"/>
      <c r="D1080" s="29"/>
      <c r="E1080" s="29"/>
      <c r="F1080" s="334">
        <f t="shared" si="77"/>
        <v>0</v>
      </c>
      <c r="G1080" s="322">
        <f t="shared" si="74"/>
        <v>0.80804576271186446</v>
      </c>
      <c r="H1080" s="29"/>
      <c r="I1080" s="14" t="s">
        <v>1739</v>
      </c>
      <c r="J1080" s="29"/>
      <c r="K1080" s="334" t="str">
        <f t="shared" si="78"/>
        <v>2 шт.</v>
      </c>
      <c r="L1080" s="29"/>
      <c r="M1080" s="31">
        <v>0.95349400000000006</v>
      </c>
      <c r="N1080" s="160"/>
      <c r="O1080" s="325">
        <f t="shared" si="75"/>
        <v>0.95349400000000006</v>
      </c>
    </row>
    <row r="1081" spans="1:15" x14ac:dyDescent="0.25">
      <c r="A1081" s="4" t="s">
        <v>46</v>
      </c>
      <c r="B1081" s="25" t="s">
        <v>21</v>
      </c>
      <c r="C1081" s="29"/>
      <c r="D1081" s="29"/>
      <c r="E1081" s="29"/>
      <c r="F1081" s="334">
        <f t="shared" si="77"/>
        <v>0</v>
      </c>
      <c r="G1081" s="322">
        <f t="shared" si="74"/>
        <v>0</v>
      </c>
      <c r="H1081" s="29"/>
      <c r="I1081" s="14"/>
      <c r="J1081" s="29"/>
      <c r="K1081" s="334">
        <f t="shared" si="78"/>
        <v>0</v>
      </c>
      <c r="L1081" s="29"/>
      <c r="M1081" s="31"/>
      <c r="N1081" s="160"/>
      <c r="O1081" s="325">
        <f t="shared" si="75"/>
        <v>0</v>
      </c>
    </row>
    <row r="1082" spans="1:15" x14ac:dyDescent="0.25">
      <c r="A1082" s="4" t="s">
        <v>48</v>
      </c>
      <c r="B1082" s="25" t="s">
        <v>22</v>
      </c>
      <c r="C1082" s="29"/>
      <c r="D1082" s="29"/>
      <c r="E1082" s="29"/>
      <c r="F1082" s="334">
        <f t="shared" si="77"/>
        <v>0</v>
      </c>
      <c r="G1082" s="322">
        <f t="shared" si="74"/>
        <v>0</v>
      </c>
      <c r="H1082" s="29"/>
      <c r="I1082" s="14"/>
      <c r="J1082" s="29"/>
      <c r="K1082" s="334">
        <f t="shared" si="78"/>
        <v>0</v>
      </c>
      <c r="L1082" s="29"/>
      <c r="M1082" s="31"/>
      <c r="N1082" s="160"/>
      <c r="O1082" s="325">
        <f t="shared" si="75"/>
        <v>0</v>
      </c>
    </row>
    <row r="1083" spans="1:15" x14ac:dyDescent="0.25">
      <c r="A1083" s="4" t="s">
        <v>50</v>
      </c>
      <c r="B1083" s="25" t="s">
        <v>23</v>
      </c>
      <c r="C1083" s="29"/>
      <c r="D1083" s="29"/>
      <c r="E1083" s="29"/>
      <c r="F1083" s="334">
        <f t="shared" si="77"/>
        <v>0</v>
      </c>
      <c r="G1083" s="322">
        <f t="shared" si="74"/>
        <v>0</v>
      </c>
      <c r="H1083" s="29"/>
      <c r="I1083" s="14"/>
      <c r="J1083" s="29"/>
      <c r="K1083" s="334">
        <f t="shared" si="78"/>
        <v>0</v>
      </c>
      <c r="L1083" s="29"/>
      <c r="M1083" s="31"/>
      <c r="N1083" s="160"/>
      <c r="O1083" s="325">
        <f t="shared" si="75"/>
        <v>0</v>
      </c>
    </row>
    <row r="1084" spans="1:15" x14ac:dyDescent="0.25">
      <c r="A1084" s="4" t="s">
        <v>51</v>
      </c>
      <c r="B1084" s="25" t="s">
        <v>17</v>
      </c>
      <c r="C1084" s="356"/>
      <c r="D1084" s="356"/>
      <c r="E1084" s="356"/>
      <c r="F1084" s="334">
        <f t="shared" si="77"/>
        <v>0</v>
      </c>
      <c r="G1084" s="322">
        <f t="shared" si="74"/>
        <v>0</v>
      </c>
      <c r="H1084" s="356"/>
      <c r="I1084" s="14"/>
      <c r="J1084" s="356"/>
      <c r="K1084" s="334">
        <f t="shared" si="78"/>
        <v>0</v>
      </c>
      <c r="L1084" s="356"/>
      <c r="M1084" s="31"/>
      <c r="N1084" s="160"/>
      <c r="O1084" s="325">
        <f t="shared" si="75"/>
        <v>0</v>
      </c>
    </row>
    <row r="1085" spans="1:15" x14ac:dyDescent="0.25">
      <c r="A1085" s="58" t="s">
        <v>2979</v>
      </c>
      <c r="B1085" s="45" t="s">
        <v>17</v>
      </c>
      <c r="C1085" s="356"/>
      <c r="D1085" s="356"/>
      <c r="E1085" s="356"/>
      <c r="F1085" s="334">
        <f t="shared" si="77"/>
        <v>0</v>
      </c>
      <c r="G1085" s="322">
        <f t="shared" si="74"/>
        <v>0.48389476271186449</v>
      </c>
      <c r="H1085" s="356"/>
      <c r="I1085" s="14"/>
      <c r="J1085" s="356"/>
      <c r="K1085" s="334">
        <f t="shared" si="78"/>
        <v>0</v>
      </c>
      <c r="L1085" s="356"/>
      <c r="M1085" s="31">
        <v>0.57099582000000004</v>
      </c>
      <c r="N1085" s="160"/>
      <c r="O1085" s="325">
        <f t="shared" si="75"/>
        <v>0.57099582000000004</v>
      </c>
    </row>
    <row r="1086" spans="1:15" ht="31.5" x14ac:dyDescent="0.25">
      <c r="A1086" s="4" t="s">
        <v>476</v>
      </c>
      <c r="B1086" s="25" t="s">
        <v>1541</v>
      </c>
      <c r="C1086" s="356"/>
      <c r="D1086" s="356"/>
      <c r="E1086" s="356"/>
      <c r="F1086" s="334">
        <f t="shared" si="77"/>
        <v>0</v>
      </c>
      <c r="G1086" s="322">
        <f t="shared" si="74"/>
        <v>0</v>
      </c>
      <c r="H1086" s="356"/>
      <c r="I1086" s="14"/>
      <c r="J1086" s="356"/>
      <c r="K1086" s="334">
        <f t="shared" si="78"/>
        <v>0</v>
      </c>
      <c r="L1086" s="356"/>
      <c r="M1086" s="31"/>
      <c r="N1086" s="160"/>
      <c r="O1086" s="325">
        <f t="shared" si="75"/>
        <v>0</v>
      </c>
    </row>
    <row r="1087" spans="1:15" x14ac:dyDescent="0.25">
      <c r="A1087" s="4" t="s">
        <v>52</v>
      </c>
      <c r="B1087" s="25" t="s">
        <v>24</v>
      </c>
      <c r="C1087" s="29"/>
      <c r="D1087" s="29"/>
      <c r="E1087" s="29"/>
      <c r="F1087" s="334">
        <f t="shared" si="77"/>
        <v>0</v>
      </c>
      <c r="G1087" s="322">
        <f t="shared" si="74"/>
        <v>0</v>
      </c>
      <c r="H1087" s="29"/>
      <c r="I1087" s="14"/>
      <c r="J1087" s="29"/>
      <c r="K1087" s="334">
        <f t="shared" si="78"/>
        <v>0</v>
      </c>
      <c r="L1087" s="29"/>
      <c r="M1087" s="31"/>
      <c r="N1087" s="160"/>
      <c r="O1087" s="325">
        <f t="shared" si="75"/>
        <v>0</v>
      </c>
    </row>
    <row r="1088" spans="1:15" x14ac:dyDescent="0.25">
      <c r="A1088" s="4" t="s">
        <v>54</v>
      </c>
      <c r="B1088" s="25" t="s">
        <v>25</v>
      </c>
      <c r="C1088" s="29"/>
      <c r="D1088" s="29"/>
      <c r="E1088" s="29"/>
      <c r="F1088" s="334">
        <f t="shared" si="77"/>
        <v>0</v>
      </c>
      <c r="G1088" s="322">
        <f t="shared" si="74"/>
        <v>0</v>
      </c>
      <c r="H1088" s="29"/>
      <c r="I1088" s="14"/>
      <c r="J1088" s="29"/>
      <c r="K1088" s="334">
        <f t="shared" si="78"/>
        <v>0</v>
      </c>
      <c r="L1088" s="29"/>
      <c r="M1088" s="31"/>
      <c r="N1088" s="160"/>
      <c r="O1088" s="325">
        <f t="shared" si="75"/>
        <v>0</v>
      </c>
    </row>
    <row r="1089" spans="1:15" x14ac:dyDescent="0.25">
      <c r="A1089" s="4" t="s">
        <v>55</v>
      </c>
      <c r="B1089" s="25" t="s">
        <v>26</v>
      </c>
      <c r="C1089" s="29"/>
      <c r="D1089" s="29"/>
      <c r="E1089" s="29"/>
      <c r="F1089" s="334">
        <f t="shared" si="77"/>
        <v>0</v>
      </c>
      <c r="G1089" s="322">
        <f t="shared" si="74"/>
        <v>0</v>
      </c>
      <c r="H1089" s="29"/>
      <c r="I1089" s="14"/>
      <c r="J1089" s="29"/>
      <c r="K1089" s="334">
        <f t="shared" si="78"/>
        <v>0</v>
      </c>
      <c r="L1089" s="29"/>
      <c r="M1089" s="31"/>
      <c r="N1089" s="160"/>
      <c r="O1089" s="325">
        <f t="shared" si="75"/>
        <v>0</v>
      </c>
    </row>
    <row r="1090" spans="1:15" x14ac:dyDescent="0.25">
      <c r="A1090" s="3" t="s">
        <v>98</v>
      </c>
      <c r="B1090" s="46" t="s">
        <v>2980</v>
      </c>
      <c r="C1090" s="29"/>
      <c r="D1090" s="29"/>
      <c r="E1090" s="29"/>
      <c r="F1090" s="334">
        <f t="shared" si="77"/>
        <v>0</v>
      </c>
      <c r="G1090" s="322">
        <f t="shared" si="74"/>
        <v>0</v>
      </c>
      <c r="H1090" s="29"/>
      <c r="I1090" s="40"/>
      <c r="J1090" s="29"/>
      <c r="K1090" s="334">
        <f t="shared" si="78"/>
        <v>0</v>
      </c>
      <c r="L1090" s="29"/>
      <c r="M1090" s="61"/>
      <c r="N1090" s="160"/>
      <c r="O1090" s="325">
        <f t="shared" si="75"/>
        <v>0</v>
      </c>
    </row>
    <row r="1091" spans="1:15" x14ac:dyDescent="0.25">
      <c r="A1091" s="9" t="s">
        <v>39</v>
      </c>
      <c r="B1091" s="25" t="s">
        <v>29</v>
      </c>
      <c r="C1091" s="29"/>
      <c r="D1091" s="29"/>
      <c r="E1091" s="29"/>
      <c r="F1091" s="334">
        <f t="shared" si="77"/>
        <v>0</v>
      </c>
      <c r="G1091" s="322">
        <f t="shared" si="74"/>
        <v>0</v>
      </c>
      <c r="H1091" s="29"/>
      <c r="I1091" s="14"/>
      <c r="J1091" s="29"/>
      <c r="K1091" s="334">
        <f t="shared" si="78"/>
        <v>0</v>
      </c>
      <c r="L1091" s="29"/>
      <c r="M1091" s="31"/>
      <c r="N1091" s="160"/>
      <c r="O1091" s="325">
        <f t="shared" si="75"/>
        <v>0</v>
      </c>
    </row>
    <row r="1092" spans="1:15" x14ac:dyDescent="0.25">
      <c r="A1092" s="333" t="s">
        <v>1527</v>
      </c>
      <c r="B1092" s="45" t="s">
        <v>2981</v>
      </c>
      <c r="C1092" s="29"/>
      <c r="D1092" s="29"/>
      <c r="E1092" s="29"/>
      <c r="F1092" s="334">
        <f t="shared" si="77"/>
        <v>0</v>
      </c>
      <c r="G1092" s="322">
        <f t="shared" si="74"/>
        <v>0.31434546610169495</v>
      </c>
      <c r="H1092" s="29"/>
      <c r="I1092" s="357" t="s">
        <v>1100</v>
      </c>
      <c r="J1092" s="29"/>
      <c r="K1092" s="334" t="str">
        <f t="shared" si="78"/>
        <v>0,5 км</v>
      </c>
      <c r="L1092" s="29"/>
      <c r="M1092" s="182">
        <v>0.37092765</v>
      </c>
      <c r="N1092" s="160"/>
      <c r="O1092" s="325">
        <f t="shared" si="75"/>
        <v>0.37092765</v>
      </c>
    </row>
    <row r="1093" spans="1:15" ht="31.5" x14ac:dyDescent="0.25">
      <c r="A1093" s="333" t="s">
        <v>2982</v>
      </c>
      <c r="B1093" s="45" t="s">
        <v>2983</v>
      </c>
      <c r="C1093" s="29"/>
      <c r="D1093" s="29"/>
      <c r="E1093" s="29"/>
      <c r="F1093" s="334">
        <f t="shared" si="77"/>
        <v>0</v>
      </c>
      <c r="G1093" s="322">
        <f t="shared" si="74"/>
        <v>4.1677093220338988E-2</v>
      </c>
      <c r="H1093" s="29"/>
      <c r="I1093" s="14" t="s">
        <v>19</v>
      </c>
      <c r="J1093" s="29"/>
      <c r="K1093" s="334" t="str">
        <f t="shared" si="78"/>
        <v>0,4 МВА</v>
      </c>
      <c r="L1093" s="29"/>
      <c r="M1093" s="182">
        <v>4.9178970000000002E-2</v>
      </c>
      <c r="N1093" s="160"/>
      <c r="O1093" s="325">
        <f t="shared" si="75"/>
        <v>4.9178970000000002E-2</v>
      </c>
    </row>
    <row r="1094" spans="1:15" ht="31.5" x14ac:dyDescent="0.25">
      <c r="A1094" s="333" t="s">
        <v>2984</v>
      </c>
      <c r="B1094" s="184" t="s">
        <v>4209</v>
      </c>
      <c r="C1094" s="358"/>
      <c r="D1094" s="358"/>
      <c r="E1094" s="358"/>
      <c r="F1094" s="334">
        <f t="shared" si="77"/>
        <v>0</v>
      </c>
      <c r="G1094" s="322">
        <f t="shared" si="74"/>
        <v>0.23389830508474579</v>
      </c>
      <c r="H1094" s="358"/>
      <c r="I1094" s="357" t="s">
        <v>1586</v>
      </c>
      <c r="J1094" s="358"/>
      <c r="K1094" s="334" t="str">
        <f t="shared" si="78"/>
        <v>0,25 км</v>
      </c>
      <c r="L1094" s="358"/>
      <c r="M1094" s="182">
        <v>0.27600000000000002</v>
      </c>
      <c r="N1094" s="160"/>
      <c r="O1094" s="325">
        <f t="shared" si="75"/>
        <v>0.27600000000000002</v>
      </c>
    </row>
    <row r="1095" spans="1:15" x14ac:dyDescent="0.25">
      <c r="A1095" s="9" t="s">
        <v>42</v>
      </c>
      <c r="B1095" s="25" t="s">
        <v>43</v>
      </c>
      <c r="C1095" s="29"/>
      <c r="D1095" s="29"/>
      <c r="E1095" s="29"/>
      <c r="F1095" s="334">
        <f t="shared" si="77"/>
        <v>0</v>
      </c>
      <c r="G1095" s="322">
        <f t="shared" si="74"/>
        <v>0</v>
      </c>
      <c r="H1095" s="29"/>
      <c r="I1095" s="14"/>
      <c r="J1095" s="29"/>
      <c r="K1095" s="334">
        <f t="shared" si="78"/>
        <v>0</v>
      </c>
      <c r="L1095" s="29"/>
      <c r="M1095" s="31"/>
      <c r="N1095" s="160"/>
      <c r="O1095" s="325">
        <f t="shared" si="75"/>
        <v>0</v>
      </c>
    </row>
    <row r="1096" spans="1:15" x14ac:dyDescent="0.25">
      <c r="A1096" s="58" t="s">
        <v>238</v>
      </c>
      <c r="B1096" s="45" t="s">
        <v>4210</v>
      </c>
      <c r="C1096" s="29"/>
      <c r="D1096" s="13" t="str">
        <f>I1096</f>
        <v>0,16 МВА</v>
      </c>
      <c r="E1096" s="29"/>
      <c r="F1096" s="334" t="str">
        <f t="shared" si="77"/>
        <v>0,16 МВА</v>
      </c>
      <c r="G1096" s="322">
        <f t="shared" si="74"/>
        <v>0.27592305084745766</v>
      </c>
      <c r="H1096" s="29"/>
      <c r="I1096" s="14" t="s">
        <v>327</v>
      </c>
      <c r="J1096" s="29"/>
      <c r="K1096" s="334" t="str">
        <f t="shared" si="78"/>
        <v>0,16 МВА</v>
      </c>
      <c r="L1096" s="29"/>
      <c r="M1096" s="31">
        <v>0.32558920000000002</v>
      </c>
      <c r="N1096" s="160"/>
      <c r="O1096" s="325">
        <f t="shared" si="75"/>
        <v>0.32558920000000002</v>
      </c>
    </row>
    <row r="1097" spans="1:15" x14ac:dyDescent="0.25">
      <c r="A1097" s="58" t="s">
        <v>239</v>
      </c>
      <c r="B1097" s="45" t="s">
        <v>4211</v>
      </c>
      <c r="C1097" s="29"/>
      <c r="D1097" s="13" t="str">
        <f t="shared" ref="D1097:D1108" si="79">I1097</f>
        <v>0,4 МВА</v>
      </c>
      <c r="E1097" s="29"/>
      <c r="F1097" s="334" t="str">
        <f t="shared" si="77"/>
        <v>0,4 МВА</v>
      </c>
      <c r="G1097" s="322">
        <f t="shared" si="74"/>
        <v>0.44337366949152546</v>
      </c>
      <c r="H1097" s="29"/>
      <c r="I1097" s="14" t="s">
        <v>19</v>
      </c>
      <c r="J1097" s="29"/>
      <c r="K1097" s="334" t="str">
        <f t="shared" si="78"/>
        <v>0,4 МВА</v>
      </c>
      <c r="L1097" s="29"/>
      <c r="M1097" s="31">
        <v>0.52318092999999999</v>
      </c>
      <c r="N1097" s="160"/>
      <c r="O1097" s="325">
        <f t="shared" si="75"/>
        <v>0.52318092999999999</v>
      </c>
    </row>
    <row r="1098" spans="1:15" ht="31.5" x14ac:dyDescent="0.25">
      <c r="A1098" s="58" t="s">
        <v>240</v>
      </c>
      <c r="B1098" s="45" t="s">
        <v>2988</v>
      </c>
      <c r="C1098" s="29"/>
      <c r="D1098" s="13" t="str">
        <f t="shared" si="79"/>
        <v>10 МВА</v>
      </c>
      <c r="E1098" s="29"/>
      <c r="F1098" s="334" t="str">
        <f t="shared" si="77"/>
        <v>10 МВА</v>
      </c>
      <c r="G1098" s="322">
        <f t="shared" si="74"/>
        <v>5.2983050847457624</v>
      </c>
      <c r="H1098" s="29"/>
      <c r="I1098" s="14" t="s">
        <v>844</v>
      </c>
      <c r="J1098" s="29"/>
      <c r="K1098" s="334" t="str">
        <f t="shared" si="78"/>
        <v>10 МВА</v>
      </c>
      <c r="L1098" s="29"/>
      <c r="M1098" s="31">
        <v>6.2519999999999998</v>
      </c>
      <c r="N1098" s="160"/>
      <c r="O1098" s="325">
        <f t="shared" si="75"/>
        <v>6.2519999999999998</v>
      </c>
    </row>
    <row r="1099" spans="1:15" ht="31.5" x14ac:dyDescent="0.25">
      <c r="A1099" s="58" t="s">
        <v>241</v>
      </c>
      <c r="B1099" s="45" t="s">
        <v>2989</v>
      </c>
      <c r="C1099" s="29"/>
      <c r="D1099" s="13" t="str">
        <f t="shared" si="79"/>
        <v>0,4 МВА</v>
      </c>
      <c r="E1099" s="29"/>
      <c r="F1099" s="334" t="str">
        <f t="shared" si="77"/>
        <v>0,4 МВА</v>
      </c>
      <c r="G1099" s="322">
        <f t="shared" si="74"/>
        <v>0.1611375847457627</v>
      </c>
      <c r="H1099" s="29"/>
      <c r="I1099" s="14" t="s">
        <v>19</v>
      </c>
      <c r="J1099" s="29"/>
      <c r="K1099" s="334" t="str">
        <f t="shared" si="78"/>
        <v>0,4 МВА</v>
      </c>
      <c r="L1099" s="29"/>
      <c r="M1099" s="31">
        <v>0.19014234999999999</v>
      </c>
      <c r="N1099" s="160"/>
      <c r="O1099" s="325">
        <f t="shared" si="75"/>
        <v>0.19014234999999999</v>
      </c>
    </row>
    <row r="1100" spans="1:15" ht="47.25" x14ac:dyDescent="0.25">
      <c r="A1100" s="58" t="s">
        <v>242</v>
      </c>
      <c r="B1100" s="45" t="s">
        <v>2990</v>
      </c>
      <c r="C1100" s="29"/>
      <c r="D1100" s="13" t="str">
        <f t="shared" si="79"/>
        <v>0,5 МВА</v>
      </c>
      <c r="E1100" s="29"/>
      <c r="F1100" s="334" t="str">
        <f t="shared" si="77"/>
        <v>0,5 МВА</v>
      </c>
      <c r="G1100" s="322">
        <f t="shared" si="74"/>
        <v>0.24323939830508479</v>
      </c>
      <c r="H1100" s="29"/>
      <c r="I1100" s="14" t="s">
        <v>351</v>
      </c>
      <c r="J1100" s="29"/>
      <c r="K1100" s="334" t="str">
        <f t="shared" si="78"/>
        <v>0,5 МВА</v>
      </c>
      <c r="L1100" s="29"/>
      <c r="M1100" s="31">
        <v>0.28702249000000002</v>
      </c>
      <c r="N1100" s="160"/>
      <c r="O1100" s="325">
        <f t="shared" si="75"/>
        <v>0.28702249000000002</v>
      </c>
    </row>
    <row r="1101" spans="1:15" ht="31.5" x14ac:dyDescent="0.25">
      <c r="A1101" s="58" t="s">
        <v>243</v>
      </c>
      <c r="B1101" s="45" t="s">
        <v>2991</v>
      </c>
      <c r="C1101" s="29"/>
      <c r="D1101" s="13" t="str">
        <f t="shared" si="79"/>
        <v>0,25 МВА</v>
      </c>
      <c r="E1101" s="29"/>
      <c r="F1101" s="334" t="str">
        <f t="shared" si="77"/>
        <v>0,25 МВА</v>
      </c>
      <c r="G1101" s="322">
        <f t="shared" si="74"/>
        <v>0.12203389830508474</v>
      </c>
      <c r="H1101" s="29"/>
      <c r="I1101" s="14" t="s">
        <v>352</v>
      </c>
      <c r="J1101" s="29"/>
      <c r="K1101" s="334" t="str">
        <f t="shared" si="78"/>
        <v>0,25 МВА</v>
      </c>
      <c r="L1101" s="29"/>
      <c r="M1101" s="31">
        <v>0.14399999999999999</v>
      </c>
      <c r="N1101" s="160"/>
      <c r="O1101" s="325">
        <f t="shared" si="75"/>
        <v>0.14399999999999999</v>
      </c>
    </row>
    <row r="1102" spans="1:15" ht="31.5" x14ac:dyDescent="0.25">
      <c r="A1102" s="58" t="s">
        <v>244</v>
      </c>
      <c r="B1102" s="45" t="s">
        <v>2992</v>
      </c>
      <c r="C1102" s="29"/>
      <c r="D1102" s="13" t="str">
        <f t="shared" si="79"/>
        <v>0,16 МВА</v>
      </c>
      <c r="E1102" s="29"/>
      <c r="F1102" s="334" t="str">
        <f t="shared" si="77"/>
        <v>0,16 МВА</v>
      </c>
      <c r="G1102" s="322">
        <f t="shared" si="74"/>
        <v>8.8125711864406778E-2</v>
      </c>
      <c r="H1102" s="29"/>
      <c r="I1102" s="14" t="s">
        <v>327</v>
      </c>
      <c r="J1102" s="29"/>
      <c r="K1102" s="334" t="str">
        <f t="shared" si="78"/>
        <v>0,16 МВА</v>
      </c>
      <c r="L1102" s="29"/>
      <c r="M1102" s="31">
        <v>0.10398834</v>
      </c>
      <c r="N1102" s="160"/>
      <c r="O1102" s="325">
        <f t="shared" si="75"/>
        <v>0.10398834</v>
      </c>
    </row>
    <row r="1103" spans="1:15" ht="31.5" x14ac:dyDescent="0.25">
      <c r="A1103" s="58" t="s">
        <v>245</v>
      </c>
      <c r="B1103" s="45" t="s">
        <v>2993</v>
      </c>
      <c r="C1103" s="29"/>
      <c r="D1103" s="13" t="str">
        <f t="shared" si="79"/>
        <v>0,1 МВА</v>
      </c>
      <c r="E1103" s="29"/>
      <c r="F1103" s="334" t="str">
        <f t="shared" si="77"/>
        <v>0,1 МВА</v>
      </c>
      <c r="G1103" s="322">
        <f t="shared" si="74"/>
        <v>6.8839483050847472E-2</v>
      </c>
      <c r="H1103" s="29"/>
      <c r="I1103" s="14" t="s">
        <v>18</v>
      </c>
      <c r="J1103" s="29"/>
      <c r="K1103" s="334" t="str">
        <f t="shared" si="78"/>
        <v>0,1 МВА</v>
      </c>
      <c r="L1103" s="29"/>
      <c r="M1103" s="31">
        <v>8.1230590000000005E-2</v>
      </c>
      <c r="N1103" s="160"/>
      <c r="O1103" s="325">
        <f t="shared" si="75"/>
        <v>8.1230590000000005E-2</v>
      </c>
    </row>
    <row r="1104" spans="1:15" ht="31.5" x14ac:dyDescent="0.25">
      <c r="A1104" s="58" t="s">
        <v>246</v>
      </c>
      <c r="B1104" s="45" t="s">
        <v>2994</v>
      </c>
      <c r="C1104" s="29"/>
      <c r="D1104" s="13" t="str">
        <f t="shared" si="79"/>
        <v>0,1 МВА</v>
      </c>
      <c r="E1104" s="29"/>
      <c r="F1104" s="334" t="str">
        <f t="shared" si="77"/>
        <v>0,1 МВА</v>
      </c>
      <c r="G1104" s="322">
        <f t="shared" ref="G1104:G1167" si="80">O1104/1.18</f>
        <v>6.864406779661017E-2</v>
      </c>
      <c r="H1104" s="29"/>
      <c r="I1104" s="14" t="s">
        <v>18</v>
      </c>
      <c r="J1104" s="29"/>
      <c r="K1104" s="334" t="str">
        <f t="shared" si="78"/>
        <v>0,1 МВА</v>
      </c>
      <c r="L1104" s="29"/>
      <c r="M1104" s="31">
        <v>8.1000000000000003E-2</v>
      </c>
      <c r="N1104" s="160"/>
      <c r="O1104" s="325">
        <f t="shared" si="75"/>
        <v>8.1000000000000003E-2</v>
      </c>
    </row>
    <row r="1105" spans="1:15" ht="47.25" x14ac:dyDescent="0.25">
      <c r="A1105" s="58" t="s">
        <v>247</v>
      </c>
      <c r="B1105" s="142" t="s">
        <v>2995</v>
      </c>
      <c r="C1105" s="29"/>
      <c r="D1105" s="13" t="str">
        <f t="shared" si="79"/>
        <v>0,26 км</v>
      </c>
      <c r="E1105" s="29"/>
      <c r="F1105" s="334" t="str">
        <f t="shared" si="77"/>
        <v>0,26 км</v>
      </c>
      <c r="G1105" s="322">
        <f t="shared" si="80"/>
        <v>0.38660084745762713</v>
      </c>
      <c r="H1105" s="29"/>
      <c r="I1105" s="14" t="s">
        <v>1149</v>
      </c>
      <c r="J1105" s="29"/>
      <c r="K1105" s="334" t="str">
        <f t="shared" si="78"/>
        <v>0,26 км</v>
      </c>
      <c r="L1105" s="29"/>
      <c r="M1105" s="31">
        <v>0.45618900000000001</v>
      </c>
      <c r="N1105" s="160"/>
      <c r="O1105" s="325">
        <f t="shared" si="75"/>
        <v>0.45618900000000001</v>
      </c>
    </row>
    <row r="1106" spans="1:15" ht="47.25" x14ac:dyDescent="0.25">
      <c r="A1106" s="58" t="s">
        <v>248</v>
      </c>
      <c r="B1106" s="359" t="s">
        <v>2996</v>
      </c>
      <c r="C1106" s="29"/>
      <c r="D1106" s="13" t="str">
        <f t="shared" si="79"/>
        <v>0,21 км</v>
      </c>
      <c r="E1106" s="29"/>
      <c r="F1106" s="334" t="str">
        <f t="shared" si="77"/>
        <v>0,21 км</v>
      </c>
      <c r="G1106" s="322">
        <f t="shared" si="80"/>
        <v>4.4838135593220342E-2</v>
      </c>
      <c r="H1106" s="29"/>
      <c r="I1106" s="14" t="s">
        <v>2997</v>
      </c>
      <c r="J1106" s="29"/>
      <c r="K1106" s="334" t="str">
        <f t="shared" si="78"/>
        <v>0,21 км</v>
      </c>
      <c r="L1106" s="29"/>
      <c r="M1106" s="31">
        <v>5.2909000000000005E-2</v>
      </c>
      <c r="N1106" s="160"/>
      <c r="O1106" s="325">
        <f t="shared" si="75"/>
        <v>5.2909000000000005E-2</v>
      </c>
    </row>
    <row r="1107" spans="1:15" ht="47.25" x14ac:dyDescent="0.25">
      <c r="A1107" s="58" t="s">
        <v>249</v>
      </c>
      <c r="B1107" s="360" t="s">
        <v>2998</v>
      </c>
      <c r="C1107" s="29"/>
      <c r="D1107" s="13" t="str">
        <f t="shared" si="79"/>
        <v>0,4 км</v>
      </c>
      <c r="E1107" s="29"/>
      <c r="F1107" s="334" t="str">
        <f t="shared" si="77"/>
        <v>0,4 км</v>
      </c>
      <c r="G1107" s="322">
        <f t="shared" si="80"/>
        <v>8.5000000000000006E-2</v>
      </c>
      <c r="H1107" s="29"/>
      <c r="I1107" s="356" t="s">
        <v>711</v>
      </c>
      <c r="J1107" s="29"/>
      <c r="K1107" s="334" t="str">
        <f t="shared" si="78"/>
        <v>0,4 км</v>
      </c>
      <c r="L1107" s="29"/>
      <c r="M1107" s="31">
        <v>0.1003</v>
      </c>
      <c r="N1107" s="160"/>
      <c r="O1107" s="325">
        <f t="shared" si="75"/>
        <v>0.1003</v>
      </c>
    </row>
    <row r="1108" spans="1:15" ht="31.5" x14ac:dyDescent="0.25">
      <c r="A1108" s="58" t="s">
        <v>2999</v>
      </c>
      <c r="B1108" s="361" t="s">
        <v>3000</v>
      </c>
      <c r="C1108" s="29"/>
      <c r="D1108" s="13" t="str">
        <f t="shared" si="79"/>
        <v>0,250 МВА</v>
      </c>
      <c r="E1108" s="29"/>
      <c r="F1108" s="334" t="str">
        <f t="shared" si="77"/>
        <v>0,250 МВА</v>
      </c>
      <c r="G1108" s="322">
        <f t="shared" si="80"/>
        <v>5.1508474576271189E-2</v>
      </c>
      <c r="H1108" s="29"/>
      <c r="I1108" s="356" t="s">
        <v>298</v>
      </c>
      <c r="J1108" s="29"/>
      <c r="K1108" s="334" t="str">
        <f t="shared" si="78"/>
        <v>0,250 МВА</v>
      </c>
      <c r="L1108" s="29"/>
      <c r="M1108" s="31">
        <v>6.0780000000000001E-2</v>
      </c>
      <c r="N1108" s="160"/>
      <c r="O1108" s="325">
        <f t="shared" si="75"/>
        <v>6.0780000000000001E-2</v>
      </c>
    </row>
    <row r="1109" spans="1:15" x14ac:dyDescent="0.25">
      <c r="A1109" s="9" t="s">
        <v>27</v>
      </c>
      <c r="B1109" s="25" t="s">
        <v>28</v>
      </c>
      <c r="C1109" s="29"/>
      <c r="D1109" s="29"/>
      <c r="E1109" s="29"/>
      <c r="F1109" s="334">
        <f t="shared" si="77"/>
        <v>0</v>
      </c>
      <c r="G1109" s="322">
        <f t="shared" si="80"/>
        <v>0</v>
      </c>
      <c r="H1109" s="29"/>
      <c r="I1109" s="14"/>
      <c r="J1109" s="29"/>
      <c r="K1109" s="334">
        <f t="shared" si="78"/>
        <v>0</v>
      </c>
      <c r="L1109" s="29"/>
      <c r="M1109" s="31"/>
      <c r="N1109" s="160"/>
      <c r="O1109" s="325">
        <f t="shared" ref="O1109:O1172" si="81">L1109+M1109+N1109</f>
        <v>0</v>
      </c>
    </row>
    <row r="1110" spans="1:15" ht="31.5" x14ac:dyDescent="0.25">
      <c r="A1110" s="58" t="s">
        <v>101</v>
      </c>
      <c r="B1110" s="45" t="s">
        <v>4212</v>
      </c>
      <c r="C1110" s="29"/>
      <c r="D1110" s="29"/>
      <c r="E1110" s="29"/>
      <c r="F1110" s="334">
        <f t="shared" si="77"/>
        <v>0</v>
      </c>
      <c r="G1110" s="322">
        <f t="shared" si="80"/>
        <v>3.4058474576271182E-2</v>
      </c>
      <c r="H1110" s="29"/>
      <c r="I1110" s="14" t="s">
        <v>146</v>
      </c>
      <c r="J1110" s="29"/>
      <c r="K1110" s="334" t="str">
        <f t="shared" si="78"/>
        <v>1 шт.</v>
      </c>
      <c r="L1110" s="29"/>
      <c r="M1110" s="31">
        <v>4.0188999999999996E-2</v>
      </c>
      <c r="N1110" s="160"/>
      <c r="O1110" s="325">
        <f t="shared" si="81"/>
        <v>4.0188999999999996E-2</v>
      </c>
    </row>
    <row r="1111" spans="1:15" x14ac:dyDescent="0.25">
      <c r="A1111" s="9" t="s">
        <v>44</v>
      </c>
      <c r="B1111" s="25" t="s">
        <v>31</v>
      </c>
      <c r="C1111" s="29"/>
      <c r="D1111" s="29"/>
      <c r="E1111" s="29"/>
      <c r="F1111" s="334">
        <f t="shared" si="77"/>
        <v>0</v>
      </c>
      <c r="G1111" s="322">
        <f t="shared" si="80"/>
        <v>0</v>
      </c>
      <c r="H1111" s="29"/>
      <c r="I1111" s="14"/>
      <c r="J1111" s="29"/>
      <c r="K1111" s="334">
        <f t="shared" si="78"/>
        <v>0</v>
      </c>
      <c r="L1111" s="29"/>
      <c r="M1111" s="31"/>
      <c r="N1111" s="160"/>
      <c r="O1111" s="325">
        <f t="shared" si="81"/>
        <v>0</v>
      </c>
    </row>
    <row r="1112" spans="1:15" x14ac:dyDescent="0.25">
      <c r="A1112" s="4" t="s">
        <v>45</v>
      </c>
      <c r="B1112" s="25" t="s">
        <v>20</v>
      </c>
      <c r="C1112" s="29"/>
      <c r="D1112" s="29"/>
      <c r="E1112" s="29"/>
      <c r="F1112" s="334">
        <f t="shared" si="77"/>
        <v>0</v>
      </c>
      <c r="G1112" s="322">
        <f t="shared" si="80"/>
        <v>0</v>
      </c>
      <c r="H1112" s="29"/>
      <c r="I1112" s="14"/>
      <c r="J1112" s="29"/>
      <c r="K1112" s="334">
        <f t="shared" si="78"/>
        <v>0</v>
      </c>
      <c r="L1112" s="29"/>
      <c r="M1112" s="31"/>
      <c r="N1112" s="160"/>
      <c r="O1112" s="325">
        <f t="shared" si="81"/>
        <v>0</v>
      </c>
    </row>
    <row r="1113" spans="1:15" x14ac:dyDescent="0.25">
      <c r="A1113" s="58" t="s">
        <v>121</v>
      </c>
      <c r="B1113" s="45" t="s">
        <v>2948</v>
      </c>
      <c r="C1113" s="29"/>
      <c r="D1113" s="29"/>
      <c r="E1113" s="29"/>
      <c r="F1113" s="334">
        <f t="shared" si="77"/>
        <v>0</v>
      </c>
      <c r="G1113" s="322">
        <f t="shared" si="80"/>
        <v>1.0871228813559322</v>
      </c>
      <c r="H1113" s="29"/>
      <c r="I1113" s="14" t="s">
        <v>146</v>
      </c>
      <c r="J1113" s="29"/>
      <c r="K1113" s="334" t="str">
        <f t="shared" si="78"/>
        <v>1 шт.</v>
      </c>
      <c r="L1113" s="29"/>
      <c r="M1113" s="31">
        <v>1.282805</v>
      </c>
      <c r="N1113" s="160"/>
      <c r="O1113" s="325">
        <f t="shared" si="81"/>
        <v>1.282805</v>
      </c>
    </row>
    <row r="1114" spans="1:15" x14ac:dyDescent="0.25">
      <c r="A1114" s="4" t="s">
        <v>46</v>
      </c>
      <c r="B1114" s="25" t="s">
        <v>21</v>
      </c>
      <c r="C1114" s="29"/>
      <c r="D1114" s="29"/>
      <c r="E1114" s="29"/>
      <c r="F1114" s="334">
        <f t="shared" si="77"/>
        <v>0</v>
      </c>
      <c r="G1114" s="322">
        <f t="shared" si="80"/>
        <v>0</v>
      </c>
      <c r="H1114" s="29"/>
      <c r="I1114" s="14"/>
      <c r="J1114" s="29"/>
      <c r="K1114" s="334">
        <f t="shared" si="78"/>
        <v>0</v>
      </c>
      <c r="L1114" s="29"/>
      <c r="M1114" s="31"/>
      <c r="N1114" s="160"/>
      <c r="O1114" s="325">
        <f t="shared" si="81"/>
        <v>0</v>
      </c>
    </row>
    <row r="1115" spans="1:15" ht="31.5" x14ac:dyDescent="0.25">
      <c r="A1115" s="58" t="s">
        <v>3002</v>
      </c>
      <c r="B1115" s="142" t="s">
        <v>3003</v>
      </c>
      <c r="C1115" s="49"/>
      <c r="D1115" s="49"/>
      <c r="E1115" s="49"/>
      <c r="F1115" s="334">
        <f t="shared" si="77"/>
        <v>0</v>
      </c>
      <c r="G1115" s="322">
        <f t="shared" si="80"/>
        <v>0.45762711864406785</v>
      </c>
      <c r="H1115" s="49"/>
      <c r="I1115" s="14"/>
      <c r="J1115" s="49"/>
      <c r="K1115" s="334">
        <f t="shared" si="78"/>
        <v>0</v>
      </c>
      <c r="L1115" s="49"/>
      <c r="M1115" s="31">
        <v>0.54</v>
      </c>
      <c r="N1115" s="160"/>
      <c r="O1115" s="325">
        <f t="shared" si="81"/>
        <v>0.54</v>
      </c>
    </row>
    <row r="1116" spans="1:15" x14ac:dyDescent="0.25">
      <c r="A1116" s="58" t="s">
        <v>3004</v>
      </c>
      <c r="B1116" s="45" t="s">
        <v>2836</v>
      </c>
      <c r="C1116" s="49"/>
      <c r="D1116" s="49"/>
      <c r="E1116" s="49"/>
      <c r="F1116" s="334">
        <f t="shared" si="77"/>
        <v>0</v>
      </c>
      <c r="G1116" s="322">
        <f t="shared" si="80"/>
        <v>4.0677966101694919E-2</v>
      </c>
      <c r="H1116" s="49"/>
      <c r="I1116" s="14" t="s">
        <v>3005</v>
      </c>
      <c r="J1116" s="49"/>
      <c r="K1116" s="334" t="str">
        <f t="shared" si="78"/>
        <v>1  шт.</v>
      </c>
      <c r="L1116" s="49"/>
      <c r="M1116" s="31">
        <v>4.8000000000000001E-2</v>
      </c>
      <c r="N1116" s="160"/>
      <c r="O1116" s="325">
        <f t="shared" si="81"/>
        <v>4.8000000000000001E-2</v>
      </c>
    </row>
    <row r="1117" spans="1:15" x14ac:dyDescent="0.25">
      <c r="A1117" s="4" t="s">
        <v>48</v>
      </c>
      <c r="B1117" s="25" t="s">
        <v>22</v>
      </c>
      <c r="C1117" s="49"/>
      <c r="D1117" s="49"/>
      <c r="E1117" s="49"/>
      <c r="F1117" s="334">
        <f t="shared" si="77"/>
        <v>0</v>
      </c>
      <c r="G1117" s="322">
        <f t="shared" si="80"/>
        <v>0</v>
      </c>
      <c r="H1117" s="49"/>
      <c r="I1117" s="14"/>
      <c r="J1117" s="49"/>
      <c r="K1117" s="334">
        <f t="shared" si="78"/>
        <v>0</v>
      </c>
      <c r="L1117" s="49"/>
      <c r="M1117" s="31"/>
      <c r="N1117" s="160"/>
      <c r="O1117" s="325">
        <f t="shared" si="81"/>
        <v>0</v>
      </c>
    </row>
    <row r="1118" spans="1:15" x14ac:dyDescent="0.25">
      <c r="A1118" s="4" t="s">
        <v>50</v>
      </c>
      <c r="B1118" s="25" t="s">
        <v>23</v>
      </c>
      <c r="C1118" s="49"/>
      <c r="D1118" s="49"/>
      <c r="E1118" s="49"/>
      <c r="F1118" s="334">
        <f t="shared" si="77"/>
        <v>0</v>
      </c>
      <c r="G1118" s="322">
        <f t="shared" si="80"/>
        <v>0</v>
      </c>
      <c r="H1118" s="49"/>
      <c r="I1118" s="14"/>
      <c r="J1118" s="49"/>
      <c r="K1118" s="334">
        <f t="shared" si="78"/>
        <v>0</v>
      </c>
      <c r="L1118" s="49"/>
      <c r="M1118" s="31"/>
      <c r="N1118" s="160"/>
      <c r="O1118" s="325">
        <f t="shared" si="81"/>
        <v>0</v>
      </c>
    </row>
    <row r="1119" spans="1:15" x14ac:dyDescent="0.25">
      <c r="A1119" s="4" t="s">
        <v>51</v>
      </c>
      <c r="B1119" s="25" t="s">
        <v>17</v>
      </c>
      <c r="C1119" s="29"/>
      <c r="D1119" s="29"/>
      <c r="E1119" s="29"/>
      <c r="F1119" s="334">
        <f t="shared" si="77"/>
        <v>0</v>
      </c>
      <c r="G1119" s="322">
        <f t="shared" si="80"/>
        <v>0</v>
      </c>
      <c r="H1119" s="136"/>
      <c r="I1119" s="14"/>
      <c r="J1119" s="136"/>
      <c r="K1119" s="334">
        <f t="shared" si="78"/>
        <v>0</v>
      </c>
      <c r="L1119" s="136"/>
      <c r="M1119" s="31"/>
      <c r="N1119" s="160"/>
      <c r="O1119" s="325">
        <f t="shared" si="81"/>
        <v>0</v>
      </c>
    </row>
    <row r="1120" spans="1:15" ht="31.5" x14ac:dyDescent="0.25">
      <c r="A1120" s="4" t="s">
        <v>476</v>
      </c>
      <c r="B1120" s="25" t="s">
        <v>1541</v>
      </c>
      <c r="C1120" s="29"/>
      <c r="D1120" s="29"/>
      <c r="E1120" s="29"/>
      <c r="F1120" s="334">
        <f t="shared" si="77"/>
        <v>0</v>
      </c>
      <c r="G1120" s="322">
        <f t="shared" si="80"/>
        <v>0</v>
      </c>
      <c r="H1120" s="29"/>
      <c r="I1120" s="14"/>
      <c r="J1120" s="29"/>
      <c r="K1120" s="334">
        <f t="shared" si="78"/>
        <v>0</v>
      </c>
      <c r="L1120" s="29"/>
      <c r="M1120" s="31"/>
      <c r="N1120" s="160"/>
      <c r="O1120" s="325">
        <f t="shared" si="81"/>
        <v>0</v>
      </c>
    </row>
    <row r="1121" spans="1:15" x14ac:dyDescent="0.25">
      <c r="A1121" s="4" t="s">
        <v>52</v>
      </c>
      <c r="B1121" s="25" t="s">
        <v>24</v>
      </c>
      <c r="C1121" s="29"/>
      <c r="D1121" s="29"/>
      <c r="E1121" s="29"/>
      <c r="F1121" s="334">
        <f t="shared" si="77"/>
        <v>0</v>
      </c>
      <c r="G1121" s="322">
        <f t="shared" si="80"/>
        <v>0</v>
      </c>
      <c r="H1121" s="29"/>
      <c r="I1121" s="14"/>
      <c r="J1121" s="29"/>
      <c r="K1121" s="334">
        <f t="shared" si="78"/>
        <v>0</v>
      </c>
      <c r="L1121" s="29"/>
      <c r="M1121" s="31"/>
      <c r="N1121" s="160"/>
      <c r="O1121" s="325">
        <f t="shared" si="81"/>
        <v>0</v>
      </c>
    </row>
    <row r="1122" spans="1:15" x14ac:dyDescent="0.25">
      <c r="A1122" s="58" t="s">
        <v>3006</v>
      </c>
      <c r="B1122" s="45" t="s">
        <v>626</v>
      </c>
      <c r="C1122" s="29"/>
      <c r="D1122" s="29"/>
      <c r="E1122" s="29"/>
      <c r="F1122" s="334">
        <f t="shared" si="77"/>
        <v>0</v>
      </c>
      <c r="G1122" s="322">
        <f t="shared" si="80"/>
        <v>2.4839016949152546</v>
      </c>
      <c r="H1122" s="29"/>
      <c r="I1122" s="14" t="s">
        <v>146</v>
      </c>
      <c r="J1122" s="29"/>
      <c r="K1122" s="334" t="str">
        <f t="shared" si="78"/>
        <v>1 шт.</v>
      </c>
      <c r="L1122" s="29"/>
      <c r="M1122" s="31">
        <v>2.9310040000000002</v>
      </c>
      <c r="N1122" s="160"/>
      <c r="O1122" s="325">
        <f t="shared" si="81"/>
        <v>2.9310040000000002</v>
      </c>
    </row>
    <row r="1123" spans="1:15" x14ac:dyDescent="0.25">
      <c r="A1123" s="4" t="s">
        <v>54</v>
      </c>
      <c r="B1123" s="25" t="s">
        <v>25</v>
      </c>
      <c r="C1123" s="337"/>
      <c r="D1123" s="337"/>
      <c r="E1123" s="337"/>
      <c r="F1123" s="334">
        <f t="shared" si="77"/>
        <v>0</v>
      </c>
      <c r="G1123" s="322">
        <f t="shared" si="80"/>
        <v>0</v>
      </c>
      <c r="H1123" s="337"/>
      <c r="I1123" s="14"/>
      <c r="J1123" s="337"/>
      <c r="K1123" s="334">
        <f t="shared" si="78"/>
        <v>0</v>
      </c>
      <c r="L1123" s="337"/>
      <c r="M1123" s="31"/>
      <c r="N1123" s="160"/>
      <c r="O1123" s="325">
        <f t="shared" si="81"/>
        <v>0</v>
      </c>
    </row>
    <row r="1124" spans="1:15" x14ac:dyDescent="0.25">
      <c r="A1124" s="4" t="s">
        <v>55</v>
      </c>
      <c r="B1124" s="25" t="s">
        <v>26</v>
      </c>
      <c r="C1124" s="29"/>
      <c r="D1124" s="29"/>
      <c r="E1124" s="29"/>
      <c r="F1124" s="334">
        <f t="shared" si="77"/>
        <v>0</v>
      </c>
      <c r="G1124" s="322">
        <f t="shared" si="80"/>
        <v>0</v>
      </c>
      <c r="H1124" s="29"/>
      <c r="I1124" s="14"/>
      <c r="J1124" s="29"/>
      <c r="K1124" s="334">
        <f t="shared" si="78"/>
        <v>0</v>
      </c>
      <c r="L1124" s="29"/>
      <c r="M1124" s="31"/>
      <c r="N1124" s="160"/>
      <c r="O1124" s="325">
        <f t="shared" si="81"/>
        <v>0</v>
      </c>
    </row>
    <row r="1125" spans="1:15" x14ac:dyDescent="0.25">
      <c r="A1125" s="3" t="s">
        <v>105</v>
      </c>
      <c r="B1125" s="46" t="s">
        <v>3007</v>
      </c>
      <c r="C1125" s="29"/>
      <c r="D1125" s="29"/>
      <c r="E1125" s="29"/>
      <c r="F1125" s="334">
        <f t="shared" si="77"/>
        <v>0</v>
      </c>
      <c r="G1125" s="322">
        <f t="shared" si="80"/>
        <v>0</v>
      </c>
      <c r="H1125" s="29"/>
      <c r="I1125" s="40"/>
      <c r="J1125" s="29"/>
      <c r="K1125" s="334">
        <f t="shared" si="78"/>
        <v>0</v>
      </c>
      <c r="L1125" s="29"/>
      <c r="M1125" s="61"/>
      <c r="N1125" s="160"/>
      <c r="O1125" s="325">
        <f t="shared" si="81"/>
        <v>0</v>
      </c>
    </row>
    <row r="1126" spans="1:15" x14ac:dyDescent="0.25">
      <c r="A1126" s="9" t="s">
        <v>39</v>
      </c>
      <c r="B1126" s="25" t="s">
        <v>29</v>
      </c>
      <c r="C1126" s="29"/>
      <c r="D1126" s="29"/>
      <c r="E1126" s="29"/>
      <c r="F1126" s="334">
        <f t="shared" si="77"/>
        <v>0</v>
      </c>
      <c r="G1126" s="322">
        <f t="shared" si="80"/>
        <v>0</v>
      </c>
      <c r="H1126" s="29"/>
      <c r="I1126" s="14"/>
      <c r="J1126" s="29"/>
      <c r="K1126" s="334">
        <f t="shared" si="78"/>
        <v>0</v>
      </c>
      <c r="L1126" s="29"/>
      <c r="M1126" s="31"/>
      <c r="N1126" s="160"/>
      <c r="O1126" s="325">
        <f t="shared" si="81"/>
        <v>0</v>
      </c>
    </row>
    <row r="1127" spans="1:15" ht="31.5" x14ac:dyDescent="0.25">
      <c r="A1127" s="58" t="s">
        <v>1046</v>
      </c>
      <c r="B1127" s="45" t="s">
        <v>4213</v>
      </c>
      <c r="C1127" s="29"/>
      <c r="D1127" s="29"/>
      <c r="E1127" s="29"/>
      <c r="F1127" s="334">
        <f t="shared" si="77"/>
        <v>0</v>
      </c>
      <c r="G1127" s="322">
        <f t="shared" si="80"/>
        <v>0.39771174576271184</v>
      </c>
      <c r="H1127" s="29"/>
      <c r="I1127" s="188" t="s">
        <v>1817</v>
      </c>
      <c r="J1127" s="29"/>
      <c r="K1127" s="334" t="str">
        <f t="shared" si="78"/>
        <v>0,92 км</v>
      </c>
      <c r="L1127" s="29"/>
      <c r="M1127" s="31">
        <v>0.46929985999999996</v>
      </c>
      <c r="N1127" s="160"/>
      <c r="O1127" s="325">
        <f t="shared" si="81"/>
        <v>0.46929985999999996</v>
      </c>
    </row>
    <row r="1128" spans="1:15" ht="31.5" x14ac:dyDescent="0.25">
      <c r="A1128" s="58" t="s">
        <v>1048</v>
      </c>
      <c r="B1128" s="45" t="s">
        <v>4214</v>
      </c>
      <c r="C1128" s="29"/>
      <c r="D1128" s="29"/>
      <c r="E1128" s="29"/>
      <c r="F1128" s="334">
        <f t="shared" si="77"/>
        <v>0</v>
      </c>
      <c r="G1128" s="322">
        <f t="shared" si="80"/>
        <v>0.17506706779661019</v>
      </c>
      <c r="H1128" s="29"/>
      <c r="I1128" s="188" t="s">
        <v>106</v>
      </c>
      <c r="J1128" s="29"/>
      <c r="K1128" s="334" t="str">
        <f t="shared" si="78"/>
        <v>0,100 МВА</v>
      </c>
      <c r="L1128" s="29"/>
      <c r="M1128" s="31">
        <v>0.20657913999999999</v>
      </c>
      <c r="N1128" s="160"/>
      <c r="O1128" s="325">
        <f t="shared" si="81"/>
        <v>0.20657913999999999</v>
      </c>
    </row>
    <row r="1129" spans="1:15" ht="31.5" x14ac:dyDescent="0.25">
      <c r="A1129" s="58" t="s">
        <v>3010</v>
      </c>
      <c r="B1129" s="45" t="s">
        <v>4215</v>
      </c>
      <c r="C1129" s="29"/>
      <c r="D1129" s="29"/>
      <c r="E1129" s="29"/>
      <c r="F1129" s="334">
        <f t="shared" si="77"/>
        <v>0</v>
      </c>
      <c r="G1129" s="322">
        <f t="shared" si="80"/>
        <v>0.18853733898305083</v>
      </c>
      <c r="H1129" s="29"/>
      <c r="I1129" s="188" t="s">
        <v>124</v>
      </c>
      <c r="J1129" s="29"/>
      <c r="K1129" s="334" t="str">
        <f t="shared" si="78"/>
        <v>0,063 МВА</v>
      </c>
      <c r="L1129" s="29"/>
      <c r="M1129" s="31">
        <v>0.22247405999999997</v>
      </c>
      <c r="N1129" s="160"/>
      <c r="O1129" s="325">
        <f t="shared" si="81"/>
        <v>0.22247405999999997</v>
      </c>
    </row>
    <row r="1130" spans="1:15" x14ac:dyDescent="0.25">
      <c r="A1130" s="9" t="s">
        <v>42</v>
      </c>
      <c r="B1130" s="25" t="s">
        <v>43</v>
      </c>
      <c r="C1130" s="29"/>
      <c r="D1130" s="29"/>
      <c r="E1130" s="29"/>
      <c r="F1130" s="334">
        <f t="shared" si="77"/>
        <v>0</v>
      </c>
      <c r="G1130" s="322">
        <f t="shared" si="80"/>
        <v>0</v>
      </c>
      <c r="H1130" s="29"/>
      <c r="I1130" s="14"/>
      <c r="J1130" s="29"/>
      <c r="K1130" s="334">
        <f t="shared" si="78"/>
        <v>0</v>
      </c>
      <c r="L1130" s="29"/>
      <c r="M1130" s="31"/>
      <c r="N1130" s="160"/>
      <c r="O1130" s="325">
        <f t="shared" si="81"/>
        <v>0</v>
      </c>
    </row>
    <row r="1131" spans="1:15" ht="31.5" x14ac:dyDescent="0.25">
      <c r="A1131" s="58" t="s">
        <v>1052</v>
      </c>
      <c r="B1131" s="45" t="s">
        <v>3013</v>
      </c>
      <c r="C1131" s="29"/>
      <c r="D1131" s="362" t="str">
        <f>I1131</f>
        <v>0,800 МВА</v>
      </c>
      <c r="E1131" s="29"/>
      <c r="F1131" s="334" t="str">
        <f t="shared" ref="F1131:F1194" si="82">D1131</f>
        <v>0,800 МВА</v>
      </c>
      <c r="G1131" s="322">
        <f t="shared" si="80"/>
        <v>0.93422033050847464</v>
      </c>
      <c r="H1131" s="29"/>
      <c r="I1131" s="188" t="s">
        <v>303</v>
      </c>
      <c r="J1131" s="29"/>
      <c r="K1131" s="334" t="str">
        <f t="shared" ref="K1131:K1194" si="83">I1131</f>
        <v>0,800 МВА</v>
      </c>
      <c r="L1131" s="29"/>
      <c r="M1131" s="31">
        <v>1.10237999</v>
      </c>
      <c r="N1131" s="160"/>
      <c r="O1131" s="325">
        <f t="shared" si="81"/>
        <v>1.10237999</v>
      </c>
    </row>
    <row r="1132" spans="1:15" ht="31.5" x14ac:dyDescent="0.25">
      <c r="A1132" s="58" t="s">
        <v>1055</v>
      </c>
      <c r="B1132" s="45" t="s">
        <v>3014</v>
      </c>
      <c r="C1132" s="29"/>
      <c r="D1132" s="362" t="str">
        <f t="shared" ref="D1132:D1150" si="84">I1132</f>
        <v>0,500 МВА</v>
      </c>
      <c r="E1132" s="29"/>
      <c r="F1132" s="334" t="str">
        <f t="shared" si="82"/>
        <v>0,500 МВА</v>
      </c>
      <c r="G1132" s="322">
        <f t="shared" si="80"/>
        <v>0.95794914406779663</v>
      </c>
      <c r="H1132" s="29"/>
      <c r="I1132" s="188" t="s">
        <v>1800</v>
      </c>
      <c r="J1132" s="29"/>
      <c r="K1132" s="334" t="str">
        <f t="shared" si="83"/>
        <v>0,500 МВА</v>
      </c>
      <c r="L1132" s="29"/>
      <c r="M1132" s="31">
        <v>1.13037999</v>
      </c>
      <c r="N1132" s="160"/>
      <c r="O1132" s="325">
        <f t="shared" si="81"/>
        <v>1.13037999</v>
      </c>
    </row>
    <row r="1133" spans="1:15" ht="31.5" x14ac:dyDescent="0.25">
      <c r="A1133" s="58" t="s">
        <v>1058</v>
      </c>
      <c r="B1133" s="45" t="s">
        <v>3015</v>
      </c>
      <c r="C1133" s="29"/>
      <c r="D1133" s="362" t="str">
        <f t="shared" si="84"/>
        <v>0,250 МВА</v>
      </c>
      <c r="E1133" s="29"/>
      <c r="F1133" s="334" t="str">
        <f t="shared" si="82"/>
        <v>0,250 МВА</v>
      </c>
      <c r="G1133" s="322">
        <f t="shared" si="80"/>
        <v>0.31558437288135593</v>
      </c>
      <c r="H1133" s="29"/>
      <c r="I1133" s="188" t="s">
        <v>298</v>
      </c>
      <c r="J1133" s="29"/>
      <c r="K1133" s="334" t="str">
        <f t="shared" si="83"/>
        <v>0,250 МВА</v>
      </c>
      <c r="L1133" s="29"/>
      <c r="M1133" s="31">
        <v>0.37238956000000001</v>
      </c>
      <c r="N1133" s="160"/>
      <c r="O1133" s="325">
        <f t="shared" si="81"/>
        <v>0.37238956000000001</v>
      </c>
    </row>
    <row r="1134" spans="1:15" ht="31.5" x14ac:dyDescent="0.25">
      <c r="A1134" s="58" t="s">
        <v>1061</v>
      </c>
      <c r="B1134" s="45" t="s">
        <v>3016</v>
      </c>
      <c r="C1134" s="29"/>
      <c r="D1134" s="362" t="str">
        <f t="shared" si="84"/>
        <v>0,063 МВА</v>
      </c>
      <c r="E1134" s="29"/>
      <c r="F1134" s="334" t="str">
        <f t="shared" si="82"/>
        <v>0,063 МВА</v>
      </c>
      <c r="G1134" s="322">
        <f t="shared" si="80"/>
        <v>0.20124923728813562</v>
      </c>
      <c r="H1134" s="29"/>
      <c r="I1134" s="188" t="s">
        <v>124</v>
      </c>
      <c r="J1134" s="29"/>
      <c r="K1134" s="334" t="str">
        <f t="shared" si="83"/>
        <v>0,063 МВА</v>
      </c>
      <c r="L1134" s="29"/>
      <c r="M1134" s="31">
        <v>0.23747410000000002</v>
      </c>
      <c r="N1134" s="160"/>
      <c r="O1134" s="325">
        <f t="shared" si="81"/>
        <v>0.23747410000000002</v>
      </c>
    </row>
    <row r="1135" spans="1:15" ht="31.5" x14ac:dyDescent="0.25">
      <c r="A1135" s="58" t="s">
        <v>1062</v>
      </c>
      <c r="B1135" s="45" t="s">
        <v>3017</v>
      </c>
      <c r="C1135" s="29"/>
      <c r="D1135" s="362" t="str">
        <f t="shared" si="84"/>
        <v>0,250 МВА</v>
      </c>
      <c r="E1135" s="29"/>
      <c r="F1135" s="334" t="str">
        <f t="shared" si="82"/>
        <v>0,250 МВА</v>
      </c>
      <c r="G1135" s="322">
        <f t="shared" si="80"/>
        <v>0.23396303389830511</v>
      </c>
      <c r="H1135" s="29"/>
      <c r="I1135" s="188" t="s">
        <v>298</v>
      </c>
      <c r="J1135" s="29"/>
      <c r="K1135" s="334" t="str">
        <f t="shared" si="83"/>
        <v>0,250 МВА</v>
      </c>
      <c r="L1135" s="29"/>
      <c r="M1135" s="31">
        <v>0.27607638000000001</v>
      </c>
      <c r="N1135" s="160"/>
      <c r="O1135" s="325">
        <f t="shared" si="81"/>
        <v>0.27607638000000001</v>
      </c>
    </row>
    <row r="1136" spans="1:15" ht="31.5" x14ac:dyDescent="0.25">
      <c r="A1136" s="58" t="s">
        <v>1065</v>
      </c>
      <c r="B1136" s="45" t="s">
        <v>3018</v>
      </c>
      <c r="C1136" s="29"/>
      <c r="D1136" s="362" t="str">
        <f t="shared" si="84"/>
        <v>5,9 км</v>
      </c>
      <c r="E1136" s="29"/>
      <c r="F1136" s="334" t="str">
        <f t="shared" si="82"/>
        <v>5,9 км</v>
      </c>
      <c r="G1136" s="322">
        <f t="shared" si="80"/>
        <v>3.3284545338983049</v>
      </c>
      <c r="H1136" s="29"/>
      <c r="I1136" s="188" t="s">
        <v>3019</v>
      </c>
      <c r="J1136" s="29"/>
      <c r="K1136" s="334" t="str">
        <f t="shared" si="83"/>
        <v>5,9 км</v>
      </c>
      <c r="L1136" s="29"/>
      <c r="M1136" s="31">
        <v>3.9275763499999998</v>
      </c>
      <c r="N1136" s="160"/>
      <c r="O1136" s="325">
        <f t="shared" si="81"/>
        <v>3.9275763499999998</v>
      </c>
    </row>
    <row r="1137" spans="1:15" ht="31.5" x14ac:dyDescent="0.25">
      <c r="A1137" s="58" t="s">
        <v>1066</v>
      </c>
      <c r="B1137" s="45" t="s">
        <v>3020</v>
      </c>
      <c r="C1137" s="29"/>
      <c r="D1137" s="362" t="str">
        <f t="shared" si="84"/>
        <v>2,56 км</v>
      </c>
      <c r="E1137" s="29"/>
      <c r="F1137" s="334" t="str">
        <f t="shared" si="82"/>
        <v>2,56 км</v>
      </c>
      <c r="G1137" s="322">
        <f t="shared" si="80"/>
        <v>1.5179643305084747</v>
      </c>
      <c r="H1137" s="29"/>
      <c r="I1137" s="188" t="s">
        <v>3021</v>
      </c>
      <c r="J1137" s="29"/>
      <c r="K1137" s="334" t="str">
        <f t="shared" si="83"/>
        <v>2,56 км</v>
      </c>
      <c r="L1137" s="29"/>
      <c r="M1137" s="31">
        <v>1.7911979099999999</v>
      </c>
      <c r="N1137" s="160"/>
      <c r="O1137" s="325">
        <f t="shared" si="81"/>
        <v>1.7911979099999999</v>
      </c>
    </row>
    <row r="1138" spans="1:15" ht="31.5" x14ac:dyDescent="0.25">
      <c r="A1138" s="58" t="s">
        <v>1069</v>
      </c>
      <c r="B1138" s="45" t="s">
        <v>3022</v>
      </c>
      <c r="C1138" s="29"/>
      <c r="D1138" s="362" t="str">
        <f t="shared" si="84"/>
        <v>1,8 км</v>
      </c>
      <c r="E1138" s="29"/>
      <c r="F1138" s="334" t="str">
        <f t="shared" si="82"/>
        <v>1,8 км</v>
      </c>
      <c r="G1138" s="322">
        <f t="shared" si="80"/>
        <v>1.0839024491525422</v>
      </c>
      <c r="H1138" s="29"/>
      <c r="I1138" s="188" t="s">
        <v>920</v>
      </c>
      <c r="J1138" s="29"/>
      <c r="K1138" s="334" t="str">
        <f t="shared" si="83"/>
        <v>1,8 км</v>
      </c>
      <c r="L1138" s="29"/>
      <c r="M1138" s="31">
        <v>1.2790048899999997</v>
      </c>
      <c r="N1138" s="160"/>
      <c r="O1138" s="325">
        <f t="shared" si="81"/>
        <v>1.2790048899999997</v>
      </c>
    </row>
    <row r="1139" spans="1:15" ht="31.5" x14ac:dyDescent="0.25">
      <c r="A1139" s="58" t="s">
        <v>1072</v>
      </c>
      <c r="B1139" s="45" t="s">
        <v>3023</v>
      </c>
      <c r="C1139" s="29"/>
      <c r="D1139" s="362" t="str">
        <f t="shared" si="84"/>
        <v>2,45 км</v>
      </c>
      <c r="E1139" s="29"/>
      <c r="F1139" s="334" t="str">
        <f t="shared" si="82"/>
        <v>2,45 км</v>
      </c>
      <c r="G1139" s="322">
        <f t="shared" si="80"/>
        <v>1.1232033813559323</v>
      </c>
      <c r="H1139" s="29"/>
      <c r="I1139" s="188" t="s">
        <v>1567</v>
      </c>
      <c r="J1139" s="29"/>
      <c r="K1139" s="334" t="str">
        <f t="shared" si="83"/>
        <v>2,45 км</v>
      </c>
      <c r="L1139" s="29"/>
      <c r="M1139" s="31">
        <v>1.3253799900000001</v>
      </c>
      <c r="N1139" s="160"/>
      <c r="O1139" s="325">
        <f t="shared" si="81"/>
        <v>1.3253799900000001</v>
      </c>
    </row>
    <row r="1140" spans="1:15" ht="31.5" x14ac:dyDescent="0.25">
      <c r="A1140" s="58" t="s">
        <v>1075</v>
      </c>
      <c r="B1140" s="45" t="s">
        <v>3024</v>
      </c>
      <c r="C1140" s="29"/>
      <c r="D1140" s="362" t="str">
        <f t="shared" si="84"/>
        <v>1,26 км</v>
      </c>
      <c r="E1140" s="29"/>
      <c r="F1140" s="334" t="str">
        <f t="shared" si="82"/>
        <v>1,26 км</v>
      </c>
      <c r="G1140" s="322">
        <f t="shared" si="80"/>
        <v>0.79354236440677972</v>
      </c>
      <c r="H1140" s="29"/>
      <c r="I1140" s="188" t="s">
        <v>3025</v>
      </c>
      <c r="J1140" s="29"/>
      <c r="K1140" s="334" t="str">
        <f t="shared" si="83"/>
        <v>1,26 км</v>
      </c>
      <c r="L1140" s="29"/>
      <c r="M1140" s="31">
        <v>0.93637999000000005</v>
      </c>
      <c r="N1140" s="160"/>
      <c r="O1140" s="325">
        <f t="shared" si="81"/>
        <v>0.93637999000000005</v>
      </c>
    </row>
    <row r="1141" spans="1:15" ht="31.5" x14ac:dyDescent="0.25">
      <c r="A1141" s="58" t="s">
        <v>1078</v>
      </c>
      <c r="B1141" s="45" t="s">
        <v>3026</v>
      </c>
      <c r="C1141" s="29"/>
      <c r="D1141" s="362" t="str">
        <f t="shared" si="84"/>
        <v>4,99 км</v>
      </c>
      <c r="E1141" s="29"/>
      <c r="F1141" s="334" t="str">
        <f t="shared" si="82"/>
        <v>4,99 км</v>
      </c>
      <c r="G1141" s="322">
        <f t="shared" si="80"/>
        <v>2.6300946779661021</v>
      </c>
      <c r="H1141" s="29"/>
      <c r="I1141" s="188" t="s">
        <v>3027</v>
      </c>
      <c r="J1141" s="29"/>
      <c r="K1141" s="334" t="str">
        <f t="shared" si="83"/>
        <v>4,99 км</v>
      </c>
      <c r="L1141" s="29"/>
      <c r="M1141" s="31">
        <v>3.1035117200000002</v>
      </c>
      <c r="N1141" s="160"/>
      <c r="O1141" s="325">
        <f t="shared" si="81"/>
        <v>3.1035117200000002</v>
      </c>
    </row>
    <row r="1142" spans="1:15" ht="31.5" x14ac:dyDescent="0.25">
      <c r="A1142" s="58" t="s">
        <v>1079</v>
      </c>
      <c r="B1142" s="45" t="s">
        <v>3028</v>
      </c>
      <c r="C1142" s="29"/>
      <c r="D1142" s="362"/>
      <c r="E1142" s="29"/>
      <c r="F1142" s="334">
        <f t="shared" si="82"/>
        <v>0</v>
      </c>
      <c r="G1142" s="322">
        <f t="shared" si="80"/>
        <v>5.8127118644067801</v>
      </c>
      <c r="H1142" s="29"/>
      <c r="I1142" s="14" t="s">
        <v>1953</v>
      </c>
      <c r="J1142" s="29"/>
      <c r="K1142" s="334" t="str">
        <f t="shared" si="83"/>
        <v>19 яч.</v>
      </c>
      <c r="L1142" s="29"/>
      <c r="M1142" s="31">
        <v>6.859</v>
      </c>
      <c r="N1142" s="160"/>
      <c r="O1142" s="325">
        <f t="shared" si="81"/>
        <v>6.859</v>
      </c>
    </row>
    <row r="1143" spans="1:15" ht="31.5" x14ac:dyDescent="0.25">
      <c r="A1143" s="58" t="s">
        <v>1080</v>
      </c>
      <c r="B1143" s="45" t="s">
        <v>3029</v>
      </c>
      <c r="C1143" s="29"/>
      <c r="D1143" s="362"/>
      <c r="E1143" s="29"/>
      <c r="F1143" s="334">
        <f t="shared" si="82"/>
        <v>0</v>
      </c>
      <c r="G1143" s="322">
        <f t="shared" si="80"/>
        <v>5.8556732118644073</v>
      </c>
      <c r="H1143" s="29"/>
      <c r="I1143" s="14" t="s">
        <v>1953</v>
      </c>
      <c r="J1143" s="29"/>
      <c r="K1143" s="334" t="str">
        <f t="shared" si="83"/>
        <v>19 яч.</v>
      </c>
      <c r="L1143" s="29"/>
      <c r="M1143" s="31">
        <v>6.9096943900000003</v>
      </c>
      <c r="N1143" s="160"/>
      <c r="O1143" s="325">
        <f t="shared" si="81"/>
        <v>6.9096943900000003</v>
      </c>
    </row>
    <row r="1144" spans="1:15" ht="31.5" x14ac:dyDescent="0.25">
      <c r="A1144" s="58" t="s">
        <v>1083</v>
      </c>
      <c r="B1144" s="45" t="s">
        <v>3030</v>
      </c>
      <c r="C1144" s="29"/>
      <c r="D1144" s="362"/>
      <c r="E1144" s="29"/>
      <c r="F1144" s="334">
        <f t="shared" si="82"/>
        <v>0</v>
      </c>
      <c r="G1144" s="322">
        <f t="shared" si="80"/>
        <v>6.4677966101694926</v>
      </c>
      <c r="H1144" s="29"/>
      <c r="I1144" s="14" t="s">
        <v>1540</v>
      </c>
      <c r="J1144" s="29"/>
      <c r="K1144" s="334" t="str">
        <f t="shared" si="83"/>
        <v>21 яч.</v>
      </c>
      <c r="L1144" s="29"/>
      <c r="M1144" s="31">
        <v>7.6320000000000006</v>
      </c>
      <c r="N1144" s="160"/>
      <c r="O1144" s="325">
        <f t="shared" si="81"/>
        <v>7.6320000000000006</v>
      </c>
    </row>
    <row r="1145" spans="1:15" x14ac:dyDescent="0.25">
      <c r="A1145" s="58" t="s">
        <v>1086</v>
      </c>
      <c r="B1145" s="45" t="s">
        <v>3031</v>
      </c>
      <c r="C1145" s="29"/>
      <c r="D1145" s="362"/>
      <c r="E1145" s="29"/>
      <c r="F1145" s="334">
        <f t="shared" si="82"/>
        <v>0</v>
      </c>
      <c r="G1145" s="322">
        <f t="shared" si="80"/>
        <v>0.57881355932203393</v>
      </c>
      <c r="H1145" s="29"/>
      <c r="I1145" s="14" t="s">
        <v>1821</v>
      </c>
      <c r="J1145" s="29"/>
      <c r="K1145" s="334" t="str">
        <f t="shared" si="83"/>
        <v>6 яч.</v>
      </c>
      <c r="L1145" s="29"/>
      <c r="M1145" s="31">
        <v>0.68300000000000005</v>
      </c>
      <c r="N1145" s="160"/>
      <c r="O1145" s="325">
        <f t="shared" si="81"/>
        <v>0.68300000000000005</v>
      </c>
    </row>
    <row r="1146" spans="1:15" ht="31.5" x14ac:dyDescent="0.25">
      <c r="A1146" s="58" t="s">
        <v>1089</v>
      </c>
      <c r="B1146" s="45" t="s">
        <v>3032</v>
      </c>
      <c r="C1146" s="29"/>
      <c r="D1146" s="362"/>
      <c r="E1146" s="29"/>
      <c r="F1146" s="334">
        <f t="shared" si="82"/>
        <v>0</v>
      </c>
      <c r="G1146" s="322">
        <f t="shared" si="80"/>
        <v>0.57796610169491536</v>
      </c>
      <c r="H1146" s="29"/>
      <c r="I1146" s="14" t="s">
        <v>1967</v>
      </c>
      <c r="J1146" s="29"/>
      <c r="K1146" s="334" t="str">
        <f t="shared" si="83"/>
        <v>5 яч.</v>
      </c>
      <c r="L1146" s="29"/>
      <c r="M1146" s="31">
        <v>0.68200000000000005</v>
      </c>
      <c r="N1146" s="160"/>
      <c r="O1146" s="325">
        <f t="shared" si="81"/>
        <v>0.68200000000000005</v>
      </c>
    </row>
    <row r="1147" spans="1:15" x14ac:dyDescent="0.25">
      <c r="A1147" s="58" t="s">
        <v>1092</v>
      </c>
      <c r="B1147" s="45" t="s">
        <v>3033</v>
      </c>
      <c r="C1147" s="29"/>
      <c r="D1147" s="362"/>
      <c r="E1147" s="29"/>
      <c r="F1147" s="334">
        <f t="shared" si="82"/>
        <v>0</v>
      </c>
      <c r="G1147" s="322">
        <f t="shared" si="80"/>
        <v>0.38050847457627124</v>
      </c>
      <c r="H1147" s="29"/>
      <c r="I1147" s="14" t="s">
        <v>1967</v>
      </c>
      <c r="J1147" s="29"/>
      <c r="K1147" s="334" t="str">
        <f t="shared" si="83"/>
        <v>5 яч.</v>
      </c>
      <c r="L1147" s="29"/>
      <c r="M1147" s="31">
        <v>0.44900000000000001</v>
      </c>
      <c r="N1147" s="160"/>
      <c r="O1147" s="325">
        <f t="shared" si="81"/>
        <v>0.44900000000000001</v>
      </c>
    </row>
    <row r="1148" spans="1:15" x14ac:dyDescent="0.25">
      <c r="A1148" s="58" t="s">
        <v>1095</v>
      </c>
      <c r="B1148" s="45" t="s">
        <v>3034</v>
      </c>
      <c r="C1148" s="29"/>
      <c r="D1148" s="362"/>
      <c r="E1148" s="29"/>
      <c r="F1148" s="334">
        <f t="shared" si="82"/>
        <v>0</v>
      </c>
      <c r="G1148" s="322">
        <f t="shared" si="80"/>
        <v>0.66864406779661023</v>
      </c>
      <c r="H1148" s="29"/>
      <c r="I1148" s="14" t="s">
        <v>1556</v>
      </c>
      <c r="J1148" s="29"/>
      <c r="K1148" s="334" t="str">
        <f t="shared" si="83"/>
        <v>3 яч.</v>
      </c>
      <c r="L1148" s="29"/>
      <c r="M1148" s="31">
        <v>0.78900000000000003</v>
      </c>
      <c r="N1148" s="160"/>
      <c r="O1148" s="325">
        <f t="shared" si="81"/>
        <v>0.78900000000000003</v>
      </c>
    </row>
    <row r="1149" spans="1:15" x14ac:dyDescent="0.25">
      <c r="A1149" s="58" t="s">
        <v>1096</v>
      </c>
      <c r="B1149" s="45" t="s">
        <v>3035</v>
      </c>
      <c r="C1149" s="29"/>
      <c r="D1149" s="362"/>
      <c r="E1149" s="29"/>
      <c r="F1149" s="334">
        <f t="shared" si="82"/>
        <v>0</v>
      </c>
      <c r="G1149" s="322">
        <f t="shared" si="80"/>
        <v>1.1627118644067798</v>
      </c>
      <c r="H1149" s="29"/>
      <c r="I1149" s="14" t="s">
        <v>1821</v>
      </c>
      <c r="J1149" s="29"/>
      <c r="K1149" s="334" t="str">
        <f t="shared" si="83"/>
        <v>6 яч.</v>
      </c>
      <c r="L1149" s="29"/>
      <c r="M1149" s="31">
        <v>1.3720000000000001</v>
      </c>
      <c r="N1149" s="160"/>
      <c r="O1149" s="325">
        <f t="shared" si="81"/>
        <v>1.3720000000000001</v>
      </c>
    </row>
    <row r="1150" spans="1:15" ht="31.5" x14ac:dyDescent="0.25">
      <c r="A1150" s="58" t="s">
        <v>1816</v>
      </c>
      <c r="B1150" s="45" t="s">
        <v>3036</v>
      </c>
      <c r="C1150" s="29"/>
      <c r="D1150" s="362" t="str">
        <f t="shared" si="84"/>
        <v>0,1 МВА</v>
      </c>
      <c r="E1150" s="29"/>
      <c r="F1150" s="334" t="str">
        <f t="shared" si="82"/>
        <v>0,1 МВА</v>
      </c>
      <c r="G1150" s="322">
        <f t="shared" si="80"/>
        <v>0.22033898305084748</v>
      </c>
      <c r="H1150" s="29"/>
      <c r="I1150" s="14" t="s">
        <v>18</v>
      </c>
      <c r="J1150" s="29"/>
      <c r="K1150" s="334" t="str">
        <f t="shared" si="83"/>
        <v>0,1 МВА</v>
      </c>
      <c r="L1150" s="29"/>
      <c r="M1150" s="31">
        <v>0.26</v>
      </c>
      <c r="N1150" s="160"/>
      <c r="O1150" s="325">
        <f t="shared" si="81"/>
        <v>0.26</v>
      </c>
    </row>
    <row r="1151" spans="1:15" x14ac:dyDescent="0.25">
      <c r="A1151" s="9" t="s">
        <v>27</v>
      </c>
      <c r="B1151" s="25" t="s">
        <v>28</v>
      </c>
      <c r="C1151" s="29"/>
      <c r="D1151" s="29"/>
      <c r="E1151" s="29"/>
      <c r="F1151" s="334">
        <f t="shared" si="82"/>
        <v>0</v>
      </c>
      <c r="G1151" s="322">
        <f t="shared" si="80"/>
        <v>0</v>
      </c>
      <c r="H1151" s="29"/>
      <c r="I1151" s="14"/>
      <c r="J1151" s="29"/>
      <c r="K1151" s="334">
        <f t="shared" si="83"/>
        <v>0</v>
      </c>
      <c r="L1151" s="29"/>
      <c r="M1151" s="31"/>
      <c r="N1151" s="160"/>
      <c r="O1151" s="325">
        <f t="shared" si="81"/>
        <v>0</v>
      </c>
    </row>
    <row r="1152" spans="1:15" ht="31.5" x14ac:dyDescent="0.25">
      <c r="A1152" s="58" t="s">
        <v>1168</v>
      </c>
      <c r="B1152" s="49" t="s">
        <v>3037</v>
      </c>
      <c r="C1152" s="29"/>
      <c r="D1152" s="29"/>
      <c r="E1152" s="29"/>
      <c r="F1152" s="334">
        <f t="shared" si="82"/>
        <v>0</v>
      </c>
      <c r="G1152" s="322">
        <f t="shared" si="80"/>
        <v>8.5915245762711867E-2</v>
      </c>
      <c r="H1152" s="29"/>
      <c r="I1152" s="14" t="s">
        <v>146</v>
      </c>
      <c r="J1152" s="29"/>
      <c r="K1152" s="334" t="str">
        <f t="shared" si="83"/>
        <v>1 шт.</v>
      </c>
      <c r="L1152" s="29"/>
      <c r="M1152" s="31">
        <v>0.10137999</v>
      </c>
      <c r="N1152" s="160"/>
      <c r="O1152" s="325">
        <f t="shared" si="81"/>
        <v>0.10137999</v>
      </c>
    </row>
    <row r="1153" spans="1:15" ht="31.5" x14ac:dyDescent="0.25">
      <c r="A1153" s="58" t="s">
        <v>1169</v>
      </c>
      <c r="B1153" s="49" t="s">
        <v>3038</v>
      </c>
      <c r="C1153" s="29"/>
      <c r="D1153" s="29"/>
      <c r="E1153" s="29"/>
      <c r="F1153" s="334">
        <f t="shared" si="82"/>
        <v>0</v>
      </c>
      <c r="G1153" s="322">
        <f t="shared" si="80"/>
        <v>7.913558474576271E-2</v>
      </c>
      <c r="H1153" s="29"/>
      <c r="I1153" s="14" t="s">
        <v>146</v>
      </c>
      <c r="J1153" s="29"/>
      <c r="K1153" s="334" t="str">
        <f t="shared" si="83"/>
        <v>1 шт.</v>
      </c>
      <c r="L1153" s="29"/>
      <c r="M1153" s="31">
        <v>9.3379989999999996E-2</v>
      </c>
      <c r="N1153" s="160"/>
      <c r="O1153" s="325">
        <f t="shared" si="81"/>
        <v>9.3379989999999996E-2</v>
      </c>
    </row>
    <row r="1154" spans="1:15" ht="31.5" x14ac:dyDescent="0.25">
      <c r="A1154" s="58" t="s">
        <v>1170</v>
      </c>
      <c r="B1154" s="49" t="s">
        <v>3039</v>
      </c>
      <c r="C1154" s="29"/>
      <c r="D1154" s="29"/>
      <c r="E1154" s="29"/>
      <c r="F1154" s="334">
        <f t="shared" si="82"/>
        <v>0</v>
      </c>
      <c r="G1154" s="322">
        <f t="shared" si="80"/>
        <v>9.6932194915254247E-2</v>
      </c>
      <c r="H1154" s="29"/>
      <c r="I1154" s="14" t="s">
        <v>146</v>
      </c>
      <c r="J1154" s="29"/>
      <c r="K1154" s="334" t="str">
        <f t="shared" si="83"/>
        <v>1 шт.</v>
      </c>
      <c r="L1154" s="29"/>
      <c r="M1154" s="31">
        <v>0.11437999</v>
      </c>
      <c r="N1154" s="160"/>
      <c r="O1154" s="325">
        <f t="shared" si="81"/>
        <v>0.11437999</v>
      </c>
    </row>
    <row r="1155" spans="1:15" ht="31.5" x14ac:dyDescent="0.25">
      <c r="A1155" s="58" t="s">
        <v>1171</v>
      </c>
      <c r="B1155" s="49" t="s">
        <v>3040</v>
      </c>
      <c r="C1155" s="29"/>
      <c r="D1155" s="29"/>
      <c r="E1155" s="29"/>
      <c r="F1155" s="334">
        <f t="shared" si="82"/>
        <v>0</v>
      </c>
      <c r="G1155" s="322">
        <f t="shared" si="80"/>
        <v>3.4627110169491528E-2</v>
      </c>
      <c r="H1155" s="29"/>
      <c r="I1155" s="14" t="s">
        <v>146</v>
      </c>
      <c r="J1155" s="29"/>
      <c r="K1155" s="334" t="str">
        <f t="shared" si="83"/>
        <v>1 шт.</v>
      </c>
      <c r="L1155" s="29"/>
      <c r="M1155" s="31">
        <v>4.0859989999999999E-2</v>
      </c>
      <c r="N1155" s="160"/>
      <c r="O1155" s="325">
        <f t="shared" si="81"/>
        <v>4.0859989999999999E-2</v>
      </c>
    </row>
    <row r="1156" spans="1:15" ht="31.5" x14ac:dyDescent="0.25">
      <c r="A1156" s="58" t="s">
        <v>1172</v>
      </c>
      <c r="B1156" s="49" t="s">
        <v>3041</v>
      </c>
      <c r="C1156" s="29"/>
      <c r="D1156" s="29"/>
      <c r="E1156" s="29"/>
      <c r="F1156" s="334">
        <f t="shared" si="82"/>
        <v>0</v>
      </c>
      <c r="G1156" s="322">
        <f t="shared" si="80"/>
        <v>2.8762703389830512E-2</v>
      </c>
      <c r="H1156" s="29"/>
      <c r="I1156" s="14" t="s">
        <v>146</v>
      </c>
      <c r="J1156" s="29"/>
      <c r="K1156" s="334" t="str">
        <f t="shared" si="83"/>
        <v>1 шт.</v>
      </c>
      <c r="L1156" s="29"/>
      <c r="M1156" s="31">
        <v>3.3939990000000003E-2</v>
      </c>
      <c r="N1156" s="160"/>
      <c r="O1156" s="325">
        <f t="shared" si="81"/>
        <v>3.3939990000000003E-2</v>
      </c>
    </row>
    <row r="1157" spans="1:15" ht="31.5" x14ac:dyDescent="0.25">
      <c r="A1157" s="58" t="s">
        <v>1173</v>
      </c>
      <c r="B1157" s="49" t="s">
        <v>3042</v>
      </c>
      <c r="C1157" s="29"/>
      <c r="D1157" s="29"/>
      <c r="E1157" s="29"/>
      <c r="F1157" s="334">
        <f t="shared" si="82"/>
        <v>0</v>
      </c>
      <c r="G1157" s="322">
        <f t="shared" si="80"/>
        <v>4.51101779661017E-2</v>
      </c>
      <c r="H1157" s="29"/>
      <c r="I1157" s="14" t="s">
        <v>146</v>
      </c>
      <c r="J1157" s="29"/>
      <c r="K1157" s="334" t="str">
        <f t="shared" si="83"/>
        <v>1 шт.</v>
      </c>
      <c r="L1157" s="29"/>
      <c r="M1157" s="31">
        <v>5.3230010000000001E-2</v>
      </c>
      <c r="N1157" s="160"/>
      <c r="O1157" s="325">
        <f t="shared" si="81"/>
        <v>5.3230010000000001E-2</v>
      </c>
    </row>
    <row r="1158" spans="1:15" ht="31.5" x14ac:dyDescent="0.25">
      <c r="A1158" s="58" t="s">
        <v>1174</v>
      </c>
      <c r="B1158" s="49" t="s">
        <v>3043</v>
      </c>
      <c r="C1158" s="29"/>
      <c r="D1158" s="29"/>
      <c r="E1158" s="29"/>
      <c r="F1158" s="334">
        <f t="shared" si="82"/>
        <v>0</v>
      </c>
      <c r="G1158" s="322">
        <f t="shared" si="80"/>
        <v>4.3542364406779666E-2</v>
      </c>
      <c r="H1158" s="29"/>
      <c r="I1158" s="14" t="s">
        <v>146</v>
      </c>
      <c r="J1158" s="29"/>
      <c r="K1158" s="334" t="str">
        <f t="shared" si="83"/>
        <v>1 шт.</v>
      </c>
      <c r="L1158" s="29"/>
      <c r="M1158" s="31">
        <v>5.137999E-2</v>
      </c>
      <c r="N1158" s="160"/>
      <c r="O1158" s="325">
        <f t="shared" si="81"/>
        <v>5.137999E-2</v>
      </c>
    </row>
    <row r="1159" spans="1:15" ht="31.5" x14ac:dyDescent="0.25">
      <c r="A1159" s="58" t="s">
        <v>1175</v>
      </c>
      <c r="B1159" s="49" t="s">
        <v>3044</v>
      </c>
      <c r="C1159" s="29"/>
      <c r="D1159" s="29"/>
      <c r="E1159" s="29"/>
      <c r="F1159" s="334">
        <f t="shared" si="82"/>
        <v>0</v>
      </c>
      <c r="G1159" s="322">
        <f t="shared" si="80"/>
        <v>3.4220330508474582E-2</v>
      </c>
      <c r="H1159" s="29"/>
      <c r="I1159" s="14" t="s">
        <v>146</v>
      </c>
      <c r="J1159" s="29"/>
      <c r="K1159" s="334" t="str">
        <f t="shared" si="83"/>
        <v>1 шт.</v>
      </c>
      <c r="L1159" s="29"/>
      <c r="M1159" s="31">
        <v>4.0379990000000004E-2</v>
      </c>
      <c r="N1159" s="160"/>
      <c r="O1159" s="325">
        <f t="shared" si="81"/>
        <v>4.0379990000000004E-2</v>
      </c>
    </row>
    <row r="1160" spans="1:15" ht="31.5" x14ac:dyDescent="0.25">
      <c r="A1160" s="58" t="s">
        <v>1176</v>
      </c>
      <c r="B1160" s="49" t="s">
        <v>3045</v>
      </c>
      <c r="C1160" s="29"/>
      <c r="D1160" s="29"/>
      <c r="E1160" s="29"/>
      <c r="F1160" s="334">
        <f t="shared" si="82"/>
        <v>0</v>
      </c>
      <c r="G1160" s="322">
        <f t="shared" si="80"/>
        <v>5.2016957627118644E-2</v>
      </c>
      <c r="H1160" s="29"/>
      <c r="I1160" s="14" t="s">
        <v>146</v>
      </c>
      <c r="J1160" s="29"/>
      <c r="K1160" s="334" t="str">
        <f t="shared" si="83"/>
        <v>1 шт.</v>
      </c>
      <c r="L1160" s="29"/>
      <c r="M1160" s="31">
        <v>6.1380009999999999E-2</v>
      </c>
      <c r="N1160" s="160"/>
      <c r="O1160" s="325">
        <f t="shared" si="81"/>
        <v>6.1380009999999999E-2</v>
      </c>
    </row>
    <row r="1161" spans="1:15" ht="31.5" x14ac:dyDescent="0.25">
      <c r="A1161" s="58" t="s">
        <v>1177</v>
      </c>
      <c r="B1161" s="49" t="s">
        <v>3046</v>
      </c>
      <c r="C1161" s="29"/>
      <c r="D1161" s="29"/>
      <c r="E1161" s="29"/>
      <c r="F1161" s="334">
        <f t="shared" si="82"/>
        <v>0</v>
      </c>
      <c r="G1161" s="322">
        <f t="shared" si="80"/>
        <v>4.3542381355932212E-2</v>
      </c>
      <c r="H1161" s="29"/>
      <c r="I1161" s="14" t="s">
        <v>146</v>
      </c>
      <c r="J1161" s="29"/>
      <c r="K1161" s="334" t="str">
        <f t="shared" si="83"/>
        <v>1 шт.</v>
      </c>
      <c r="L1161" s="29"/>
      <c r="M1161" s="31">
        <v>5.1380010000000004E-2</v>
      </c>
      <c r="N1161" s="160"/>
      <c r="O1161" s="325">
        <f t="shared" si="81"/>
        <v>5.1380010000000004E-2</v>
      </c>
    </row>
    <row r="1162" spans="1:15" ht="31.5" x14ac:dyDescent="0.25">
      <c r="A1162" s="58" t="s">
        <v>1178</v>
      </c>
      <c r="B1162" s="49" t="s">
        <v>3047</v>
      </c>
      <c r="C1162" s="29"/>
      <c r="D1162" s="29"/>
      <c r="E1162" s="29"/>
      <c r="F1162" s="334">
        <f t="shared" si="82"/>
        <v>0</v>
      </c>
      <c r="G1162" s="322">
        <f t="shared" si="80"/>
        <v>4.7779669491525421E-2</v>
      </c>
      <c r="H1162" s="29"/>
      <c r="I1162" s="14" t="s">
        <v>146</v>
      </c>
      <c r="J1162" s="29"/>
      <c r="K1162" s="334" t="str">
        <f t="shared" si="83"/>
        <v>1 шт.</v>
      </c>
      <c r="L1162" s="29"/>
      <c r="M1162" s="31">
        <v>5.6380009999999994E-2</v>
      </c>
      <c r="N1162" s="160"/>
      <c r="O1162" s="325">
        <f t="shared" si="81"/>
        <v>5.6380009999999994E-2</v>
      </c>
    </row>
    <row r="1163" spans="1:15" ht="31.5" x14ac:dyDescent="0.25">
      <c r="A1163" s="58" t="s">
        <v>1179</v>
      </c>
      <c r="B1163" s="49" t="s">
        <v>3048</v>
      </c>
      <c r="C1163" s="29"/>
      <c r="D1163" s="29"/>
      <c r="E1163" s="29"/>
      <c r="F1163" s="334">
        <f t="shared" si="82"/>
        <v>0</v>
      </c>
      <c r="G1163" s="322">
        <f t="shared" si="80"/>
        <v>5.7949161016949156E-2</v>
      </c>
      <c r="H1163" s="29"/>
      <c r="I1163" s="14" t="s">
        <v>146</v>
      </c>
      <c r="J1163" s="29"/>
      <c r="K1163" s="334" t="str">
        <f t="shared" si="83"/>
        <v>1 шт.</v>
      </c>
      <c r="L1163" s="29"/>
      <c r="M1163" s="31">
        <v>6.8380010000000005E-2</v>
      </c>
      <c r="N1163" s="160"/>
      <c r="O1163" s="325">
        <f t="shared" si="81"/>
        <v>6.8380010000000005E-2</v>
      </c>
    </row>
    <row r="1164" spans="1:15" ht="31.5" x14ac:dyDescent="0.25">
      <c r="A1164" s="58" t="s">
        <v>1180</v>
      </c>
      <c r="B1164" s="49" t="s">
        <v>3049</v>
      </c>
      <c r="C1164" s="29"/>
      <c r="D1164" s="29"/>
      <c r="E1164" s="29"/>
      <c r="F1164" s="334">
        <f t="shared" si="82"/>
        <v>0</v>
      </c>
      <c r="G1164" s="322">
        <f t="shared" si="80"/>
        <v>4.6084754237288146E-2</v>
      </c>
      <c r="H1164" s="29"/>
      <c r="I1164" s="14" t="s">
        <v>146</v>
      </c>
      <c r="J1164" s="29"/>
      <c r="K1164" s="334" t="str">
        <f t="shared" si="83"/>
        <v>1 шт.</v>
      </c>
      <c r="L1164" s="29"/>
      <c r="M1164" s="31">
        <v>5.4380010000000006E-2</v>
      </c>
      <c r="N1164" s="160"/>
      <c r="O1164" s="325">
        <f t="shared" si="81"/>
        <v>5.4380010000000006E-2</v>
      </c>
    </row>
    <row r="1165" spans="1:15" ht="31.5" x14ac:dyDescent="0.25">
      <c r="A1165" s="58" t="s">
        <v>1181</v>
      </c>
      <c r="B1165" s="49" t="s">
        <v>3050</v>
      </c>
      <c r="C1165" s="29"/>
      <c r="D1165" s="29"/>
      <c r="E1165" s="29"/>
      <c r="F1165" s="334">
        <f t="shared" si="82"/>
        <v>0</v>
      </c>
      <c r="G1165" s="322">
        <f t="shared" si="80"/>
        <v>3.5067788135593227E-2</v>
      </c>
      <c r="H1165" s="29"/>
      <c r="I1165" s="14" t="s">
        <v>146</v>
      </c>
      <c r="J1165" s="29"/>
      <c r="K1165" s="334" t="str">
        <f t="shared" si="83"/>
        <v>1 шт.</v>
      </c>
      <c r="L1165" s="29"/>
      <c r="M1165" s="31">
        <v>4.1379990000000005E-2</v>
      </c>
      <c r="N1165" s="160"/>
      <c r="O1165" s="325">
        <f t="shared" si="81"/>
        <v>4.1379990000000005E-2</v>
      </c>
    </row>
    <row r="1166" spans="1:15" ht="31.5" x14ac:dyDescent="0.25">
      <c r="A1166" s="58" t="s">
        <v>1182</v>
      </c>
      <c r="B1166" s="45" t="s">
        <v>4216</v>
      </c>
      <c r="C1166" s="29"/>
      <c r="D1166" s="29"/>
      <c r="E1166" s="29"/>
      <c r="F1166" s="334">
        <f t="shared" si="82"/>
        <v>0</v>
      </c>
      <c r="G1166" s="322">
        <f t="shared" si="80"/>
        <v>3.6762703389830509E-2</v>
      </c>
      <c r="H1166" s="29"/>
      <c r="I1166" s="14" t="s">
        <v>146</v>
      </c>
      <c r="J1166" s="29"/>
      <c r="K1166" s="334" t="str">
        <f t="shared" si="83"/>
        <v>1 шт.</v>
      </c>
      <c r="L1166" s="29"/>
      <c r="M1166" s="31">
        <v>4.337999E-2</v>
      </c>
      <c r="N1166" s="160"/>
      <c r="O1166" s="325">
        <f t="shared" si="81"/>
        <v>4.337999E-2</v>
      </c>
    </row>
    <row r="1167" spans="1:15" ht="31.5" x14ac:dyDescent="0.25">
      <c r="A1167" s="58" t="s">
        <v>1183</v>
      </c>
      <c r="B1167" s="45" t="s">
        <v>4217</v>
      </c>
      <c r="C1167" s="29"/>
      <c r="D1167" s="29"/>
      <c r="E1167" s="29"/>
      <c r="F1167" s="334">
        <f t="shared" si="82"/>
        <v>0</v>
      </c>
      <c r="G1167" s="322">
        <f t="shared" si="80"/>
        <v>3.6762703389830509E-2</v>
      </c>
      <c r="H1167" s="29"/>
      <c r="I1167" s="14" t="s">
        <v>146</v>
      </c>
      <c r="J1167" s="29"/>
      <c r="K1167" s="334" t="str">
        <f t="shared" si="83"/>
        <v>1 шт.</v>
      </c>
      <c r="L1167" s="29"/>
      <c r="M1167" s="31">
        <v>4.337999E-2</v>
      </c>
      <c r="N1167" s="160"/>
      <c r="O1167" s="325">
        <f t="shared" si="81"/>
        <v>4.337999E-2</v>
      </c>
    </row>
    <row r="1168" spans="1:15" x14ac:dyDescent="0.25">
      <c r="A1168" s="9" t="s">
        <v>44</v>
      </c>
      <c r="B1168" s="25" t="s">
        <v>31</v>
      </c>
      <c r="C1168" s="29"/>
      <c r="D1168" s="29"/>
      <c r="E1168" s="29"/>
      <c r="F1168" s="334">
        <f t="shared" si="82"/>
        <v>0</v>
      </c>
      <c r="G1168" s="322">
        <f t="shared" ref="G1168:G1231" si="85">O1168/1.18</f>
        <v>0</v>
      </c>
      <c r="H1168" s="29"/>
      <c r="I1168" s="14"/>
      <c r="J1168" s="29"/>
      <c r="K1168" s="334">
        <f t="shared" si="83"/>
        <v>0</v>
      </c>
      <c r="L1168" s="29"/>
      <c r="M1168" s="31"/>
      <c r="N1168" s="160"/>
      <c r="O1168" s="325">
        <f t="shared" si="81"/>
        <v>0</v>
      </c>
    </row>
    <row r="1169" spans="1:15" x14ac:dyDescent="0.25">
      <c r="A1169" s="4" t="s">
        <v>45</v>
      </c>
      <c r="B1169" s="25" t="s">
        <v>20</v>
      </c>
      <c r="C1169" s="29"/>
      <c r="D1169" s="29"/>
      <c r="E1169" s="29"/>
      <c r="F1169" s="334">
        <f t="shared" si="82"/>
        <v>0</v>
      </c>
      <c r="G1169" s="322">
        <f t="shared" si="85"/>
        <v>0</v>
      </c>
      <c r="H1169" s="29"/>
      <c r="I1169" s="14"/>
      <c r="J1169" s="29"/>
      <c r="K1169" s="334">
        <f t="shared" si="83"/>
        <v>0</v>
      </c>
      <c r="L1169" s="29"/>
      <c r="M1169" s="31"/>
      <c r="N1169" s="160"/>
      <c r="O1169" s="325">
        <f t="shared" si="81"/>
        <v>0</v>
      </c>
    </row>
    <row r="1170" spans="1:15" ht="31.5" x14ac:dyDescent="0.25">
      <c r="A1170" s="138" t="s">
        <v>1190</v>
      </c>
      <c r="B1170" s="30" t="s">
        <v>3051</v>
      </c>
      <c r="C1170" s="29"/>
      <c r="D1170" s="29"/>
      <c r="E1170" s="29"/>
      <c r="F1170" s="334">
        <f t="shared" si="82"/>
        <v>0</v>
      </c>
      <c r="G1170" s="322">
        <f t="shared" si="85"/>
        <v>8.2194906779661014E-2</v>
      </c>
      <c r="H1170" s="29"/>
      <c r="I1170" s="14" t="s">
        <v>146</v>
      </c>
      <c r="J1170" s="29"/>
      <c r="K1170" s="334" t="str">
        <f t="shared" si="83"/>
        <v>1 шт.</v>
      </c>
      <c r="L1170" s="29"/>
      <c r="M1170" s="31">
        <v>9.6989989999999998E-2</v>
      </c>
      <c r="N1170" s="160"/>
      <c r="O1170" s="325">
        <f t="shared" si="81"/>
        <v>9.6989989999999998E-2</v>
      </c>
    </row>
    <row r="1171" spans="1:15" x14ac:dyDescent="0.25">
      <c r="A1171" s="4" t="s">
        <v>46</v>
      </c>
      <c r="B1171" s="25" t="s">
        <v>21</v>
      </c>
      <c r="C1171" s="29"/>
      <c r="D1171" s="29"/>
      <c r="E1171" s="29"/>
      <c r="F1171" s="334">
        <f t="shared" si="82"/>
        <v>0</v>
      </c>
      <c r="G1171" s="322">
        <f t="shared" si="85"/>
        <v>0</v>
      </c>
      <c r="H1171" s="29"/>
      <c r="I1171" s="14"/>
      <c r="J1171" s="29"/>
      <c r="K1171" s="334">
        <f t="shared" si="83"/>
        <v>0</v>
      </c>
      <c r="L1171" s="29"/>
      <c r="M1171" s="31"/>
      <c r="N1171" s="160"/>
      <c r="O1171" s="325">
        <f t="shared" si="81"/>
        <v>0</v>
      </c>
    </row>
    <row r="1172" spans="1:15" x14ac:dyDescent="0.25">
      <c r="A1172" s="4" t="s">
        <v>48</v>
      </c>
      <c r="B1172" s="25" t="s">
        <v>22</v>
      </c>
      <c r="C1172" s="29"/>
      <c r="D1172" s="29"/>
      <c r="E1172" s="29"/>
      <c r="F1172" s="334">
        <f t="shared" si="82"/>
        <v>0</v>
      </c>
      <c r="G1172" s="322">
        <f t="shared" si="85"/>
        <v>0</v>
      </c>
      <c r="H1172" s="29"/>
      <c r="I1172" s="14"/>
      <c r="J1172" s="29"/>
      <c r="K1172" s="334">
        <f t="shared" si="83"/>
        <v>0</v>
      </c>
      <c r="L1172" s="29"/>
      <c r="M1172" s="31"/>
      <c r="N1172" s="160"/>
      <c r="O1172" s="325">
        <f t="shared" si="81"/>
        <v>0</v>
      </c>
    </row>
    <row r="1173" spans="1:15" x14ac:dyDescent="0.25">
      <c r="A1173" s="4" t="s">
        <v>50</v>
      </c>
      <c r="B1173" s="25" t="s">
        <v>23</v>
      </c>
      <c r="C1173" s="29"/>
      <c r="D1173" s="29"/>
      <c r="E1173" s="29"/>
      <c r="F1173" s="334">
        <f t="shared" si="82"/>
        <v>0</v>
      </c>
      <c r="G1173" s="322">
        <f t="shared" si="85"/>
        <v>0</v>
      </c>
      <c r="H1173" s="29"/>
      <c r="I1173" s="14"/>
      <c r="J1173" s="29"/>
      <c r="K1173" s="334">
        <f t="shared" si="83"/>
        <v>0</v>
      </c>
      <c r="L1173" s="29"/>
      <c r="M1173" s="31"/>
      <c r="N1173" s="160"/>
      <c r="O1173" s="325">
        <f t="shared" ref="O1173:O1236" si="86">L1173+M1173+N1173</f>
        <v>0</v>
      </c>
    </row>
    <row r="1174" spans="1:15" x14ac:dyDescent="0.25">
      <c r="A1174" s="4" t="s">
        <v>51</v>
      </c>
      <c r="B1174" s="25" t="s">
        <v>17</v>
      </c>
      <c r="C1174" s="29"/>
      <c r="D1174" s="29"/>
      <c r="E1174" s="29"/>
      <c r="F1174" s="334">
        <f t="shared" si="82"/>
        <v>0</v>
      </c>
      <c r="G1174" s="322">
        <f t="shared" si="85"/>
        <v>0</v>
      </c>
      <c r="H1174" s="29"/>
      <c r="I1174" s="14"/>
      <c r="J1174" s="29"/>
      <c r="K1174" s="334">
        <f t="shared" si="83"/>
        <v>0</v>
      </c>
      <c r="L1174" s="29"/>
      <c r="M1174" s="31"/>
      <c r="N1174" s="160"/>
      <c r="O1174" s="325">
        <f t="shared" si="86"/>
        <v>0</v>
      </c>
    </row>
    <row r="1175" spans="1:15" ht="31.5" x14ac:dyDescent="0.25">
      <c r="A1175" s="58" t="s">
        <v>3052</v>
      </c>
      <c r="B1175" s="45" t="s">
        <v>1992</v>
      </c>
      <c r="C1175" s="29"/>
      <c r="D1175" s="29"/>
      <c r="E1175" s="29"/>
      <c r="F1175" s="334">
        <f t="shared" si="82"/>
        <v>0</v>
      </c>
      <c r="G1175" s="322">
        <f t="shared" si="85"/>
        <v>2.3918680338983052</v>
      </c>
      <c r="H1175" s="29"/>
      <c r="I1175" s="14"/>
      <c r="J1175" s="29"/>
      <c r="K1175" s="334">
        <f t="shared" si="83"/>
        <v>0</v>
      </c>
      <c r="L1175" s="29"/>
      <c r="M1175" s="31">
        <v>2.8224042799999998</v>
      </c>
      <c r="N1175" s="160"/>
      <c r="O1175" s="325">
        <f t="shared" si="86"/>
        <v>2.8224042799999998</v>
      </c>
    </row>
    <row r="1176" spans="1:15" ht="31.5" x14ac:dyDescent="0.25">
      <c r="A1176" s="4" t="s">
        <v>476</v>
      </c>
      <c r="B1176" s="25" t="s">
        <v>1541</v>
      </c>
      <c r="C1176" s="29"/>
      <c r="D1176" s="29"/>
      <c r="E1176" s="29"/>
      <c r="F1176" s="334">
        <f t="shared" si="82"/>
        <v>0</v>
      </c>
      <c r="G1176" s="322">
        <f t="shared" si="85"/>
        <v>0</v>
      </c>
      <c r="H1176" s="29"/>
      <c r="I1176" s="14"/>
      <c r="J1176" s="29"/>
      <c r="K1176" s="334">
        <f t="shared" si="83"/>
        <v>0</v>
      </c>
      <c r="L1176" s="29"/>
      <c r="M1176" s="31"/>
      <c r="N1176" s="160"/>
      <c r="O1176" s="325">
        <f t="shared" si="86"/>
        <v>0</v>
      </c>
    </row>
    <row r="1177" spans="1:15" ht="47.25" x14ac:dyDescent="0.25">
      <c r="A1177" s="333" t="s">
        <v>3053</v>
      </c>
      <c r="B1177" s="21" t="s">
        <v>4218</v>
      </c>
      <c r="C1177" s="29"/>
      <c r="D1177" s="362" t="str">
        <f>I1177</f>
        <v>0,69 км</v>
      </c>
      <c r="E1177" s="29"/>
      <c r="F1177" s="334" t="str">
        <f t="shared" si="82"/>
        <v>0,69 км</v>
      </c>
      <c r="G1177" s="322">
        <f t="shared" si="85"/>
        <v>0.23740967796610168</v>
      </c>
      <c r="H1177" s="29"/>
      <c r="I1177" s="188" t="s">
        <v>1563</v>
      </c>
      <c r="J1177" s="29"/>
      <c r="K1177" s="334" t="str">
        <f t="shared" si="83"/>
        <v>0,69 км</v>
      </c>
      <c r="L1177" s="29"/>
      <c r="M1177" s="31">
        <v>0.28014341999999998</v>
      </c>
      <c r="N1177" s="160"/>
      <c r="O1177" s="325">
        <f t="shared" si="86"/>
        <v>0.28014341999999998</v>
      </c>
    </row>
    <row r="1178" spans="1:15" ht="47.25" x14ac:dyDescent="0.25">
      <c r="A1178" s="333" t="s">
        <v>3055</v>
      </c>
      <c r="B1178" s="30" t="s">
        <v>3056</v>
      </c>
      <c r="C1178" s="29"/>
      <c r="D1178" s="362">
        <f t="shared" ref="D1178:D1190" si="87">I1178</f>
        <v>0</v>
      </c>
      <c r="E1178" s="29"/>
      <c r="F1178" s="334">
        <f t="shared" si="82"/>
        <v>0</v>
      </c>
      <c r="G1178" s="322">
        <f t="shared" si="85"/>
        <v>8.7022966101694924E-2</v>
      </c>
      <c r="H1178" s="29"/>
      <c r="I1178" s="188"/>
      <c r="J1178" s="29"/>
      <c r="K1178" s="334">
        <f t="shared" si="83"/>
        <v>0</v>
      </c>
      <c r="L1178" s="29"/>
      <c r="M1178" s="31">
        <v>0.1026871</v>
      </c>
      <c r="N1178" s="160"/>
      <c r="O1178" s="325">
        <f t="shared" si="86"/>
        <v>0.1026871</v>
      </c>
    </row>
    <row r="1179" spans="1:15" ht="47.25" x14ac:dyDescent="0.25">
      <c r="A1179" s="333" t="s">
        <v>3057</v>
      </c>
      <c r="B1179" s="30" t="s">
        <v>3058</v>
      </c>
      <c r="C1179" s="29"/>
      <c r="D1179" s="362" t="str">
        <f t="shared" si="87"/>
        <v>0,216 км</v>
      </c>
      <c r="E1179" s="29"/>
      <c r="F1179" s="334" t="str">
        <f t="shared" si="82"/>
        <v>0,216 км</v>
      </c>
      <c r="G1179" s="322">
        <f t="shared" si="85"/>
        <v>2.90716186440678E-2</v>
      </c>
      <c r="H1179" s="29"/>
      <c r="I1179" s="188" t="s">
        <v>3059</v>
      </c>
      <c r="J1179" s="29"/>
      <c r="K1179" s="334" t="str">
        <f t="shared" si="83"/>
        <v>0,216 км</v>
      </c>
      <c r="L1179" s="29"/>
      <c r="M1179" s="31">
        <v>3.4304510000000003E-2</v>
      </c>
      <c r="N1179" s="160"/>
      <c r="O1179" s="325">
        <f t="shared" si="86"/>
        <v>3.4304510000000003E-2</v>
      </c>
    </row>
    <row r="1180" spans="1:15" ht="31.5" x14ac:dyDescent="0.25">
      <c r="A1180" s="333" t="s">
        <v>3060</v>
      </c>
      <c r="B1180" s="30" t="s">
        <v>3061</v>
      </c>
      <c r="C1180" s="29"/>
      <c r="D1180" s="362" t="str">
        <f t="shared" si="87"/>
        <v>0,18 км</v>
      </c>
      <c r="E1180" s="29"/>
      <c r="F1180" s="334" t="str">
        <f t="shared" si="82"/>
        <v>0,18 км</v>
      </c>
      <c r="G1180" s="322">
        <f t="shared" si="85"/>
        <v>9.4186169491525418E-2</v>
      </c>
      <c r="H1180" s="29"/>
      <c r="I1180" s="29" t="s">
        <v>611</v>
      </c>
      <c r="J1180" s="29"/>
      <c r="K1180" s="334" t="str">
        <f t="shared" si="83"/>
        <v>0,18 км</v>
      </c>
      <c r="L1180" s="29"/>
      <c r="M1180" s="31">
        <v>0.11113967999999999</v>
      </c>
      <c r="N1180" s="160"/>
      <c r="O1180" s="325">
        <f t="shared" si="86"/>
        <v>0.11113967999999999</v>
      </c>
    </row>
    <row r="1181" spans="1:15" ht="31.5" x14ac:dyDescent="0.25">
      <c r="A1181" s="333" t="s">
        <v>3062</v>
      </c>
      <c r="B1181" s="30" t="s">
        <v>3063</v>
      </c>
      <c r="C1181" s="29"/>
      <c r="D1181" s="362" t="str">
        <f t="shared" si="87"/>
        <v>0,4 МВА</v>
      </c>
      <c r="E1181" s="29"/>
      <c r="F1181" s="334" t="str">
        <f t="shared" si="82"/>
        <v>0,4 МВА</v>
      </c>
      <c r="G1181" s="322">
        <f t="shared" si="85"/>
        <v>0.3366003898305085</v>
      </c>
      <c r="H1181" s="29"/>
      <c r="I1181" s="29" t="s">
        <v>19</v>
      </c>
      <c r="J1181" s="29"/>
      <c r="K1181" s="334" t="str">
        <f t="shared" si="83"/>
        <v>0,4 МВА</v>
      </c>
      <c r="L1181" s="29"/>
      <c r="M1181" s="31">
        <v>0.39718846000000002</v>
      </c>
      <c r="N1181" s="160"/>
      <c r="O1181" s="325">
        <f t="shared" si="86"/>
        <v>0.39718846000000002</v>
      </c>
    </row>
    <row r="1182" spans="1:15" ht="31.5" x14ac:dyDescent="0.25">
      <c r="A1182" s="333" t="s">
        <v>3064</v>
      </c>
      <c r="B1182" s="30" t="s">
        <v>3065</v>
      </c>
      <c r="C1182" s="29"/>
      <c r="D1182" s="362">
        <f t="shared" si="87"/>
        <v>0</v>
      </c>
      <c r="E1182" s="29"/>
      <c r="F1182" s="334">
        <f t="shared" si="82"/>
        <v>0</v>
      </c>
      <c r="G1182" s="322">
        <f t="shared" si="85"/>
        <v>0.14460222033898307</v>
      </c>
      <c r="H1182" s="29"/>
      <c r="I1182" s="188"/>
      <c r="J1182" s="29"/>
      <c r="K1182" s="334">
        <f t="shared" si="83"/>
        <v>0</v>
      </c>
      <c r="L1182" s="29"/>
      <c r="M1182" s="31">
        <v>0.17063062000000001</v>
      </c>
      <c r="N1182" s="160"/>
      <c r="O1182" s="325">
        <f t="shared" si="86"/>
        <v>0.17063062000000001</v>
      </c>
    </row>
    <row r="1183" spans="1:15" ht="31.5" x14ac:dyDescent="0.25">
      <c r="A1183" s="333" t="s">
        <v>3066</v>
      </c>
      <c r="B1183" s="30" t="s">
        <v>3067</v>
      </c>
      <c r="C1183" s="29"/>
      <c r="D1183" s="362" t="str">
        <f t="shared" si="87"/>
        <v>0,25 МВА</v>
      </c>
      <c r="E1183" s="29"/>
      <c r="F1183" s="334" t="str">
        <f t="shared" si="82"/>
        <v>0,25 МВА</v>
      </c>
      <c r="G1183" s="322">
        <f t="shared" si="85"/>
        <v>0.65161716949152548</v>
      </c>
      <c r="H1183" s="29"/>
      <c r="I1183" s="29" t="s">
        <v>352</v>
      </c>
      <c r="J1183" s="29"/>
      <c r="K1183" s="334" t="str">
        <f t="shared" si="83"/>
        <v>0,25 МВА</v>
      </c>
      <c r="L1183" s="29"/>
      <c r="M1183" s="31">
        <v>0.76890826000000001</v>
      </c>
      <c r="N1183" s="160"/>
      <c r="O1183" s="325">
        <f t="shared" si="86"/>
        <v>0.76890826000000001</v>
      </c>
    </row>
    <row r="1184" spans="1:15" ht="47.25" x14ac:dyDescent="0.25">
      <c r="A1184" s="333" t="s">
        <v>3068</v>
      </c>
      <c r="B1184" s="30" t="s">
        <v>3069</v>
      </c>
      <c r="C1184" s="29"/>
      <c r="D1184" s="362" t="str">
        <f t="shared" si="87"/>
        <v>0,45 км</v>
      </c>
      <c r="E1184" s="29"/>
      <c r="F1184" s="334" t="str">
        <f t="shared" si="82"/>
        <v>0,45 км</v>
      </c>
      <c r="G1184" s="322">
        <f t="shared" si="85"/>
        <v>0.11177969491525425</v>
      </c>
      <c r="H1184" s="29"/>
      <c r="I1184" s="29" t="s">
        <v>2567</v>
      </c>
      <c r="J1184" s="29"/>
      <c r="K1184" s="334" t="str">
        <f t="shared" si="83"/>
        <v>0,45 км</v>
      </c>
      <c r="L1184" s="29"/>
      <c r="M1184" s="31">
        <v>0.13190004</v>
      </c>
      <c r="N1184" s="160"/>
      <c r="O1184" s="325">
        <f t="shared" si="86"/>
        <v>0.13190004</v>
      </c>
    </row>
    <row r="1185" spans="1:15" ht="47.25" x14ac:dyDescent="0.25">
      <c r="A1185" s="333" t="s">
        <v>3070</v>
      </c>
      <c r="B1185" s="30" t="s">
        <v>3071</v>
      </c>
      <c r="C1185" s="29"/>
      <c r="D1185" s="362" t="str">
        <f t="shared" si="87"/>
        <v>0,1 км</v>
      </c>
      <c r="E1185" s="29"/>
      <c r="F1185" s="334" t="str">
        <f t="shared" si="82"/>
        <v>0,1 км</v>
      </c>
      <c r="G1185" s="322">
        <f t="shared" si="85"/>
        <v>1.5758254237288136E-2</v>
      </c>
      <c r="H1185" s="29"/>
      <c r="I1185" s="29" t="s">
        <v>134</v>
      </c>
      <c r="J1185" s="29"/>
      <c r="K1185" s="334" t="str">
        <f t="shared" si="83"/>
        <v>0,1 км</v>
      </c>
      <c r="L1185" s="29"/>
      <c r="M1185" s="31">
        <v>1.8594739999999998E-2</v>
      </c>
      <c r="N1185" s="160"/>
      <c r="O1185" s="325">
        <f t="shared" si="86"/>
        <v>1.8594739999999998E-2</v>
      </c>
    </row>
    <row r="1186" spans="1:15" x14ac:dyDescent="0.25">
      <c r="A1186" s="333" t="s">
        <v>3072</v>
      </c>
      <c r="B1186" s="30" t="s">
        <v>3073</v>
      </c>
      <c r="C1186" s="29"/>
      <c r="D1186" s="362" t="str">
        <f t="shared" si="87"/>
        <v>0,28 км</v>
      </c>
      <c r="E1186" s="29"/>
      <c r="F1186" s="334" t="str">
        <f t="shared" si="82"/>
        <v>0,28 км</v>
      </c>
      <c r="G1186" s="322">
        <f t="shared" si="85"/>
        <v>0.15061818644067798</v>
      </c>
      <c r="H1186" s="29"/>
      <c r="I1186" s="29" t="s">
        <v>3074</v>
      </c>
      <c r="J1186" s="29"/>
      <c r="K1186" s="334" t="str">
        <f t="shared" si="83"/>
        <v>0,28 км</v>
      </c>
      <c r="L1186" s="29"/>
      <c r="M1186" s="31">
        <v>0.17772946000000001</v>
      </c>
      <c r="N1186" s="160"/>
      <c r="O1186" s="325">
        <f t="shared" si="86"/>
        <v>0.17772946000000001</v>
      </c>
    </row>
    <row r="1187" spans="1:15" ht="31.5" x14ac:dyDescent="0.25">
      <c r="A1187" s="333" t="s">
        <v>3075</v>
      </c>
      <c r="B1187" s="30" t="s">
        <v>3076</v>
      </c>
      <c r="C1187" s="29"/>
      <c r="D1187" s="362" t="str">
        <f t="shared" si="87"/>
        <v>0,31 км</v>
      </c>
      <c r="E1187" s="29"/>
      <c r="F1187" s="334" t="str">
        <f t="shared" si="82"/>
        <v>0,31 км</v>
      </c>
      <c r="G1187" s="322">
        <f t="shared" si="85"/>
        <v>0.19491525423728814</v>
      </c>
      <c r="H1187" s="29"/>
      <c r="I1187" s="188" t="s">
        <v>1123</v>
      </c>
      <c r="J1187" s="29"/>
      <c r="K1187" s="334" t="str">
        <f t="shared" si="83"/>
        <v>0,31 км</v>
      </c>
      <c r="L1187" s="29"/>
      <c r="M1187" s="31">
        <v>0.23</v>
      </c>
      <c r="N1187" s="160"/>
      <c r="O1187" s="325">
        <f t="shared" si="86"/>
        <v>0.23</v>
      </c>
    </row>
    <row r="1188" spans="1:15" ht="47.25" x14ac:dyDescent="0.25">
      <c r="A1188" s="333" t="s">
        <v>3077</v>
      </c>
      <c r="B1188" s="30" t="s">
        <v>3078</v>
      </c>
      <c r="C1188" s="29"/>
      <c r="D1188" s="362" t="str">
        <f t="shared" si="87"/>
        <v>0,26 км</v>
      </c>
      <c r="E1188" s="29"/>
      <c r="F1188" s="334" t="str">
        <f t="shared" si="82"/>
        <v>0,26 км</v>
      </c>
      <c r="G1188" s="322">
        <f t="shared" si="85"/>
        <v>0.11016949152542374</v>
      </c>
      <c r="H1188" s="29"/>
      <c r="I1188" s="188" t="s">
        <v>1149</v>
      </c>
      <c r="J1188" s="29"/>
      <c r="K1188" s="334" t="str">
        <f t="shared" si="83"/>
        <v>0,26 км</v>
      </c>
      <c r="L1188" s="29"/>
      <c r="M1188" s="31">
        <v>0.13</v>
      </c>
      <c r="N1188" s="160"/>
      <c r="O1188" s="325">
        <f t="shared" si="86"/>
        <v>0.13</v>
      </c>
    </row>
    <row r="1189" spans="1:15" ht="47.25" x14ac:dyDescent="0.25">
      <c r="A1189" s="333" t="s">
        <v>3079</v>
      </c>
      <c r="B1189" s="30" t="s">
        <v>3080</v>
      </c>
      <c r="C1189" s="29"/>
      <c r="D1189" s="362">
        <f t="shared" si="87"/>
        <v>0</v>
      </c>
      <c r="E1189" s="29"/>
      <c r="F1189" s="334">
        <f t="shared" si="82"/>
        <v>0</v>
      </c>
      <c r="G1189" s="322">
        <f t="shared" si="85"/>
        <v>0.12033898305084745</v>
      </c>
      <c r="H1189" s="29"/>
      <c r="I1189" s="188"/>
      <c r="J1189" s="29"/>
      <c r="K1189" s="334">
        <f t="shared" si="83"/>
        <v>0</v>
      </c>
      <c r="L1189" s="29"/>
      <c r="M1189" s="31">
        <v>0.14199999999999999</v>
      </c>
      <c r="N1189" s="160"/>
      <c r="O1189" s="325">
        <f t="shared" si="86"/>
        <v>0.14199999999999999</v>
      </c>
    </row>
    <row r="1190" spans="1:15" ht="31.5" x14ac:dyDescent="0.25">
      <c r="A1190" s="333" t="s">
        <v>3081</v>
      </c>
      <c r="B1190" s="30" t="s">
        <v>3082</v>
      </c>
      <c r="C1190" s="29"/>
      <c r="D1190" s="362" t="str">
        <f t="shared" si="87"/>
        <v>0,385 км</v>
      </c>
      <c r="E1190" s="29"/>
      <c r="F1190" s="334" t="str">
        <f t="shared" si="82"/>
        <v>0,385 км</v>
      </c>
      <c r="G1190" s="322">
        <f t="shared" si="85"/>
        <v>0.10169491525423729</v>
      </c>
      <c r="H1190" s="29"/>
      <c r="I1190" s="188" t="s">
        <v>3083</v>
      </c>
      <c r="J1190" s="29"/>
      <c r="K1190" s="334" t="str">
        <f t="shared" si="83"/>
        <v>0,385 км</v>
      </c>
      <c r="L1190" s="29"/>
      <c r="M1190" s="31">
        <v>0.12</v>
      </c>
      <c r="N1190" s="160"/>
      <c r="O1190" s="325">
        <f t="shared" si="86"/>
        <v>0.12</v>
      </c>
    </row>
    <row r="1191" spans="1:15" x14ac:dyDescent="0.25">
      <c r="A1191" s="4" t="s">
        <v>52</v>
      </c>
      <c r="B1191" s="25" t="s">
        <v>24</v>
      </c>
      <c r="C1191" s="29"/>
      <c r="D1191" s="29"/>
      <c r="E1191" s="29"/>
      <c r="F1191" s="334">
        <f t="shared" si="82"/>
        <v>0</v>
      </c>
      <c r="G1191" s="322">
        <f t="shared" si="85"/>
        <v>0</v>
      </c>
      <c r="H1191" s="29"/>
      <c r="I1191" s="14"/>
      <c r="J1191" s="29"/>
      <c r="K1191" s="334">
        <f t="shared" si="83"/>
        <v>0</v>
      </c>
      <c r="L1191" s="29"/>
      <c r="M1191" s="31"/>
      <c r="N1191" s="160"/>
      <c r="O1191" s="325">
        <f t="shared" si="86"/>
        <v>0</v>
      </c>
    </row>
    <row r="1192" spans="1:15" x14ac:dyDescent="0.25">
      <c r="A1192" s="4" t="s">
        <v>54</v>
      </c>
      <c r="B1192" s="25" t="s">
        <v>25</v>
      </c>
      <c r="C1192" s="29"/>
      <c r="D1192" s="29"/>
      <c r="E1192" s="29"/>
      <c r="F1192" s="334">
        <f t="shared" si="82"/>
        <v>0</v>
      </c>
      <c r="G1192" s="322">
        <f t="shared" si="85"/>
        <v>0</v>
      </c>
      <c r="H1192" s="29"/>
      <c r="I1192" s="14"/>
      <c r="J1192" s="29"/>
      <c r="K1192" s="334">
        <f t="shared" si="83"/>
        <v>0</v>
      </c>
      <c r="L1192" s="29"/>
      <c r="M1192" s="31"/>
      <c r="N1192" s="160"/>
      <c r="O1192" s="325">
        <f t="shared" si="86"/>
        <v>0</v>
      </c>
    </row>
    <row r="1193" spans="1:15" x14ac:dyDescent="0.25">
      <c r="A1193" s="58" t="s">
        <v>1193</v>
      </c>
      <c r="B1193" s="45" t="s">
        <v>3084</v>
      </c>
      <c r="C1193" s="29"/>
      <c r="D1193" s="29"/>
      <c r="E1193" s="29"/>
      <c r="F1193" s="334">
        <f t="shared" si="82"/>
        <v>0</v>
      </c>
      <c r="G1193" s="322">
        <f t="shared" si="85"/>
        <v>0.15661016949152545</v>
      </c>
      <c r="H1193" s="29"/>
      <c r="I1193" s="14" t="s">
        <v>146</v>
      </c>
      <c r="J1193" s="29"/>
      <c r="K1193" s="334" t="str">
        <f t="shared" si="83"/>
        <v>1 шт.</v>
      </c>
      <c r="L1193" s="29"/>
      <c r="M1193" s="31">
        <v>0.18480000000000002</v>
      </c>
      <c r="N1193" s="160"/>
      <c r="O1193" s="325">
        <f t="shared" si="86"/>
        <v>0.18480000000000002</v>
      </c>
    </row>
    <row r="1194" spans="1:15" x14ac:dyDescent="0.25">
      <c r="A1194" s="58" t="s">
        <v>3085</v>
      </c>
      <c r="B1194" s="45" t="s">
        <v>3086</v>
      </c>
      <c r="C1194" s="29"/>
      <c r="D1194" s="29"/>
      <c r="E1194" s="29"/>
      <c r="F1194" s="334">
        <f t="shared" si="82"/>
        <v>0</v>
      </c>
      <c r="G1194" s="322">
        <f t="shared" si="85"/>
        <v>4.576271186440678E-2</v>
      </c>
      <c r="H1194" s="29"/>
      <c r="I1194" s="14" t="s">
        <v>146</v>
      </c>
      <c r="J1194" s="29"/>
      <c r="K1194" s="334" t="str">
        <f t="shared" si="83"/>
        <v>1 шт.</v>
      </c>
      <c r="L1194" s="29"/>
      <c r="M1194" s="31">
        <v>5.3999999999999999E-2</v>
      </c>
      <c r="N1194" s="160"/>
      <c r="O1194" s="325">
        <f t="shared" si="86"/>
        <v>5.3999999999999999E-2</v>
      </c>
    </row>
    <row r="1195" spans="1:15" ht="31.5" x14ac:dyDescent="0.25">
      <c r="A1195" s="58" t="s">
        <v>3087</v>
      </c>
      <c r="B1195" s="45" t="s">
        <v>3088</v>
      </c>
      <c r="C1195" s="29"/>
      <c r="D1195" s="29"/>
      <c r="E1195" s="29"/>
      <c r="F1195" s="334">
        <f t="shared" ref="F1195:F1258" si="88">D1195</f>
        <v>0</v>
      </c>
      <c r="G1195" s="322">
        <f t="shared" si="85"/>
        <v>6.4406779661016947E-2</v>
      </c>
      <c r="H1195" s="29"/>
      <c r="I1195" s="14" t="s">
        <v>146</v>
      </c>
      <c r="J1195" s="29"/>
      <c r="K1195" s="334" t="str">
        <f t="shared" ref="K1195:K1258" si="89">I1195</f>
        <v>1 шт.</v>
      </c>
      <c r="L1195" s="29"/>
      <c r="M1195" s="31">
        <v>7.5999999999999998E-2</v>
      </c>
      <c r="N1195" s="160"/>
      <c r="O1195" s="325">
        <f t="shared" si="86"/>
        <v>7.5999999999999998E-2</v>
      </c>
    </row>
    <row r="1196" spans="1:15" x14ac:dyDescent="0.25">
      <c r="A1196" s="4" t="s">
        <v>55</v>
      </c>
      <c r="B1196" s="25" t="s">
        <v>26</v>
      </c>
      <c r="C1196" s="29"/>
      <c r="D1196" s="29"/>
      <c r="E1196" s="29"/>
      <c r="F1196" s="334">
        <f t="shared" si="88"/>
        <v>0</v>
      </c>
      <c r="G1196" s="322">
        <f t="shared" si="85"/>
        <v>0</v>
      </c>
      <c r="H1196" s="29"/>
      <c r="I1196" s="14"/>
      <c r="J1196" s="29"/>
      <c r="K1196" s="334">
        <f t="shared" si="89"/>
        <v>0</v>
      </c>
      <c r="L1196" s="29"/>
      <c r="M1196" s="31"/>
      <c r="N1196" s="160"/>
      <c r="O1196" s="325">
        <f t="shared" si="86"/>
        <v>0</v>
      </c>
    </row>
    <row r="1197" spans="1:15" x14ac:dyDescent="0.25">
      <c r="A1197" s="3" t="s">
        <v>133</v>
      </c>
      <c r="B1197" s="46" t="s">
        <v>3089</v>
      </c>
      <c r="C1197" s="29"/>
      <c r="D1197" s="29"/>
      <c r="E1197" s="29"/>
      <c r="F1197" s="334">
        <f t="shared" si="88"/>
        <v>0</v>
      </c>
      <c r="G1197" s="322">
        <f t="shared" si="85"/>
        <v>0</v>
      </c>
      <c r="H1197" s="29"/>
      <c r="I1197" s="40"/>
      <c r="J1197" s="29"/>
      <c r="K1197" s="334">
        <f t="shared" si="89"/>
        <v>0</v>
      </c>
      <c r="L1197" s="29"/>
      <c r="M1197" s="61"/>
      <c r="N1197" s="160"/>
      <c r="O1197" s="325">
        <f t="shared" si="86"/>
        <v>0</v>
      </c>
    </row>
    <row r="1198" spans="1:15" x14ac:dyDescent="0.25">
      <c r="A1198" s="9" t="s">
        <v>39</v>
      </c>
      <c r="B1198" s="25" t="s">
        <v>29</v>
      </c>
      <c r="C1198" s="29"/>
      <c r="D1198" s="29"/>
      <c r="E1198" s="29"/>
      <c r="F1198" s="334">
        <f t="shared" si="88"/>
        <v>0</v>
      </c>
      <c r="G1198" s="322">
        <f t="shared" si="85"/>
        <v>0</v>
      </c>
      <c r="H1198" s="29"/>
      <c r="I1198" s="14"/>
      <c r="J1198" s="29"/>
      <c r="K1198" s="334">
        <f t="shared" si="89"/>
        <v>0</v>
      </c>
      <c r="L1198" s="29"/>
      <c r="M1198" s="31"/>
      <c r="N1198" s="160"/>
      <c r="O1198" s="325">
        <f t="shared" si="86"/>
        <v>0</v>
      </c>
    </row>
    <row r="1199" spans="1:15" ht="31.5" x14ac:dyDescent="0.25">
      <c r="A1199" s="58" t="s">
        <v>1579</v>
      </c>
      <c r="B1199" s="45" t="s">
        <v>4219</v>
      </c>
      <c r="C1199" s="29"/>
      <c r="D1199" s="29"/>
      <c r="E1199" s="29"/>
      <c r="F1199" s="334">
        <f t="shared" si="88"/>
        <v>0</v>
      </c>
      <c r="G1199" s="322">
        <f t="shared" si="85"/>
        <v>0.3058542372881356</v>
      </c>
      <c r="H1199" s="29"/>
      <c r="I1199" s="317" t="s">
        <v>18</v>
      </c>
      <c r="J1199" s="29"/>
      <c r="K1199" s="334" t="str">
        <f t="shared" si="89"/>
        <v>0,1 МВА</v>
      </c>
      <c r="L1199" s="29"/>
      <c r="M1199" s="31">
        <v>0.36090800000000001</v>
      </c>
      <c r="N1199" s="160"/>
      <c r="O1199" s="325">
        <f t="shared" si="86"/>
        <v>0.36090800000000001</v>
      </c>
    </row>
    <row r="1200" spans="1:15" ht="31.5" x14ac:dyDescent="0.25">
      <c r="A1200" s="58" t="s">
        <v>3091</v>
      </c>
      <c r="B1200" s="45" t="s">
        <v>4220</v>
      </c>
      <c r="C1200" s="29"/>
      <c r="D1200" s="29"/>
      <c r="E1200" s="29"/>
      <c r="F1200" s="334">
        <f t="shared" si="88"/>
        <v>0</v>
      </c>
      <c r="G1200" s="322">
        <f t="shared" si="85"/>
        <v>0.26372094915254241</v>
      </c>
      <c r="H1200" s="29"/>
      <c r="I1200" s="317" t="s">
        <v>3093</v>
      </c>
      <c r="J1200" s="29"/>
      <c r="K1200" s="334" t="str">
        <f t="shared" si="89"/>
        <v>0,476 км</v>
      </c>
      <c r="L1200" s="29"/>
      <c r="M1200" s="31">
        <v>0.31119072000000003</v>
      </c>
      <c r="N1200" s="160"/>
      <c r="O1200" s="325">
        <f t="shared" si="86"/>
        <v>0.31119072000000003</v>
      </c>
    </row>
    <row r="1201" spans="1:15" x14ac:dyDescent="0.25">
      <c r="A1201" s="58" t="s">
        <v>3094</v>
      </c>
      <c r="B1201" s="45" t="s">
        <v>3095</v>
      </c>
      <c r="C1201" s="29"/>
      <c r="D1201" s="29"/>
      <c r="E1201" s="29"/>
      <c r="F1201" s="334">
        <f t="shared" si="88"/>
        <v>0</v>
      </c>
      <c r="G1201" s="322">
        <f t="shared" si="85"/>
        <v>0.59833898305084754</v>
      </c>
      <c r="H1201" s="29"/>
      <c r="I1201" s="14" t="s">
        <v>146</v>
      </c>
      <c r="J1201" s="29"/>
      <c r="K1201" s="334" t="str">
        <f t="shared" si="89"/>
        <v>1 шт.</v>
      </c>
      <c r="L1201" s="29"/>
      <c r="M1201" s="31">
        <v>0.70604</v>
      </c>
      <c r="N1201" s="160"/>
      <c r="O1201" s="325">
        <f t="shared" si="86"/>
        <v>0.70604</v>
      </c>
    </row>
    <row r="1202" spans="1:15" x14ac:dyDescent="0.25">
      <c r="A1202" s="58" t="s">
        <v>3096</v>
      </c>
      <c r="B1202" s="45" t="s">
        <v>3097</v>
      </c>
      <c r="C1202" s="29"/>
      <c r="D1202" s="29"/>
      <c r="E1202" s="29"/>
      <c r="F1202" s="334">
        <f t="shared" si="88"/>
        <v>0</v>
      </c>
      <c r="G1202" s="322">
        <f t="shared" si="85"/>
        <v>0.58545762711864402</v>
      </c>
      <c r="H1202" s="29"/>
      <c r="I1202" s="14" t="s">
        <v>146</v>
      </c>
      <c r="J1202" s="29"/>
      <c r="K1202" s="334" t="str">
        <f t="shared" si="89"/>
        <v>1 шт.</v>
      </c>
      <c r="L1202" s="29"/>
      <c r="M1202" s="31">
        <v>0.6908399999999999</v>
      </c>
      <c r="N1202" s="160"/>
      <c r="O1202" s="325">
        <f t="shared" si="86"/>
        <v>0.6908399999999999</v>
      </c>
    </row>
    <row r="1203" spans="1:15" x14ac:dyDescent="0.25">
      <c r="A1203" s="58" t="s">
        <v>3098</v>
      </c>
      <c r="B1203" s="45" t="s">
        <v>3099</v>
      </c>
      <c r="C1203" s="29"/>
      <c r="D1203" s="29"/>
      <c r="E1203" s="29"/>
      <c r="F1203" s="334">
        <f t="shared" si="88"/>
        <v>0</v>
      </c>
      <c r="G1203" s="322">
        <f t="shared" si="85"/>
        <v>1.7079237288135596</v>
      </c>
      <c r="H1203" s="29"/>
      <c r="I1203" s="14" t="s">
        <v>2611</v>
      </c>
      <c r="J1203" s="29"/>
      <c r="K1203" s="334" t="str">
        <f t="shared" si="89"/>
        <v>3 шт.</v>
      </c>
      <c r="L1203" s="29"/>
      <c r="M1203" s="31">
        <v>2.0153500000000002</v>
      </c>
      <c r="N1203" s="160"/>
      <c r="O1203" s="325">
        <f t="shared" si="86"/>
        <v>2.0153500000000002</v>
      </c>
    </row>
    <row r="1204" spans="1:15" x14ac:dyDescent="0.25">
      <c r="A1204" s="9" t="s">
        <v>42</v>
      </c>
      <c r="B1204" s="25" t="s">
        <v>43</v>
      </c>
      <c r="C1204" s="29"/>
      <c r="D1204" s="29"/>
      <c r="E1204" s="29"/>
      <c r="F1204" s="334">
        <f t="shared" si="88"/>
        <v>0</v>
      </c>
      <c r="G1204" s="322">
        <f t="shared" si="85"/>
        <v>0</v>
      </c>
      <c r="H1204" s="136"/>
      <c r="I1204" s="14"/>
      <c r="J1204" s="136"/>
      <c r="K1204" s="334">
        <f t="shared" si="89"/>
        <v>0</v>
      </c>
      <c r="L1204" s="136"/>
      <c r="M1204" s="31"/>
      <c r="N1204" s="160"/>
      <c r="O1204" s="325">
        <f t="shared" si="86"/>
        <v>0</v>
      </c>
    </row>
    <row r="1205" spans="1:15" ht="31.5" x14ac:dyDescent="0.25">
      <c r="A1205" s="58" t="s">
        <v>1580</v>
      </c>
      <c r="B1205" s="30" t="s">
        <v>3100</v>
      </c>
      <c r="C1205" s="29"/>
      <c r="D1205" s="29" t="str">
        <f>I1205</f>
        <v>0,16 МВА</v>
      </c>
      <c r="E1205" s="29"/>
      <c r="F1205" s="334" t="str">
        <f t="shared" si="88"/>
        <v>0,16 МВА</v>
      </c>
      <c r="G1205" s="322">
        <f t="shared" si="85"/>
        <v>8.9021313559322038E-2</v>
      </c>
      <c r="H1205" s="136"/>
      <c r="I1205" s="317" t="s">
        <v>327</v>
      </c>
      <c r="J1205" s="136"/>
      <c r="K1205" s="334" t="str">
        <f t="shared" si="89"/>
        <v>0,16 МВА</v>
      </c>
      <c r="L1205" s="136"/>
      <c r="M1205" s="31">
        <v>0.10504515</v>
      </c>
      <c r="N1205" s="160"/>
      <c r="O1205" s="325">
        <f t="shared" si="86"/>
        <v>0.10504515</v>
      </c>
    </row>
    <row r="1206" spans="1:15" ht="31.5" x14ac:dyDescent="0.25">
      <c r="A1206" s="58" t="s">
        <v>1581</v>
      </c>
      <c r="B1206" s="30" t="s">
        <v>3101</v>
      </c>
      <c r="C1206" s="29"/>
      <c r="D1206" s="29" t="str">
        <f t="shared" ref="D1206:D1220" si="90">I1206</f>
        <v>0,1 МВА</v>
      </c>
      <c r="E1206" s="29"/>
      <c r="F1206" s="334" t="str">
        <f t="shared" si="88"/>
        <v>0,1 МВА</v>
      </c>
      <c r="G1206" s="322">
        <f t="shared" si="85"/>
        <v>6.9460838983050846E-2</v>
      </c>
      <c r="H1206" s="29"/>
      <c r="I1206" s="317" t="s">
        <v>18</v>
      </c>
      <c r="J1206" s="29"/>
      <c r="K1206" s="334" t="str">
        <f t="shared" si="89"/>
        <v>0,1 МВА</v>
      </c>
      <c r="L1206" s="29"/>
      <c r="M1206" s="31">
        <v>8.1963789999999995E-2</v>
      </c>
      <c r="N1206" s="160"/>
      <c r="O1206" s="325">
        <f t="shared" si="86"/>
        <v>8.1963789999999995E-2</v>
      </c>
    </row>
    <row r="1207" spans="1:15" ht="31.5" x14ac:dyDescent="0.25">
      <c r="A1207" s="58" t="s">
        <v>1582</v>
      </c>
      <c r="B1207" s="30" t="s">
        <v>3102</v>
      </c>
      <c r="C1207" s="29"/>
      <c r="D1207" s="29" t="str">
        <f t="shared" si="90"/>
        <v>0,16 МВА</v>
      </c>
      <c r="E1207" s="29"/>
      <c r="F1207" s="334" t="str">
        <f t="shared" si="88"/>
        <v>0,16 МВА</v>
      </c>
      <c r="G1207" s="322">
        <f t="shared" si="85"/>
        <v>8.9830508474576271E-2</v>
      </c>
      <c r="H1207" s="29"/>
      <c r="I1207" s="317" t="s">
        <v>327</v>
      </c>
      <c r="J1207" s="29"/>
      <c r="K1207" s="334" t="str">
        <f t="shared" si="89"/>
        <v>0,16 МВА</v>
      </c>
      <c r="L1207" s="29"/>
      <c r="M1207" s="31">
        <v>0.106</v>
      </c>
      <c r="N1207" s="160"/>
      <c r="O1207" s="325">
        <f t="shared" si="86"/>
        <v>0.106</v>
      </c>
    </row>
    <row r="1208" spans="1:15" ht="31.5" x14ac:dyDescent="0.25">
      <c r="A1208" s="58" t="s">
        <v>1583</v>
      </c>
      <c r="B1208" s="30" t="s">
        <v>3103</v>
      </c>
      <c r="C1208" s="29"/>
      <c r="D1208" s="29" t="str">
        <f t="shared" si="90"/>
        <v>0,25 МВА</v>
      </c>
      <c r="E1208" s="29"/>
      <c r="F1208" s="334" t="str">
        <f t="shared" si="88"/>
        <v>0,25 МВА</v>
      </c>
      <c r="G1208" s="322">
        <f t="shared" si="85"/>
        <v>0.12092255084745762</v>
      </c>
      <c r="H1208" s="29"/>
      <c r="I1208" s="317" t="s">
        <v>352</v>
      </c>
      <c r="J1208" s="29"/>
      <c r="K1208" s="334" t="str">
        <f t="shared" si="89"/>
        <v>0,25 МВА</v>
      </c>
      <c r="L1208" s="29"/>
      <c r="M1208" s="31">
        <v>0.14268860999999999</v>
      </c>
      <c r="N1208" s="160"/>
      <c r="O1208" s="325">
        <f t="shared" si="86"/>
        <v>0.14268860999999999</v>
      </c>
    </row>
    <row r="1209" spans="1:15" ht="31.5" x14ac:dyDescent="0.25">
      <c r="A1209" s="58" t="s">
        <v>1584</v>
      </c>
      <c r="B1209" s="30" t="s">
        <v>3104</v>
      </c>
      <c r="C1209" s="337"/>
      <c r="D1209" s="29" t="str">
        <f t="shared" si="90"/>
        <v>0,63 МВА</v>
      </c>
      <c r="E1209" s="337"/>
      <c r="F1209" s="334" t="str">
        <f t="shared" si="88"/>
        <v>0,63 МВА</v>
      </c>
      <c r="G1209" s="322">
        <f t="shared" si="85"/>
        <v>0.21724466949152541</v>
      </c>
      <c r="H1209" s="337"/>
      <c r="I1209" s="317" t="s">
        <v>97</v>
      </c>
      <c r="J1209" s="337"/>
      <c r="K1209" s="334" t="str">
        <f t="shared" si="89"/>
        <v>0,63 МВА</v>
      </c>
      <c r="L1209" s="337"/>
      <c r="M1209" s="31">
        <v>0.25634870999999998</v>
      </c>
      <c r="N1209" s="160"/>
      <c r="O1209" s="325">
        <f t="shared" si="86"/>
        <v>0.25634870999999998</v>
      </c>
    </row>
    <row r="1210" spans="1:15" ht="31.5" x14ac:dyDescent="0.25">
      <c r="A1210" s="58" t="s">
        <v>1585</v>
      </c>
      <c r="B1210" s="30" t="s">
        <v>3105</v>
      </c>
      <c r="C1210" s="29"/>
      <c r="D1210" s="29" t="str">
        <f t="shared" si="90"/>
        <v>0,25 МВА</v>
      </c>
      <c r="E1210" s="29"/>
      <c r="F1210" s="334" t="str">
        <f t="shared" si="88"/>
        <v>0,25 МВА</v>
      </c>
      <c r="G1210" s="322">
        <f t="shared" si="85"/>
        <v>0.12308941525423729</v>
      </c>
      <c r="H1210" s="136"/>
      <c r="I1210" s="317" t="s">
        <v>352</v>
      </c>
      <c r="J1210" s="136"/>
      <c r="K1210" s="334" t="str">
        <f t="shared" si="89"/>
        <v>0,25 МВА</v>
      </c>
      <c r="L1210" s="136"/>
      <c r="M1210" s="31">
        <v>0.14524550999999999</v>
      </c>
      <c r="N1210" s="160"/>
      <c r="O1210" s="325">
        <f t="shared" si="86"/>
        <v>0.14524550999999999</v>
      </c>
    </row>
    <row r="1211" spans="1:15" ht="31.5" x14ac:dyDescent="0.25">
      <c r="A1211" s="58" t="s">
        <v>3106</v>
      </c>
      <c r="B1211" s="45" t="s">
        <v>3107</v>
      </c>
      <c r="C1211" s="29"/>
      <c r="D1211" s="29" t="str">
        <f t="shared" si="90"/>
        <v>0,4 МВА</v>
      </c>
      <c r="E1211" s="29"/>
      <c r="F1211" s="334" t="str">
        <f t="shared" si="88"/>
        <v>0,4 МВА</v>
      </c>
      <c r="G1211" s="322">
        <f t="shared" si="85"/>
        <v>0.15795427966101697</v>
      </c>
      <c r="H1211" s="136"/>
      <c r="I1211" s="14" t="s">
        <v>19</v>
      </c>
      <c r="J1211" s="136"/>
      <c r="K1211" s="334" t="str">
        <f t="shared" si="89"/>
        <v>0,4 МВА</v>
      </c>
      <c r="L1211" s="136"/>
      <c r="M1211" s="31">
        <v>0.18638605</v>
      </c>
      <c r="N1211" s="160"/>
      <c r="O1211" s="325">
        <f t="shared" si="86"/>
        <v>0.18638605</v>
      </c>
    </row>
    <row r="1212" spans="1:15" ht="47.25" x14ac:dyDescent="0.25">
      <c r="A1212" s="58" t="s">
        <v>3108</v>
      </c>
      <c r="B1212" s="45" t="s">
        <v>3109</v>
      </c>
      <c r="C1212" s="49"/>
      <c r="D1212" s="29" t="str">
        <f t="shared" si="90"/>
        <v>0,35 км</v>
      </c>
      <c r="E1212" s="49"/>
      <c r="F1212" s="334" t="str">
        <f t="shared" si="88"/>
        <v>0,35 км</v>
      </c>
      <c r="G1212" s="322">
        <f t="shared" si="85"/>
        <v>3.6440677966101696E-2</v>
      </c>
      <c r="H1212" s="49"/>
      <c r="I1212" s="14" t="s">
        <v>413</v>
      </c>
      <c r="J1212" s="49"/>
      <c r="K1212" s="334" t="str">
        <f t="shared" si="89"/>
        <v>0,35 км</v>
      </c>
      <c r="L1212" s="49"/>
      <c r="M1212" s="31">
        <v>4.2999999999999997E-2</v>
      </c>
      <c r="N1212" s="160"/>
      <c r="O1212" s="325">
        <f t="shared" si="86"/>
        <v>4.2999999999999997E-2</v>
      </c>
    </row>
    <row r="1213" spans="1:15" x14ac:dyDescent="0.25">
      <c r="A1213" s="58" t="s">
        <v>3110</v>
      </c>
      <c r="B1213" s="45" t="s">
        <v>4221</v>
      </c>
      <c r="C1213" s="363"/>
      <c r="D1213" s="29" t="str">
        <f t="shared" si="90"/>
        <v>0,4 км</v>
      </c>
      <c r="E1213" s="363"/>
      <c r="F1213" s="334" t="str">
        <f t="shared" si="88"/>
        <v>0,4 км</v>
      </c>
      <c r="G1213" s="322">
        <f t="shared" si="85"/>
        <v>0.26779661016949152</v>
      </c>
      <c r="H1213" s="363"/>
      <c r="I1213" s="29" t="s">
        <v>711</v>
      </c>
      <c r="J1213" s="363"/>
      <c r="K1213" s="334" t="str">
        <f t="shared" si="89"/>
        <v>0,4 км</v>
      </c>
      <c r="L1213" s="363"/>
      <c r="M1213" s="31">
        <v>0.316</v>
      </c>
      <c r="N1213" s="160"/>
      <c r="O1213" s="325">
        <f t="shared" si="86"/>
        <v>0.316</v>
      </c>
    </row>
    <row r="1214" spans="1:15" x14ac:dyDescent="0.25">
      <c r="A1214" s="58" t="s">
        <v>3112</v>
      </c>
      <c r="B1214" s="45" t="s">
        <v>4222</v>
      </c>
      <c r="C1214" s="49"/>
      <c r="D1214" s="29" t="str">
        <f t="shared" si="90"/>
        <v>0,25 МВА</v>
      </c>
      <c r="E1214" s="49"/>
      <c r="F1214" s="334" t="str">
        <f t="shared" si="88"/>
        <v>0,25 МВА</v>
      </c>
      <c r="G1214" s="322">
        <f t="shared" si="85"/>
        <v>0.31101694915254241</v>
      </c>
      <c r="H1214" s="49"/>
      <c r="I1214" s="29" t="s">
        <v>352</v>
      </c>
      <c r="J1214" s="49"/>
      <c r="K1214" s="334" t="str">
        <f t="shared" si="89"/>
        <v>0,25 МВА</v>
      </c>
      <c r="L1214" s="49"/>
      <c r="M1214" s="31">
        <v>0.36699999999999999</v>
      </c>
      <c r="N1214" s="160"/>
      <c r="O1214" s="325">
        <f t="shared" si="86"/>
        <v>0.36699999999999999</v>
      </c>
    </row>
    <row r="1215" spans="1:15" x14ac:dyDescent="0.25">
      <c r="A1215" s="58" t="s">
        <v>3114</v>
      </c>
      <c r="B1215" s="45" t="s">
        <v>4223</v>
      </c>
      <c r="C1215" s="29"/>
      <c r="D1215" s="29" t="str">
        <f t="shared" si="90"/>
        <v>4,05 км</v>
      </c>
      <c r="E1215" s="29"/>
      <c r="F1215" s="334" t="str">
        <f t="shared" si="88"/>
        <v>4,05 км</v>
      </c>
      <c r="G1215" s="322">
        <f t="shared" si="85"/>
        <v>1.6398305084745763</v>
      </c>
      <c r="H1215" s="29"/>
      <c r="I1215" s="29" t="s">
        <v>3116</v>
      </c>
      <c r="J1215" s="29"/>
      <c r="K1215" s="334" t="str">
        <f t="shared" si="89"/>
        <v>4,05 км</v>
      </c>
      <c r="L1215" s="29"/>
      <c r="M1215" s="31">
        <v>1.9350000000000001</v>
      </c>
      <c r="N1215" s="160"/>
      <c r="O1215" s="325">
        <f t="shared" si="86"/>
        <v>1.9350000000000001</v>
      </c>
    </row>
    <row r="1216" spans="1:15" ht="31.5" x14ac:dyDescent="0.25">
      <c r="A1216" s="58" t="s">
        <v>3117</v>
      </c>
      <c r="B1216" s="45" t="s">
        <v>4224</v>
      </c>
      <c r="C1216" s="29"/>
      <c r="D1216" s="29" t="str">
        <f t="shared" si="90"/>
        <v>0,61 км</v>
      </c>
      <c r="E1216" s="29"/>
      <c r="F1216" s="334" t="str">
        <f t="shared" si="88"/>
        <v>0,61 км</v>
      </c>
      <c r="G1216" s="322">
        <f t="shared" si="85"/>
        <v>0.40084745762711865</v>
      </c>
      <c r="H1216" s="29"/>
      <c r="I1216" s="29" t="s">
        <v>1064</v>
      </c>
      <c r="J1216" s="29"/>
      <c r="K1216" s="334" t="str">
        <f t="shared" si="89"/>
        <v>0,61 км</v>
      </c>
      <c r="L1216" s="29"/>
      <c r="M1216" s="31">
        <v>0.47299999999999998</v>
      </c>
      <c r="N1216" s="160"/>
      <c r="O1216" s="325">
        <f t="shared" si="86"/>
        <v>0.47299999999999998</v>
      </c>
    </row>
    <row r="1217" spans="1:15" x14ac:dyDescent="0.25">
      <c r="A1217" s="58" t="s">
        <v>3119</v>
      </c>
      <c r="B1217" s="45" t="s">
        <v>4225</v>
      </c>
      <c r="C1217" s="29"/>
      <c r="D1217" s="29" t="str">
        <f t="shared" si="90"/>
        <v>0,1 МВА</v>
      </c>
      <c r="E1217" s="29"/>
      <c r="F1217" s="334" t="str">
        <f t="shared" si="88"/>
        <v>0,1 МВА</v>
      </c>
      <c r="G1217" s="322">
        <f t="shared" si="85"/>
        <v>0.22966101694915256</v>
      </c>
      <c r="H1217" s="29"/>
      <c r="I1217" s="29" t="s">
        <v>18</v>
      </c>
      <c r="J1217" s="29"/>
      <c r="K1217" s="334" t="str">
        <f t="shared" si="89"/>
        <v>0,1 МВА</v>
      </c>
      <c r="L1217" s="29"/>
      <c r="M1217" s="31">
        <v>0.27100000000000002</v>
      </c>
      <c r="N1217" s="160"/>
      <c r="O1217" s="325">
        <f t="shared" si="86"/>
        <v>0.27100000000000002</v>
      </c>
    </row>
    <row r="1218" spans="1:15" x14ac:dyDescent="0.25">
      <c r="A1218" s="58" t="s">
        <v>3121</v>
      </c>
      <c r="B1218" s="45" t="s">
        <v>4226</v>
      </c>
      <c r="C1218" s="29"/>
      <c r="D1218" s="29" t="str">
        <f t="shared" si="90"/>
        <v>0,01км</v>
      </c>
      <c r="E1218" s="29"/>
      <c r="F1218" s="334" t="str">
        <f t="shared" si="88"/>
        <v>0,01км</v>
      </c>
      <c r="G1218" s="322">
        <f t="shared" si="85"/>
        <v>3.3898305084745763E-2</v>
      </c>
      <c r="H1218" s="29"/>
      <c r="I1218" s="29" t="s">
        <v>3123</v>
      </c>
      <c r="J1218" s="29"/>
      <c r="K1218" s="334" t="str">
        <f t="shared" si="89"/>
        <v>0,01км</v>
      </c>
      <c r="L1218" s="29"/>
      <c r="M1218" s="31">
        <v>0.04</v>
      </c>
      <c r="N1218" s="160"/>
      <c r="O1218" s="325">
        <f t="shared" si="86"/>
        <v>0.04</v>
      </c>
    </row>
    <row r="1219" spans="1:15" x14ac:dyDescent="0.25">
      <c r="A1219" s="58" t="s">
        <v>3124</v>
      </c>
      <c r="B1219" s="45" t="s">
        <v>4227</v>
      </c>
      <c r="C1219" s="29"/>
      <c r="D1219" s="29" t="str">
        <f t="shared" si="90"/>
        <v>0,32км</v>
      </c>
      <c r="E1219" s="29"/>
      <c r="F1219" s="334" t="str">
        <f t="shared" si="88"/>
        <v>0,32км</v>
      </c>
      <c r="G1219" s="322">
        <f t="shared" si="85"/>
        <v>0.29406779661016946</v>
      </c>
      <c r="H1219" s="29"/>
      <c r="I1219" s="29" t="s">
        <v>108</v>
      </c>
      <c r="J1219" s="29"/>
      <c r="K1219" s="334" t="str">
        <f t="shared" si="89"/>
        <v>0,32км</v>
      </c>
      <c r="L1219" s="29"/>
      <c r="M1219" s="31">
        <v>0.34699999999999998</v>
      </c>
      <c r="N1219" s="160"/>
      <c r="O1219" s="325">
        <f t="shared" si="86"/>
        <v>0.34699999999999998</v>
      </c>
    </row>
    <row r="1220" spans="1:15" x14ac:dyDescent="0.25">
      <c r="A1220" s="58" t="s">
        <v>3126</v>
      </c>
      <c r="B1220" s="45" t="s">
        <v>4228</v>
      </c>
      <c r="C1220" s="29"/>
      <c r="D1220" s="29" t="str">
        <f t="shared" si="90"/>
        <v>0,8 МВА</v>
      </c>
      <c r="E1220" s="29"/>
      <c r="F1220" s="334" t="str">
        <f t="shared" si="88"/>
        <v>0,8 МВА</v>
      </c>
      <c r="G1220" s="322">
        <f t="shared" si="85"/>
        <v>1.0050847457627119</v>
      </c>
      <c r="H1220" s="29"/>
      <c r="I1220" s="29" t="s">
        <v>378</v>
      </c>
      <c r="J1220" s="29"/>
      <c r="K1220" s="334" t="str">
        <f t="shared" si="89"/>
        <v>0,8 МВА</v>
      </c>
      <c r="L1220" s="29"/>
      <c r="M1220" s="31">
        <v>1.1859999999999999</v>
      </c>
      <c r="N1220" s="160"/>
      <c r="O1220" s="325">
        <f t="shared" si="86"/>
        <v>1.1859999999999999</v>
      </c>
    </row>
    <row r="1221" spans="1:15" x14ac:dyDescent="0.25">
      <c r="A1221" s="9" t="s">
        <v>27</v>
      </c>
      <c r="B1221" s="25" t="s">
        <v>28</v>
      </c>
      <c r="C1221" s="29"/>
      <c r="D1221" s="29"/>
      <c r="E1221" s="29"/>
      <c r="F1221" s="334">
        <f t="shared" si="88"/>
        <v>0</v>
      </c>
      <c r="G1221" s="322">
        <f t="shared" si="85"/>
        <v>0</v>
      </c>
      <c r="H1221" s="29"/>
      <c r="I1221" s="14"/>
      <c r="J1221" s="29"/>
      <c r="K1221" s="334">
        <f t="shared" si="89"/>
        <v>0</v>
      </c>
      <c r="L1221" s="29"/>
      <c r="M1221" s="31"/>
      <c r="N1221" s="160"/>
      <c r="O1221" s="325">
        <f t="shared" si="86"/>
        <v>0</v>
      </c>
    </row>
    <row r="1222" spans="1:15" ht="31.5" x14ac:dyDescent="0.25">
      <c r="A1222" s="58" t="s">
        <v>331</v>
      </c>
      <c r="B1222" s="45" t="s">
        <v>329</v>
      </c>
      <c r="C1222" s="29"/>
      <c r="D1222" s="29"/>
      <c r="E1222" s="29"/>
      <c r="F1222" s="334">
        <f t="shared" si="88"/>
        <v>0</v>
      </c>
      <c r="G1222" s="322">
        <f t="shared" si="85"/>
        <v>3.3898305084745763E-2</v>
      </c>
      <c r="H1222" s="29"/>
      <c r="I1222" s="14" t="s">
        <v>146</v>
      </c>
      <c r="J1222" s="29"/>
      <c r="K1222" s="334" t="str">
        <f t="shared" si="89"/>
        <v>1 шт.</v>
      </c>
      <c r="L1222" s="29"/>
      <c r="M1222" s="31">
        <v>0.04</v>
      </c>
      <c r="N1222" s="160"/>
      <c r="O1222" s="325">
        <f t="shared" si="86"/>
        <v>0.04</v>
      </c>
    </row>
    <row r="1223" spans="1:15" x14ac:dyDescent="0.25">
      <c r="A1223" s="9" t="s">
        <v>44</v>
      </c>
      <c r="B1223" s="25" t="s">
        <v>31</v>
      </c>
      <c r="C1223" s="29"/>
      <c r="D1223" s="29"/>
      <c r="E1223" s="29"/>
      <c r="F1223" s="334">
        <f t="shared" si="88"/>
        <v>0</v>
      </c>
      <c r="G1223" s="322">
        <f t="shared" si="85"/>
        <v>0</v>
      </c>
      <c r="H1223" s="29"/>
      <c r="I1223" s="14"/>
      <c r="J1223" s="29"/>
      <c r="K1223" s="334">
        <f t="shared" si="89"/>
        <v>0</v>
      </c>
      <c r="L1223" s="29"/>
      <c r="M1223" s="31"/>
      <c r="N1223" s="160"/>
      <c r="O1223" s="325">
        <f t="shared" si="86"/>
        <v>0</v>
      </c>
    </row>
    <row r="1224" spans="1:15" x14ac:dyDescent="0.25">
      <c r="A1224" s="4" t="s">
        <v>45</v>
      </c>
      <c r="B1224" s="25" t="s">
        <v>20</v>
      </c>
      <c r="C1224" s="29"/>
      <c r="D1224" s="29"/>
      <c r="E1224" s="29"/>
      <c r="F1224" s="334">
        <f t="shared" si="88"/>
        <v>0</v>
      </c>
      <c r="G1224" s="322">
        <f t="shared" si="85"/>
        <v>0</v>
      </c>
      <c r="H1224" s="29"/>
      <c r="I1224" s="14"/>
      <c r="J1224" s="29"/>
      <c r="K1224" s="334">
        <f t="shared" si="89"/>
        <v>0</v>
      </c>
      <c r="L1224" s="29"/>
      <c r="M1224" s="31"/>
      <c r="N1224" s="160"/>
      <c r="O1224" s="325">
        <f t="shared" si="86"/>
        <v>0</v>
      </c>
    </row>
    <row r="1225" spans="1:15" x14ac:dyDescent="0.25">
      <c r="A1225" s="58" t="s">
        <v>347</v>
      </c>
      <c r="B1225" s="45" t="s">
        <v>3128</v>
      </c>
      <c r="C1225" s="49"/>
      <c r="D1225" s="49"/>
      <c r="E1225" s="49"/>
      <c r="F1225" s="334">
        <f t="shared" si="88"/>
        <v>0</v>
      </c>
      <c r="G1225" s="322">
        <f t="shared" si="85"/>
        <v>0.42075847457627125</v>
      </c>
      <c r="H1225" s="49"/>
      <c r="I1225" s="14" t="s">
        <v>146</v>
      </c>
      <c r="J1225" s="49"/>
      <c r="K1225" s="334" t="str">
        <f t="shared" si="89"/>
        <v>1 шт.</v>
      </c>
      <c r="L1225" s="49"/>
      <c r="M1225" s="31">
        <v>0.49649500000000002</v>
      </c>
      <c r="N1225" s="160"/>
      <c r="O1225" s="325">
        <f t="shared" si="86"/>
        <v>0.49649500000000002</v>
      </c>
    </row>
    <row r="1226" spans="1:15" x14ac:dyDescent="0.25">
      <c r="A1226" s="364"/>
      <c r="B1226" s="45" t="s">
        <v>3129</v>
      </c>
      <c r="C1226" s="29"/>
      <c r="D1226" s="29"/>
      <c r="E1226" s="29"/>
      <c r="F1226" s="334">
        <f t="shared" si="88"/>
        <v>0</v>
      </c>
      <c r="G1226" s="322">
        <f t="shared" si="85"/>
        <v>0.38305085</v>
      </c>
      <c r="H1226" s="136"/>
      <c r="I1226" s="14" t="s">
        <v>146</v>
      </c>
      <c r="J1226" s="136"/>
      <c r="K1226" s="334" t="str">
        <f t="shared" si="89"/>
        <v>1 шт.</v>
      </c>
      <c r="L1226" s="136"/>
      <c r="M1226" s="31">
        <v>0.45200000299999998</v>
      </c>
      <c r="N1226" s="160"/>
      <c r="O1226" s="325">
        <f t="shared" si="86"/>
        <v>0.45200000299999998</v>
      </c>
    </row>
    <row r="1227" spans="1:15" x14ac:dyDescent="0.25">
      <c r="A1227" s="58" t="s">
        <v>348</v>
      </c>
      <c r="B1227" s="45" t="s">
        <v>3131</v>
      </c>
      <c r="C1227" s="49"/>
      <c r="D1227" s="49"/>
      <c r="E1227" s="49"/>
      <c r="F1227" s="334">
        <f t="shared" si="88"/>
        <v>0</v>
      </c>
      <c r="G1227" s="322">
        <f t="shared" si="85"/>
        <v>0.19186440677966102</v>
      </c>
      <c r="H1227" s="49"/>
      <c r="I1227" s="14" t="s">
        <v>146</v>
      </c>
      <c r="J1227" s="49"/>
      <c r="K1227" s="334" t="str">
        <f t="shared" si="89"/>
        <v>1 шт.</v>
      </c>
      <c r="L1227" s="49"/>
      <c r="M1227" s="31">
        <v>0.22639999999999999</v>
      </c>
      <c r="N1227" s="160"/>
      <c r="O1227" s="325">
        <f t="shared" si="86"/>
        <v>0.22639999999999999</v>
      </c>
    </row>
    <row r="1228" spans="1:15" x14ac:dyDescent="0.25">
      <c r="A1228" s="4" t="s">
        <v>46</v>
      </c>
      <c r="B1228" s="25" t="s">
        <v>21</v>
      </c>
      <c r="C1228" s="49"/>
      <c r="D1228" s="49"/>
      <c r="E1228" s="49"/>
      <c r="F1228" s="334">
        <f t="shared" si="88"/>
        <v>0</v>
      </c>
      <c r="G1228" s="322">
        <f t="shared" si="85"/>
        <v>0</v>
      </c>
      <c r="H1228" s="49"/>
      <c r="I1228" s="14"/>
      <c r="J1228" s="49"/>
      <c r="K1228" s="334">
        <f t="shared" si="89"/>
        <v>0</v>
      </c>
      <c r="L1228" s="49"/>
      <c r="M1228" s="31"/>
      <c r="N1228" s="160"/>
      <c r="O1228" s="325">
        <f t="shared" si="86"/>
        <v>0</v>
      </c>
    </row>
    <row r="1229" spans="1:15" ht="31.5" x14ac:dyDescent="0.25">
      <c r="A1229" s="58" t="s">
        <v>3132</v>
      </c>
      <c r="B1229" s="45" t="s">
        <v>349</v>
      </c>
      <c r="C1229" s="49"/>
      <c r="D1229" s="49"/>
      <c r="E1229" s="49"/>
      <c r="F1229" s="334">
        <f t="shared" si="88"/>
        <v>0</v>
      </c>
      <c r="G1229" s="322">
        <f t="shared" si="85"/>
        <v>0.5088647457627119</v>
      </c>
      <c r="H1229" s="49"/>
      <c r="I1229" s="14" t="s">
        <v>146</v>
      </c>
      <c r="J1229" s="49"/>
      <c r="K1229" s="334" t="str">
        <f t="shared" si="89"/>
        <v>1 шт.</v>
      </c>
      <c r="L1229" s="49"/>
      <c r="M1229" s="31">
        <v>0.60046040000000001</v>
      </c>
      <c r="N1229" s="160"/>
      <c r="O1229" s="325">
        <f t="shared" si="86"/>
        <v>0.60046040000000001</v>
      </c>
    </row>
    <row r="1230" spans="1:15" x14ac:dyDescent="0.25">
      <c r="A1230" s="58" t="s">
        <v>3133</v>
      </c>
      <c r="B1230" s="45" t="s">
        <v>3134</v>
      </c>
      <c r="C1230" s="348"/>
      <c r="D1230" s="348"/>
      <c r="E1230" s="348"/>
      <c r="F1230" s="334">
        <f t="shared" si="88"/>
        <v>0</v>
      </c>
      <c r="G1230" s="322">
        <f t="shared" si="85"/>
        <v>0.6781602542372881</v>
      </c>
      <c r="H1230" s="348"/>
      <c r="I1230" s="14" t="s">
        <v>146</v>
      </c>
      <c r="J1230" s="348"/>
      <c r="K1230" s="334" t="str">
        <f t="shared" si="89"/>
        <v>1 шт.</v>
      </c>
      <c r="L1230" s="348"/>
      <c r="M1230" s="31">
        <v>0.80022909999999992</v>
      </c>
      <c r="N1230" s="160"/>
      <c r="O1230" s="325">
        <f t="shared" si="86"/>
        <v>0.80022909999999992</v>
      </c>
    </row>
    <row r="1231" spans="1:15" x14ac:dyDescent="0.25">
      <c r="A1231" s="58" t="s">
        <v>3135</v>
      </c>
      <c r="B1231" s="45" t="s">
        <v>2836</v>
      </c>
      <c r="C1231" s="348"/>
      <c r="D1231" s="348"/>
      <c r="E1231" s="348"/>
      <c r="F1231" s="334">
        <f t="shared" si="88"/>
        <v>0</v>
      </c>
      <c r="G1231" s="322">
        <f t="shared" si="85"/>
        <v>4.2372881355932208E-2</v>
      </c>
      <c r="H1231" s="348"/>
      <c r="I1231" s="14" t="s">
        <v>146</v>
      </c>
      <c r="J1231" s="348"/>
      <c r="K1231" s="334" t="str">
        <f t="shared" si="89"/>
        <v>1 шт.</v>
      </c>
      <c r="L1231" s="348"/>
      <c r="M1231" s="31">
        <v>0.05</v>
      </c>
      <c r="N1231" s="160"/>
      <c r="O1231" s="325">
        <f t="shared" si="86"/>
        <v>0.05</v>
      </c>
    </row>
    <row r="1232" spans="1:15" ht="31.5" x14ac:dyDescent="0.25">
      <c r="A1232" s="58" t="s">
        <v>3136</v>
      </c>
      <c r="B1232" s="45" t="s">
        <v>3137</v>
      </c>
      <c r="C1232" s="49"/>
      <c r="D1232" s="49"/>
      <c r="E1232" s="49"/>
      <c r="F1232" s="334">
        <f t="shared" si="88"/>
        <v>0</v>
      </c>
      <c r="G1232" s="322">
        <f t="shared" ref="G1232:G1295" si="91">O1232/1.18</f>
        <v>0.84745762711864414</v>
      </c>
      <c r="H1232" s="49"/>
      <c r="I1232" s="14" t="s">
        <v>146</v>
      </c>
      <c r="J1232" s="49"/>
      <c r="K1232" s="334" t="str">
        <f t="shared" si="89"/>
        <v>1 шт.</v>
      </c>
      <c r="L1232" s="49"/>
      <c r="M1232" s="31">
        <v>1</v>
      </c>
      <c r="N1232" s="160"/>
      <c r="O1232" s="325">
        <f t="shared" si="86"/>
        <v>1</v>
      </c>
    </row>
    <row r="1233" spans="1:15" x14ac:dyDescent="0.25">
      <c r="A1233" s="4" t="s">
        <v>48</v>
      </c>
      <c r="B1233" s="25" t="s">
        <v>22</v>
      </c>
      <c r="C1233" s="29"/>
      <c r="D1233" s="29"/>
      <c r="E1233" s="29"/>
      <c r="F1233" s="334">
        <f t="shared" si="88"/>
        <v>0</v>
      </c>
      <c r="G1233" s="322">
        <f t="shared" si="91"/>
        <v>0</v>
      </c>
      <c r="H1233" s="136"/>
      <c r="I1233" s="14"/>
      <c r="J1233" s="136"/>
      <c r="K1233" s="334">
        <f t="shared" si="89"/>
        <v>0</v>
      </c>
      <c r="L1233" s="136"/>
      <c r="M1233" s="31"/>
      <c r="N1233" s="160"/>
      <c r="O1233" s="325">
        <f t="shared" si="86"/>
        <v>0</v>
      </c>
    </row>
    <row r="1234" spans="1:15" x14ac:dyDescent="0.25">
      <c r="A1234" s="4" t="s">
        <v>50</v>
      </c>
      <c r="B1234" s="25" t="s">
        <v>23</v>
      </c>
      <c r="C1234" s="29"/>
      <c r="D1234" s="29"/>
      <c r="E1234" s="29"/>
      <c r="F1234" s="334">
        <f t="shared" si="88"/>
        <v>0</v>
      </c>
      <c r="G1234" s="322">
        <f t="shared" si="91"/>
        <v>0</v>
      </c>
      <c r="H1234" s="136"/>
      <c r="I1234" s="14"/>
      <c r="J1234" s="136"/>
      <c r="K1234" s="334">
        <f t="shared" si="89"/>
        <v>0</v>
      </c>
      <c r="L1234" s="136"/>
      <c r="M1234" s="31"/>
      <c r="N1234" s="160"/>
      <c r="O1234" s="325">
        <f t="shared" si="86"/>
        <v>0</v>
      </c>
    </row>
    <row r="1235" spans="1:15" x14ac:dyDescent="0.25">
      <c r="A1235" s="4" t="s">
        <v>51</v>
      </c>
      <c r="B1235" s="25" t="s">
        <v>17</v>
      </c>
      <c r="C1235" s="29"/>
      <c r="D1235" s="29"/>
      <c r="E1235" s="29"/>
      <c r="F1235" s="334">
        <f t="shared" si="88"/>
        <v>0</v>
      </c>
      <c r="G1235" s="322">
        <f t="shared" si="91"/>
        <v>0</v>
      </c>
      <c r="H1235" s="29"/>
      <c r="I1235" s="14"/>
      <c r="J1235" s="29"/>
      <c r="K1235" s="334">
        <f t="shared" si="89"/>
        <v>0</v>
      </c>
      <c r="L1235" s="29"/>
      <c r="M1235" s="31"/>
      <c r="N1235" s="160"/>
      <c r="O1235" s="325">
        <f t="shared" si="86"/>
        <v>0</v>
      </c>
    </row>
    <row r="1236" spans="1:15" ht="47.25" x14ac:dyDescent="0.25">
      <c r="A1236" s="58" t="s">
        <v>3138</v>
      </c>
      <c r="B1236" s="49" t="s">
        <v>3139</v>
      </c>
      <c r="C1236" s="29"/>
      <c r="D1236" s="29"/>
      <c r="E1236" s="29"/>
      <c r="F1236" s="334">
        <f t="shared" si="88"/>
        <v>0</v>
      </c>
      <c r="G1236" s="322">
        <f t="shared" si="91"/>
        <v>0.95559072881355944</v>
      </c>
      <c r="H1236" s="29"/>
      <c r="I1236" s="14"/>
      <c r="J1236" s="29"/>
      <c r="K1236" s="334">
        <f t="shared" si="89"/>
        <v>0</v>
      </c>
      <c r="L1236" s="29"/>
      <c r="M1236" s="31">
        <v>1.12759706</v>
      </c>
      <c r="N1236" s="160"/>
      <c r="O1236" s="325">
        <f t="shared" si="86"/>
        <v>1.12759706</v>
      </c>
    </row>
    <row r="1237" spans="1:15" ht="31.5" x14ac:dyDescent="0.25">
      <c r="A1237" s="4" t="s">
        <v>476</v>
      </c>
      <c r="B1237" s="25" t="s">
        <v>1541</v>
      </c>
      <c r="C1237" s="29"/>
      <c r="D1237" s="29"/>
      <c r="E1237" s="29"/>
      <c r="F1237" s="334">
        <f t="shared" si="88"/>
        <v>0</v>
      </c>
      <c r="G1237" s="322">
        <f t="shared" si="91"/>
        <v>0</v>
      </c>
      <c r="H1237" s="29"/>
      <c r="I1237" s="14"/>
      <c r="J1237" s="29"/>
      <c r="K1237" s="334">
        <f t="shared" si="89"/>
        <v>0</v>
      </c>
      <c r="L1237" s="29"/>
      <c r="M1237" s="31"/>
      <c r="N1237" s="160"/>
      <c r="O1237" s="325">
        <f t="shared" ref="O1237:O1300" si="92">L1237+M1237+N1237</f>
        <v>0</v>
      </c>
    </row>
    <row r="1238" spans="1:15" x14ac:dyDescent="0.25">
      <c r="A1238" s="4" t="s">
        <v>52</v>
      </c>
      <c r="B1238" s="25" t="s">
        <v>24</v>
      </c>
      <c r="C1238" s="29"/>
      <c r="D1238" s="29"/>
      <c r="E1238" s="29"/>
      <c r="F1238" s="334">
        <f t="shared" si="88"/>
        <v>0</v>
      </c>
      <c r="G1238" s="322">
        <f t="shared" si="91"/>
        <v>0</v>
      </c>
      <c r="H1238" s="29"/>
      <c r="I1238" s="14"/>
      <c r="J1238" s="29"/>
      <c r="K1238" s="334">
        <f t="shared" si="89"/>
        <v>0</v>
      </c>
      <c r="L1238" s="29"/>
      <c r="M1238" s="31"/>
      <c r="N1238" s="160"/>
      <c r="O1238" s="325">
        <f t="shared" si="92"/>
        <v>0</v>
      </c>
    </row>
    <row r="1239" spans="1:15" x14ac:dyDescent="0.25">
      <c r="A1239" s="4" t="s">
        <v>54</v>
      </c>
      <c r="B1239" s="25" t="s">
        <v>25</v>
      </c>
      <c r="C1239" s="29"/>
      <c r="D1239" s="29"/>
      <c r="E1239" s="29"/>
      <c r="F1239" s="334">
        <f t="shared" si="88"/>
        <v>0</v>
      </c>
      <c r="G1239" s="322">
        <f t="shared" si="91"/>
        <v>0</v>
      </c>
      <c r="H1239" s="29"/>
      <c r="I1239" s="14"/>
      <c r="J1239" s="29"/>
      <c r="K1239" s="334">
        <f t="shared" si="89"/>
        <v>0</v>
      </c>
      <c r="L1239" s="29"/>
      <c r="M1239" s="31"/>
      <c r="N1239" s="160"/>
      <c r="O1239" s="325">
        <f t="shared" si="92"/>
        <v>0</v>
      </c>
    </row>
    <row r="1240" spans="1:15" x14ac:dyDescent="0.25">
      <c r="A1240" s="58" t="s">
        <v>3140</v>
      </c>
      <c r="B1240" s="49" t="s">
        <v>2038</v>
      </c>
      <c r="C1240" s="29"/>
      <c r="D1240" s="29"/>
      <c r="E1240" s="29"/>
      <c r="F1240" s="334">
        <f t="shared" si="88"/>
        <v>0</v>
      </c>
      <c r="G1240" s="322">
        <f t="shared" si="91"/>
        <v>0.15254237000000001</v>
      </c>
      <c r="H1240" s="29"/>
      <c r="I1240" s="14" t="s">
        <v>146</v>
      </c>
      <c r="J1240" s="29"/>
      <c r="K1240" s="334" t="str">
        <f t="shared" si="89"/>
        <v>1 шт.</v>
      </c>
      <c r="L1240" s="29"/>
      <c r="M1240" s="31">
        <v>0.17999999659999999</v>
      </c>
      <c r="N1240" s="160"/>
      <c r="O1240" s="325">
        <f t="shared" si="92"/>
        <v>0.17999999659999999</v>
      </c>
    </row>
    <row r="1241" spans="1:15" x14ac:dyDescent="0.25">
      <c r="A1241" s="4" t="s">
        <v>55</v>
      </c>
      <c r="B1241" s="25" t="s">
        <v>26</v>
      </c>
      <c r="C1241" s="29"/>
      <c r="D1241" s="29"/>
      <c r="E1241" s="29"/>
      <c r="F1241" s="334">
        <f t="shared" si="88"/>
        <v>0</v>
      </c>
      <c r="G1241" s="322">
        <f t="shared" si="91"/>
        <v>0</v>
      </c>
      <c r="H1241" s="29"/>
      <c r="I1241" s="14"/>
      <c r="J1241" s="29"/>
      <c r="K1241" s="334">
        <f t="shared" si="89"/>
        <v>0</v>
      </c>
      <c r="L1241" s="29"/>
      <c r="M1241" s="31"/>
      <c r="N1241" s="160"/>
      <c r="O1241" s="325">
        <f t="shared" si="92"/>
        <v>0</v>
      </c>
    </row>
    <row r="1242" spans="1:15" x14ac:dyDescent="0.25">
      <c r="A1242" s="3" t="s">
        <v>0</v>
      </c>
      <c r="B1242" s="46" t="s">
        <v>2280</v>
      </c>
      <c r="C1242" s="49"/>
      <c r="D1242" s="49"/>
      <c r="E1242" s="49"/>
      <c r="F1242" s="334">
        <f t="shared" si="88"/>
        <v>0</v>
      </c>
      <c r="G1242" s="322">
        <f t="shared" si="91"/>
        <v>0</v>
      </c>
      <c r="H1242" s="49"/>
      <c r="I1242" s="40"/>
      <c r="J1242" s="49"/>
      <c r="K1242" s="334">
        <f t="shared" si="89"/>
        <v>0</v>
      </c>
      <c r="L1242" s="49"/>
      <c r="M1242" s="61"/>
      <c r="N1242" s="160"/>
      <c r="O1242" s="325">
        <f t="shared" si="92"/>
        <v>0</v>
      </c>
    </row>
    <row r="1243" spans="1:15" x14ac:dyDescent="0.25">
      <c r="A1243" s="9" t="s">
        <v>39</v>
      </c>
      <c r="B1243" s="25" t="s">
        <v>29</v>
      </c>
      <c r="C1243" s="49"/>
      <c r="D1243" s="49"/>
      <c r="E1243" s="49"/>
      <c r="F1243" s="334">
        <f t="shared" si="88"/>
        <v>0</v>
      </c>
      <c r="G1243" s="322">
        <f t="shared" si="91"/>
        <v>0</v>
      </c>
      <c r="H1243" s="49"/>
      <c r="I1243" s="14"/>
      <c r="J1243" s="49"/>
      <c r="K1243" s="334">
        <f t="shared" si="89"/>
        <v>0</v>
      </c>
      <c r="L1243" s="49"/>
      <c r="M1243" s="31"/>
      <c r="N1243" s="160"/>
      <c r="O1243" s="325">
        <f t="shared" si="92"/>
        <v>0</v>
      </c>
    </row>
    <row r="1244" spans="1:15" ht="47.25" x14ac:dyDescent="0.25">
      <c r="A1244" s="58" t="s">
        <v>254</v>
      </c>
      <c r="B1244" s="45" t="s">
        <v>3141</v>
      </c>
      <c r="C1244" s="49"/>
      <c r="D1244" s="49"/>
      <c r="E1244" s="49"/>
      <c r="F1244" s="334">
        <f t="shared" si="88"/>
        <v>0</v>
      </c>
      <c r="G1244" s="322">
        <f t="shared" si="91"/>
        <v>0.5684701949152543</v>
      </c>
      <c r="H1244" s="49"/>
      <c r="I1244" s="14" t="s">
        <v>146</v>
      </c>
      <c r="J1244" s="49"/>
      <c r="K1244" s="334" t="str">
        <f t="shared" si="89"/>
        <v>1 шт.</v>
      </c>
      <c r="L1244" s="49"/>
      <c r="M1244" s="31">
        <v>0.67079483000000006</v>
      </c>
      <c r="N1244" s="160"/>
      <c r="O1244" s="325">
        <f t="shared" si="92"/>
        <v>0.67079483000000006</v>
      </c>
    </row>
    <row r="1245" spans="1:15" x14ac:dyDescent="0.25">
      <c r="A1245" s="58" t="s">
        <v>255</v>
      </c>
      <c r="B1245" s="45" t="s">
        <v>3142</v>
      </c>
      <c r="C1245" s="49"/>
      <c r="D1245" s="49"/>
      <c r="E1245" s="49"/>
      <c r="F1245" s="334">
        <f t="shared" si="88"/>
        <v>0</v>
      </c>
      <c r="G1245" s="322">
        <f t="shared" si="91"/>
        <v>0.69192372881355935</v>
      </c>
      <c r="H1245" s="49"/>
      <c r="I1245" s="14" t="s">
        <v>146</v>
      </c>
      <c r="J1245" s="49"/>
      <c r="K1245" s="334" t="str">
        <f t="shared" si="89"/>
        <v>1 шт.</v>
      </c>
      <c r="L1245" s="49"/>
      <c r="M1245" s="31">
        <v>0.81647000000000003</v>
      </c>
      <c r="N1245" s="160"/>
      <c r="O1245" s="325">
        <f t="shared" si="92"/>
        <v>0.81647000000000003</v>
      </c>
    </row>
    <row r="1246" spans="1:15" ht="31.5" x14ac:dyDescent="0.25">
      <c r="A1246" s="58" t="s">
        <v>256</v>
      </c>
      <c r="B1246" s="45" t="s">
        <v>3143</v>
      </c>
      <c r="C1246" s="49"/>
      <c r="D1246" s="49"/>
      <c r="E1246" s="49"/>
      <c r="F1246" s="334">
        <f t="shared" si="88"/>
        <v>0</v>
      </c>
      <c r="G1246" s="322">
        <f t="shared" si="91"/>
        <v>0.6917881355932205</v>
      </c>
      <c r="H1246" s="49"/>
      <c r="I1246" s="14" t="s">
        <v>146</v>
      </c>
      <c r="J1246" s="49"/>
      <c r="K1246" s="334" t="str">
        <f t="shared" si="89"/>
        <v>1 шт.</v>
      </c>
      <c r="L1246" s="49"/>
      <c r="M1246" s="31">
        <v>0.81631000000000009</v>
      </c>
      <c r="N1246" s="160"/>
      <c r="O1246" s="325">
        <f t="shared" si="92"/>
        <v>0.81631000000000009</v>
      </c>
    </row>
    <row r="1247" spans="1:15" x14ac:dyDescent="0.25">
      <c r="A1247" s="9" t="s">
        <v>42</v>
      </c>
      <c r="B1247" s="25" t="s">
        <v>43</v>
      </c>
      <c r="C1247" s="49"/>
      <c r="D1247" s="49"/>
      <c r="E1247" s="49"/>
      <c r="F1247" s="334">
        <f t="shared" si="88"/>
        <v>0</v>
      </c>
      <c r="G1247" s="322">
        <f t="shared" si="91"/>
        <v>0</v>
      </c>
      <c r="H1247" s="49"/>
      <c r="I1247" s="14"/>
      <c r="J1247" s="49"/>
      <c r="K1247" s="334">
        <f t="shared" si="89"/>
        <v>0</v>
      </c>
      <c r="L1247" s="49"/>
      <c r="M1247" s="31"/>
      <c r="N1247" s="160"/>
      <c r="O1247" s="325">
        <f t="shared" si="92"/>
        <v>0</v>
      </c>
    </row>
    <row r="1248" spans="1:15" ht="31.5" x14ac:dyDescent="0.25">
      <c r="A1248" s="58" t="s">
        <v>257</v>
      </c>
      <c r="B1248" s="45" t="s">
        <v>3144</v>
      </c>
      <c r="C1248" s="49"/>
      <c r="D1248" s="365" t="str">
        <f>I1248</f>
        <v>0,4МВА</v>
      </c>
      <c r="E1248" s="49"/>
      <c r="F1248" s="334" t="str">
        <f t="shared" si="88"/>
        <v>0,4МВА</v>
      </c>
      <c r="G1248" s="322">
        <f t="shared" si="91"/>
        <v>0.16437258474576272</v>
      </c>
      <c r="H1248" s="49"/>
      <c r="I1248" s="366" t="s">
        <v>74</v>
      </c>
      <c r="J1248" s="49"/>
      <c r="K1248" s="334" t="str">
        <f t="shared" si="89"/>
        <v>0,4МВА</v>
      </c>
      <c r="L1248" s="49"/>
      <c r="M1248" s="31">
        <v>0.19395965000000001</v>
      </c>
      <c r="N1248" s="160"/>
      <c r="O1248" s="325">
        <f t="shared" si="92"/>
        <v>0.19395965000000001</v>
      </c>
    </row>
    <row r="1249" spans="1:15" ht="31.5" x14ac:dyDescent="0.25">
      <c r="A1249" s="58" t="s">
        <v>259</v>
      </c>
      <c r="B1249" s="45" t="s">
        <v>3145</v>
      </c>
      <c r="C1249" s="49"/>
      <c r="D1249" s="365" t="str">
        <f t="shared" ref="D1249:D1256" si="93">I1249</f>
        <v>0,4МВА</v>
      </c>
      <c r="E1249" s="49"/>
      <c r="F1249" s="334" t="str">
        <f t="shared" si="88"/>
        <v>0,4МВА</v>
      </c>
      <c r="G1249" s="322">
        <f t="shared" si="91"/>
        <v>0.15587864000000001</v>
      </c>
      <c r="H1249" s="49"/>
      <c r="I1249" s="366" t="s">
        <v>74</v>
      </c>
      <c r="J1249" s="49"/>
      <c r="K1249" s="334" t="str">
        <f t="shared" si="89"/>
        <v>0,4МВА</v>
      </c>
      <c r="L1249" s="49"/>
      <c r="M1249" s="31">
        <v>0.1839367952</v>
      </c>
      <c r="N1249" s="160"/>
      <c r="O1249" s="325">
        <f t="shared" si="92"/>
        <v>0.1839367952</v>
      </c>
    </row>
    <row r="1250" spans="1:15" ht="31.5" x14ac:dyDescent="0.25">
      <c r="A1250" s="58" t="s">
        <v>260</v>
      </c>
      <c r="B1250" s="45" t="s">
        <v>3146</v>
      </c>
      <c r="C1250" s="49"/>
      <c r="D1250" s="365" t="str">
        <f t="shared" si="93"/>
        <v>0,4МВА</v>
      </c>
      <c r="E1250" s="49"/>
      <c r="F1250" s="334" t="str">
        <f t="shared" si="88"/>
        <v>0,4МВА</v>
      </c>
      <c r="G1250" s="322">
        <f t="shared" si="91"/>
        <v>0.16437258474576272</v>
      </c>
      <c r="H1250" s="49"/>
      <c r="I1250" s="366" t="s">
        <v>74</v>
      </c>
      <c r="J1250" s="49"/>
      <c r="K1250" s="334" t="str">
        <f t="shared" si="89"/>
        <v>0,4МВА</v>
      </c>
      <c r="L1250" s="49"/>
      <c r="M1250" s="31">
        <v>0.19395965000000001</v>
      </c>
      <c r="N1250" s="160"/>
      <c r="O1250" s="325">
        <f t="shared" si="92"/>
        <v>0.19395965000000001</v>
      </c>
    </row>
    <row r="1251" spans="1:15" ht="31.5" x14ac:dyDescent="0.25">
      <c r="A1251" s="58" t="s">
        <v>263</v>
      </c>
      <c r="B1251" s="45" t="s">
        <v>3147</v>
      </c>
      <c r="C1251" s="29"/>
      <c r="D1251" s="365" t="str">
        <f t="shared" si="93"/>
        <v>0,25МВА</v>
      </c>
      <c r="E1251" s="29"/>
      <c r="F1251" s="334" t="str">
        <f t="shared" si="88"/>
        <v>0,25МВА</v>
      </c>
      <c r="G1251" s="322">
        <f t="shared" si="91"/>
        <v>0.12401767796610169</v>
      </c>
      <c r="H1251" s="29"/>
      <c r="I1251" s="366" t="s">
        <v>109</v>
      </c>
      <c r="J1251" s="29"/>
      <c r="K1251" s="334" t="str">
        <f t="shared" si="89"/>
        <v>0,25МВА</v>
      </c>
      <c r="L1251" s="29"/>
      <c r="M1251" s="31">
        <v>0.14634085999999999</v>
      </c>
      <c r="N1251" s="160"/>
      <c r="O1251" s="325">
        <f t="shared" si="92"/>
        <v>0.14634085999999999</v>
      </c>
    </row>
    <row r="1252" spans="1:15" ht="31.5" x14ac:dyDescent="0.25">
      <c r="A1252" s="58" t="s">
        <v>264</v>
      </c>
      <c r="B1252" s="45" t="s">
        <v>3148</v>
      </c>
      <c r="C1252" s="29"/>
      <c r="D1252" s="365" t="str">
        <f t="shared" si="93"/>
        <v>0,25МВА</v>
      </c>
      <c r="E1252" s="29"/>
      <c r="F1252" s="334" t="str">
        <f t="shared" si="88"/>
        <v>0,25МВА</v>
      </c>
      <c r="G1252" s="322">
        <f t="shared" si="91"/>
        <v>0.12401767796610169</v>
      </c>
      <c r="H1252" s="29"/>
      <c r="I1252" s="366" t="s">
        <v>109</v>
      </c>
      <c r="J1252" s="29"/>
      <c r="K1252" s="334" t="str">
        <f t="shared" si="89"/>
        <v>0,25МВА</v>
      </c>
      <c r="L1252" s="29"/>
      <c r="M1252" s="31">
        <v>0.14634085999999999</v>
      </c>
      <c r="N1252" s="160"/>
      <c r="O1252" s="325">
        <f t="shared" si="92"/>
        <v>0.14634085999999999</v>
      </c>
    </row>
    <row r="1253" spans="1:15" ht="31.5" x14ac:dyDescent="0.25">
      <c r="A1253" s="58" t="s">
        <v>265</v>
      </c>
      <c r="B1253" s="45" t="s">
        <v>3149</v>
      </c>
      <c r="C1253" s="29"/>
      <c r="D1253" s="365" t="str">
        <f t="shared" si="93"/>
        <v>0,16МВА</v>
      </c>
      <c r="E1253" s="29"/>
      <c r="F1253" s="334" t="str">
        <f t="shared" si="88"/>
        <v>0,16МВА</v>
      </c>
      <c r="G1253" s="322">
        <f t="shared" si="91"/>
        <v>9.4510991525423735E-2</v>
      </c>
      <c r="H1253" s="29"/>
      <c r="I1253" s="366" t="s">
        <v>60</v>
      </c>
      <c r="J1253" s="29"/>
      <c r="K1253" s="334" t="str">
        <f t="shared" si="89"/>
        <v>0,16МВА</v>
      </c>
      <c r="L1253" s="29"/>
      <c r="M1253" s="31">
        <v>0.11152297</v>
      </c>
      <c r="N1253" s="160"/>
      <c r="O1253" s="325">
        <f t="shared" si="92"/>
        <v>0.11152297</v>
      </c>
    </row>
    <row r="1254" spans="1:15" ht="47.25" x14ac:dyDescent="0.25">
      <c r="A1254" s="58" t="s">
        <v>266</v>
      </c>
      <c r="B1254" s="142" t="s">
        <v>3150</v>
      </c>
      <c r="C1254" s="29"/>
      <c r="D1254" s="365" t="str">
        <f t="shared" si="93"/>
        <v>1,2 МВА</v>
      </c>
      <c r="E1254" s="29"/>
      <c r="F1254" s="334" t="str">
        <f t="shared" si="88"/>
        <v>1,2 МВА</v>
      </c>
      <c r="G1254" s="322">
        <f t="shared" si="91"/>
        <v>0.53231339830508473</v>
      </c>
      <c r="H1254" s="29"/>
      <c r="I1254" s="14" t="s">
        <v>2548</v>
      </c>
      <c r="J1254" s="29"/>
      <c r="K1254" s="334" t="str">
        <f t="shared" si="89"/>
        <v>1,2 МВА</v>
      </c>
      <c r="L1254" s="29"/>
      <c r="M1254" s="31">
        <v>0.62812981000000001</v>
      </c>
      <c r="N1254" s="160"/>
      <c r="O1254" s="325">
        <f t="shared" si="92"/>
        <v>0.62812981000000001</v>
      </c>
    </row>
    <row r="1255" spans="1:15" ht="47.25" x14ac:dyDescent="0.25">
      <c r="A1255" s="58" t="s">
        <v>267</v>
      </c>
      <c r="B1255" s="142" t="s">
        <v>3151</v>
      </c>
      <c r="C1255" s="29"/>
      <c r="D1255" s="365" t="str">
        <f t="shared" si="93"/>
        <v>0,429 км</v>
      </c>
      <c r="E1255" s="29"/>
      <c r="F1255" s="334" t="str">
        <f t="shared" si="88"/>
        <v>0,429 км</v>
      </c>
      <c r="G1255" s="322">
        <f t="shared" si="91"/>
        <v>0.10838001694915254</v>
      </c>
      <c r="H1255" s="29"/>
      <c r="I1255" s="366" t="s">
        <v>3152</v>
      </c>
      <c r="J1255" s="29"/>
      <c r="K1255" s="334" t="str">
        <f t="shared" si="89"/>
        <v>0,429 км</v>
      </c>
      <c r="L1255" s="29"/>
      <c r="M1255" s="31">
        <v>0.12788842</v>
      </c>
      <c r="N1255" s="160"/>
      <c r="O1255" s="325">
        <f t="shared" si="92"/>
        <v>0.12788842</v>
      </c>
    </row>
    <row r="1256" spans="1:15" ht="47.25" customHeight="1" x14ac:dyDescent="0.25">
      <c r="A1256" s="58" t="s">
        <v>268</v>
      </c>
      <c r="B1256" s="142" t="s">
        <v>3153</v>
      </c>
      <c r="C1256" s="29"/>
      <c r="D1256" s="365" t="str">
        <f t="shared" si="93"/>
        <v>0,090 км</v>
      </c>
      <c r="E1256" s="29"/>
      <c r="F1256" s="334" t="str">
        <f t="shared" si="88"/>
        <v>0,090 км</v>
      </c>
      <c r="G1256" s="322">
        <f t="shared" si="91"/>
        <v>8.7075948305084763E-2</v>
      </c>
      <c r="H1256" s="136"/>
      <c r="I1256" s="366" t="s">
        <v>3154</v>
      </c>
      <c r="J1256" s="136"/>
      <c r="K1256" s="334" t="str">
        <f t="shared" si="89"/>
        <v>0,090 км</v>
      </c>
      <c r="L1256" s="136"/>
      <c r="M1256" s="31">
        <v>0.10274961900000001</v>
      </c>
      <c r="N1256" s="160"/>
      <c r="O1256" s="325">
        <f t="shared" si="92"/>
        <v>0.10274961900000001</v>
      </c>
    </row>
    <row r="1257" spans="1:15" x14ac:dyDescent="0.25">
      <c r="A1257" s="9" t="s">
        <v>27</v>
      </c>
      <c r="B1257" s="25" t="s">
        <v>28</v>
      </c>
      <c r="C1257" s="29"/>
      <c r="D1257" s="29"/>
      <c r="E1257" s="29"/>
      <c r="F1257" s="334">
        <f t="shared" si="88"/>
        <v>0</v>
      </c>
      <c r="G1257" s="322">
        <f t="shared" si="91"/>
        <v>0</v>
      </c>
      <c r="H1257" s="29"/>
      <c r="I1257" s="14"/>
      <c r="J1257" s="29"/>
      <c r="K1257" s="334">
        <f t="shared" si="89"/>
        <v>0</v>
      </c>
      <c r="L1257" s="29"/>
      <c r="M1257" s="31"/>
      <c r="N1257" s="160"/>
      <c r="O1257" s="325">
        <f t="shared" si="92"/>
        <v>0</v>
      </c>
    </row>
    <row r="1258" spans="1:15" ht="31.5" x14ac:dyDescent="0.25">
      <c r="A1258" s="58" t="s">
        <v>1414</v>
      </c>
      <c r="B1258" s="45" t="s">
        <v>4229</v>
      </c>
      <c r="C1258" s="337"/>
      <c r="D1258" s="337"/>
      <c r="E1258" s="337"/>
      <c r="F1258" s="334">
        <f t="shared" si="88"/>
        <v>0</v>
      </c>
      <c r="G1258" s="322">
        <f t="shared" si="91"/>
        <v>5.6542372881355933E-2</v>
      </c>
      <c r="H1258" s="337"/>
      <c r="I1258" s="14" t="s">
        <v>146</v>
      </c>
      <c r="J1258" s="337"/>
      <c r="K1258" s="334" t="str">
        <f t="shared" si="89"/>
        <v>1 шт.</v>
      </c>
      <c r="L1258" s="337"/>
      <c r="M1258" s="31">
        <v>6.6720000000000002E-2</v>
      </c>
      <c r="N1258" s="160"/>
      <c r="O1258" s="325">
        <f t="shared" si="92"/>
        <v>6.6720000000000002E-2</v>
      </c>
    </row>
    <row r="1259" spans="1:15" ht="47.25" x14ac:dyDescent="0.25">
      <c r="A1259" s="58" t="s">
        <v>1415</v>
      </c>
      <c r="B1259" s="45" t="s">
        <v>2</v>
      </c>
      <c r="C1259" s="29"/>
      <c r="D1259" s="29"/>
      <c r="E1259" s="29"/>
      <c r="F1259" s="334">
        <f t="shared" ref="F1259:F1322" si="94">D1259</f>
        <v>0</v>
      </c>
      <c r="G1259" s="322">
        <f t="shared" si="91"/>
        <v>0.10098305084745764</v>
      </c>
      <c r="H1259" s="136"/>
      <c r="I1259" s="14" t="s">
        <v>146</v>
      </c>
      <c r="J1259" s="136"/>
      <c r="K1259" s="334" t="str">
        <f t="shared" ref="K1259:K1322" si="95">I1259</f>
        <v>1 шт.</v>
      </c>
      <c r="L1259" s="136"/>
      <c r="M1259" s="31">
        <v>0.11916</v>
      </c>
      <c r="N1259" s="160"/>
      <c r="O1259" s="325">
        <f t="shared" si="92"/>
        <v>0.11916</v>
      </c>
    </row>
    <row r="1260" spans="1:15" ht="31.5" x14ac:dyDescent="0.25">
      <c r="A1260" s="58" t="s">
        <v>1416</v>
      </c>
      <c r="B1260" s="45" t="s">
        <v>4230</v>
      </c>
      <c r="C1260" s="29"/>
      <c r="D1260" s="29"/>
      <c r="E1260" s="29"/>
      <c r="F1260" s="334">
        <f t="shared" si="94"/>
        <v>0</v>
      </c>
      <c r="G1260" s="322">
        <f t="shared" si="91"/>
        <v>7.2542372881355927E-2</v>
      </c>
      <c r="H1260" s="136"/>
      <c r="I1260" s="14" t="s">
        <v>146</v>
      </c>
      <c r="J1260" s="136"/>
      <c r="K1260" s="334" t="str">
        <f t="shared" si="95"/>
        <v>1 шт.</v>
      </c>
      <c r="L1260" s="136"/>
      <c r="M1260" s="31">
        <v>8.5599999999999996E-2</v>
      </c>
      <c r="N1260" s="160"/>
      <c r="O1260" s="325">
        <f t="shared" si="92"/>
        <v>8.5599999999999996E-2</v>
      </c>
    </row>
    <row r="1261" spans="1:15" ht="31.5" x14ac:dyDescent="0.25">
      <c r="A1261" s="58" t="s">
        <v>1417</v>
      </c>
      <c r="B1261" s="142" t="s">
        <v>3156</v>
      </c>
      <c r="C1261" s="29"/>
      <c r="D1261" s="29"/>
      <c r="E1261" s="29"/>
      <c r="F1261" s="334">
        <f t="shared" si="94"/>
        <v>0</v>
      </c>
      <c r="G1261" s="322">
        <f t="shared" si="91"/>
        <v>0.15052304237288136</v>
      </c>
      <c r="H1261" s="29"/>
      <c r="I1261" s="14" t="s">
        <v>146</v>
      </c>
      <c r="J1261" s="29"/>
      <c r="K1261" s="334" t="str">
        <f t="shared" si="95"/>
        <v>1 шт.</v>
      </c>
      <c r="L1261" s="29"/>
      <c r="M1261" s="31">
        <v>0.17761719000000001</v>
      </c>
      <c r="N1261" s="160"/>
      <c r="O1261" s="325">
        <f t="shared" si="92"/>
        <v>0.17761719000000001</v>
      </c>
    </row>
    <row r="1262" spans="1:15" x14ac:dyDescent="0.25">
      <c r="A1262" s="9" t="s">
        <v>44</v>
      </c>
      <c r="B1262" s="25" t="s">
        <v>31</v>
      </c>
      <c r="C1262" s="29"/>
      <c r="D1262" s="29"/>
      <c r="E1262" s="29"/>
      <c r="F1262" s="334">
        <f t="shared" si="94"/>
        <v>0</v>
      </c>
      <c r="G1262" s="322">
        <f t="shared" si="91"/>
        <v>0</v>
      </c>
      <c r="H1262" s="29"/>
      <c r="I1262" s="14"/>
      <c r="J1262" s="29"/>
      <c r="K1262" s="334">
        <f t="shared" si="95"/>
        <v>0</v>
      </c>
      <c r="L1262" s="29"/>
      <c r="M1262" s="31"/>
      <c r="N1262" s="160"/>
      <c r="O1262" s="325">
        <f t="shared" si="92"/>
        <v>0</v>
      </c>
    </row>
    <row r="1263" spans="1:15" x14ac:dyDescent="0.25">
      <c r="A1263" s="4" t="s">
        <v>45</v>
      </c>
      <c r="B1263" s="25" t="s">
        <v>20</v>
      </c>
      <c r="C1263" s="29"/>
      <c r="D1263" s="29"/>
      <c r="E1263" s="29"/>
      <c r="F1263" s="334">
        <f t="shared" si="94"/>
        <v>0</v>
      </c>
      <c r="G1263" s="322">
        <f t="shared" si="91"/>
        <v>0</v>
      </c>
      <c r="H1263" s="29"/>
      <c r="I1263" s="14"/>
      <c r="J1263" s="29"/>
      <c r="K1263" s="334">
        <f t="shared" si="95"/>
        <v>0</v>
      </c>
      <c r="L1263" s="29"/>
      <c r="M1263" s="31"/>
      <c r="N1263" s="160"/>
      <c r="O1263" s="325">
        <f t="shared" si="92"/>
        <v>0</v>
      </c>
    </row>
    <row r="1264" spans="1:15" ht="31.5" x14ac:dyDescent="0.25">
      <c r="A1264" s="58" t="s">
        <v>3157</v>
      </c>
      <c r="B1264" s="45" t="s">
        <v>3158</v>
      </c>
      <c r="C1264" s="29"/>
      <c r="D1264" s="29"/>
      <c r="E1264" s="29"/>
      <c r="F1264" s="334">
        <f t="shared" si="94"/>
        <v>0</v>
      </c>
      <c r="G1264" s="322">
        <f t="shared" si="91"/>
        <v>7.0169490000000001E-2</v>
      </c>
      <c r="H1264" s="29"/>
      <c r="I1264" s="14" t="s">
        <v>146</v>
      </c>
      <c r="J1264" s="29"/>
      <c r="K1264" s="334" t="str">
        <f t="shared" si="95"/>
        <v>1 шт.</v>
      </c>
      <c r="L1264" s="29"/>
      <c r="M1264" s="31">
        <v>8.2799998200000002E-2</v>
      </c>
      <c r="N1264" s="160"/>
      <c r="O1264" s="325">
        <f t="shared" si="92"/>
        <v>8.2799998200000002E-2</v>
      </c>
    </row>
    <row r="1265" spans="1:15" ht="31.5" x14ac:dyDescent="0.25">
      <c r="A1265" s="58" t="s">
        <v>3159</v>
      </c>
      <c r="B1265" s="45" t="s">
        <v>2787</v>
      </c>
      <c r="C1265" s="29"/>
      <c r="D1265" s="29"/>
      <c r="E1265" s="29"/>
      <c r="F1265" s="334">
        <f t="shared" si="94"/>
        <v>0</v>
      </c>
      <c r="G1265" s="322">
        <f t="shared" si="91"/>
        <v>0.42542372881355933</v>
      </c>
      <c r="H1265" s="29"/>
      <c r="I1265" s="14" t="s">
        <v>146</v>
      </c>
      <c r="J1265" s="29"/>
      <c r="K1265" s="334" t="str">
        <f t="shared" si="95"/>
        <v>1 шт.</v>
      </c>
      <c r="L1265" s="29"/>
      <c r="M1265" s="31">
        <v>0.502</v>
      </c>
      <c r="N1265" s="160"/>
      <c r="O1265" s="325">
        <f t="shared" si="92"/>
        <v>0.502</v>
      </c>
    </row>
    <row r="1266" spans="1:15" x14ac:dyDescent="0.25">
      <c r="A1266" s="4" t="s">
        <v>46</v>
      </c>
      <c r="B1266" s="25" t="s">
        <v>21</v>
      </c>
      <c r="C1266" s="29"/>
      <c r="D1266" s="29"/>
      <c r="E1266" s="29"/>
      <c r="F1266" s="334">
        <f t="shared" si="94"/>
        <v>0</v>
      </c>
      <c r="G1266" s="322">
        <f t="shared" si="91"/>
        <v>0</v>
      </c>
      <c r="H1266" s="29"/>
      <c r="I1266" s="14"/>
      <c r="J1266" s="29"/>
      <c r="K1266" s="334">
        <f t="shared" si="95"/>
        <v>0</v>
      </c>
      <c r="L1266" s="29"/>
      <c r="M1266" s="31"/>
      <c r="N1266" s="160"/>
      <c r="O1266" s="325">
        <f t="shared" si="92"/>
        <v>0</v>
      </c>
    </row>
    <row r="1267" spans="1:15" x14ac:dyDescent="0.25">
      <c r="A1267" s="58" t="s">
        <v>3160</v>
      </c>
      <c r="B1267" s="45" t="s">
        <v>2836</v>
      </c>
      <c r="C1267" s="337"/>
      <c r="D1267" s="337"/>
      <c r="E1267" s="337"/>
      <c r="F1267" s="334">
        <f t="shared" si="94"/>
        <v>0</v>
      </c>
      <c r="G1267" s="322">
        <f t="shared" si="91"/>
        <v>4.2054670000000002E-2</v>
      </c>
      <c r="H1267" s="337"/>
      <c r="I1267" s="14" t="s">
        <v>146</v>
      </c>
      <c r="J1267" s="337"/>
      <c r="K1267" s="334" t="str">
        <f t="shared" si="95"/>
        <v>1 шт.</v>
      </c>
      <c r="L1267" s="337"/>
      <c r="M1267" s="31">
        <v>4.9624510599999998E-2</v>
      </c>
      <c r="N1267" s="160"/>
      <c r="O1267" s="325">
        <f t="shared" si="92"/>
        <v>4.9624510599999998E-2</v>
      </c>
    </row>
    <row r="1268" spans="1:15" x14ac:dyDescent="0.25">
      <c r="A1268" s="58" t="s">
        <v>3161</v>
      </c>
      <c r="B1268" s="142" t="s">
        <v>3162</v>
      </c>
      <c r="C1268" s="337"/>
      <c r="D1268" s="337"/>
      <c r="E1268" s="337"/>
      <c r="F1268" s="334">
        <f t="shared" si="94"/>
        <v>0</v>
      </c>
      <c r="G1268" s="322">
        <f t="shared" si="91"/>
        <v>3.3025423728813559</v>
      </c>
      <c r="H1268" s="353"/>
      <c r="I1268" s="29" t="s">
        <v>9</v>
      </c>
      <c r="J1268" s="353"/>
      <c r="K1268" s="334" t="str">
        <f t="shared" si="95"/>
        <v>360м²</v>
      </c>
      <c r="L1268" s="353"/>
      <c r="M1268" s="31">
        <v>3.8969999999999998</v>
      </c>
      <c r="N1268" s="160"/>
      <c r="O1268" s="325">
        <f t="shared" si="92"/>
        <v>3.8969999999999998</v>
      </c>
    </row>
    <row r="1269" spans="1:15" x14ac:dyDescent="0.25">
      <c r="A1269" s="4" t="s">
        <v>48</v>
      </c>
      <c r="B1269" s="25" t="s">
        <v>22</v>
      </c>
      <c r="C1269" s="29"/>
      <c r="D1269" s="29"/>
      <c r="E1269" s="29"/>
      <c r="F1269" s="334">
        <f t="shared" si="94"/>
        <v>0</v>
      </c>
      <c r="G1269" s="322">
        <f t="shared" si="91"/>
        <v>0</v>
      </c>
      <c r="H1269" s="136"/>
      <c r="I1269" s="14"/>
      <c r="J1269" s="136"/>
      <c r="K1269" s="334">
        <f t="shared" si="95"/>
        <v>0</v>
      </c>
      <c r="L1269" s="136"/>
      <c r="M1269" s="31"/>
      <c r="N1269" s="160"/>
      <c r="O1269" s="325">
        <f t="shared" si="92"/>
        <v>0</v>
      </c>
    </row>
    <row r="1270" spans="1:15" x14ac:dyDescent="0.25">
      <c r="A1270" s="4" t="s">
        <v>50</v>
      </c>
      <c r="B1270" s="25" t="s">
        <v>23</v>
      </c>
      <c r="C1270" s="337"/>
      <c r="D1270" s="337"/>
      <c r="E1270" s="337"/>
      <c r="F1270" s="334">
        <f t="shared" si="94"/>
        <v>0</v>
      </c>
      <c r="G1270" s="322">
        <f t="shared" si="91"/>
        <v>0</v>
      </c>
      <c r="H1270" s="337"/>
      <c r="I1270" s="14"/>
      <c r="J1270" s="337"/>
      <c r="K1270" s="334">
        <f t="shared" si="95"/>
        <v>0</v>
      </c>
      <c r="L1270" s="337"/>
      <c r="M1270" s="31"/>
      <c r="N1270" s="160"/>
      <c r="O1270" s="325">
        <f t="shared" si="92"/>
        <v>0</v>
      </c>
    </row>
    <row r="1271" spans="1:15" x14ac:dyDescent="0.25">
      <c r="A1271" s="4" t="s">
        <v>51</v>
      </c>
      <c r="B1271" s="25" t="s">
        <v>17</v>
      </c>
      <c r="C1271" s="337"/>
      <c r="D1271" s="337"/>
      <c r="E1271" s="337"/>
      <c r="F1271" s="334">
        <f t="shared" si="94"/>
        <v>0</v>
      </c>
      <c r="G1271" s="322">
        <f t="shared" si="91"/>
        <v>0</v>
      </c>
      <c r="H1271" s="337"/>
      <c r="I1271" s="14"/>
      <c r="J1271" s="337"/>
      <c r="K1271" s="334">
        <f t="shared" si="95"/>
        <v>0</v>
      </c>
      <c r="L1271" s="337"/>
      <c r="M1271" s="31"/>
      <c r="N1271" s="160"/>
      <c r="O1271" s="325">
        <f t="shared" si="92"/>
        <v>0</v>
      </c>
    </row>
    <row r="1272" spans="1:15" ht="47.25" x14ac:dyDescent="0.25">
      <c r="A1272" s="58" t="s">
        <v>3163</v>
      </c>
      <c r="B1272" s="45" t="s">
        <v>3164</v>
      </c>
      <c r="C1272" s="337"/>
      <c r="D1272" s="337"/>
      <c r="E1272" s="337"/>
      <c r="F1272" s="334">
        <f t="shared" si="94"/>
        <v>0</v>
      </c>
      <c r="G1272" s="322">
        <f t="shared" si="91"/>
        <v>1.5138286586440679</v>
      </c>
      <c r="H1272" s="337"/>
      <c r="I1272" s="14"/>
      <c r="J1272" s="337"/>
      <c r="K1272" s="334">
        <f t="shared" si="95"/>
        <v>0</v>
      </c>
      <c r="L1272" s="337"/>
      <c r="M1272" s="31">
        <v>1.7863178172</v>
      </c>
      <c r="N1272" s="160"/>
      <c r="O1272" s="325">
        <f t="shared" si="92"/>
        <v>1.7863178172</v>
      </c>
    </row>
    <row r="1273" spans="1:15" ht="31.5" x14ac:dyDescent="0.25">
      <c r="A1273" s="4" t="s">
        <v>476</v>
      </c>
      <c r="B1273" s="25" t="s">
        <v>1541</v>
      </c>
      <c r="C1273" s="337"/>
      <c r="D1273" s="337"/>
      <c r="E1273" s="337"/>
      <c r="F1273" s="334">
        <f t="shared" si="94"/>
        <v>0</v>
      </c>
      <c r="G1273" s="322">
        <f t="shared" si="91"/>
        <v>0</v>
      </c>
      <c r="H1273" s="337"/>
      <c r="I1273" s="14"/>
      <c r="J1273" s="337"/>
      <c r="K1273" s="334">
        <f t="shared" si="95"/>
        <v>0</v>
      </c>
      <c r="L1273" s="337"/>
      <c r="M1273" s="31"/>
      <c r="N1273" s="160"/>
      <c r="O1273" s="325">
        <f t="shared" si="92"/>
        <v>0</v>
      </c>
    </row>
    <row r="1274" spans="1:15" x14ac:dyDescent="0.25">
      <c r="A1274" s="4" t="s">
        <v>52</v>
      </c>
      <c r="B1274" s="25" t="s">
        <v>24</v>
      </c>
      <c r="C1274" s="199"/>
      <c r="D1274" s="199"/>
      <c r="E1274" s="199"/>
      <c r="F1274" s="334">
        <f t="shared" si="94"/>
        <v>0</v>
      </c>
      <c r="G1274" s="322">
        <f t="shared" si="91"/>
        <v>0</v>
      </c>
      <c r="H1274" s="199"/>
      <c r="I1274" s="14"/>
      <c r="J1274" s="199"/>
      <c r="K1274" s="334">
        <f t="shared" si="95"/>
        <v>0</v>
      </c>
      <c r="L1274" s="199"/>
      <c r="M1274" s="31"/>
      <c r="N1274" s="160"/>
      <c r="O1274" s="325">
        <f t="shared" si="92"/>
        <v>0</v>
      </c>
    </row>
    <row r="1275" spans="1:15" x14ac:dyDescent="0.25">
      <c r="A1275" s="4" t="s">
        <v>54</v>
      </c>
      <c r="B1275" s="25" t="s">
        <v>25</v>
      </c>
      <c r="C1275" s="199"/>
      <c r="D1275" s="199"/>
      <c r="E1275" s="199"/>
      <c r="F1275" s="334">
        <f t="shared" si="94"/>
        <v>0</v>
      </c>
      <c r="G1275" s="322">
        <f t="shared" si="91"/>
        <v>0</v>
      </c>
      <c r="H1275" s="199"/>
      <c r="I1275" s="14"/>
      <c r="J1275" s="199"/>
      <c r="K1275" s="334">
        <f t="shared" si="95"/>
        <v>0</v>
      </c>
      <c r="L1275" s="199"/>
      <c r="M1275" s="31"/>
      <c r="N1275" s="160"/>
      <c r="O1275" s="325">
        <f t="shared" si="92"/>
        <v>0</v>
      </c>
    </row>
    <row r="1276" spans="1:15" x14ac:dyDescent="0.25">
      <c r="A1276" s="333" t="s">
        <v>1819</v>
      </c>
      <c r="B1276" s="142" t="s">
        <v>3165</v>
      </c>
      <c r="C1276" s="199"/>
      <c r="D1276" s="199"/>
      <c r="E1276" s="199"/>
      <c r="F1276" s="334">
        <f t="shared" si="94"/>
        <v>0</v>
      </c>
      <c r="G1276" s="322">
        <f t="shared" si="91"/>
        <v>0.11927118644067798</v>
      </c>
      <c r="H1276" s="199"/>
      <c r="I1276" s="14" t="s">
        <v>146</v>
      </c>
      <c r="J1276" s="199"/>
      <c r="K1276" s="334" t="str">
        <f t="shared" si="95"/>
        <v>1 шт.</v>
      </c>
      <c r="L1276" s="199"/>
      <c r="M1276" s="31">
        <v>0.14074</v>
      </c>
      <c r="N1276" s="160"/>
      <c r="O1276" s="325">
        <f t="shared" si="92"/>
        <v>0.14074</v>
      </c>
    </row>
    <row r="1277" spans="1:15" x14ac:dyDescent="0.25">
      <c r="A1277" s="4" t="s">
        <v>55</v>
      </c>
      <c r="B1277" s="25" t="s">
        <v>26</v>
      </c>
      <c r="C1277" s="199"/>
      <c r="D1277" s="199"/>
      <c r="E1277" s="199"/>
      <c r="F1277" s="334">
        <f t="shared" si="94"/>
        <v>0</v>
      </c>
      <c r="G1277" s="322">
        <f t="shared" si="91"/>
        <v>0</v>
      </c>
      <c r="H1277" s="199"/>
      <c r="I1277" s="14"/>
      <c r="J1277" s="199"/>
      <c r="K1277" s="334">
        <f t="shared" si="95"/>
        <v>0</v>
      </c>
      <c r="L1277" s="199"/>
      <c r="M1277" s="31"/>
      <c r="N1277" s="160"/>
      <c r="O1277" s="325">
        <f t="shared" si="92"/>
        <v>0</v>
      </c>
    </row>
    <row r="1278" spans="1:15" x14ac:dyDescent="0.25">
      <c r="A1278" s="3" t="s">
        <v>139</v>
      </c>
      <c r="B1278" s="46" t="s">
        <v>140</v>
      </c>
      <c r="C1278" s="199"/>
      <c r="D1278" s="199"/>
      <c r="E1278" s="199"/>
      <c r="F1278" s="334">
        <f t="shared" si="94"/>
        <v>0</v>
      </c>
      <c r="G1278" s="322">
        <f t="shared" si="91"/>
        <v>0</v>
      </c>
      <c r="H1278" s="199"/>
      <c r="I1278" s="40"/>
      <c r="J1278" s="199"/>
      <c r="K1278" s="334">
        <f t="shared" si="95"/>
        <v>0</v>
      </c>
      <c r="L1278" s="199"/>
      <c r="M1278" s="61"/>
      <c r="N1278" s="160"/>
      <c r="O1278" s="325">
        <f t="shared" si="92"/>
        <v>0</v>
      </c>
    </row>
    <row r="1279" spans="1:15" x14ac:dyDescent="0.25">
      <c r="A1279" s="9" t="s">
        <v>39</v>
      </c>
      <c r="B1279" s="25" t="s">
        <v>29</v>
      </c>
      <c r="C1279" s="199"/>
      <c r="D1279" s="199"/>
      <c r="E1279" s="199"/>
      <c r="F1279" s="334">
        <f t="shared" si="94"/>
        <v>0</v>
      </c>
      <c r="G1279" s="322">
        <f t="shared" si="91"/>
        <v>0</v>
      </c>
      <c r="H1279" s="199"/>
      <c r="I1279" s="14"/>
      <c r="J1279" s="199"/>
      <c r="K1279" s="334">
        <f t="shared" si="95"/>
        <v>0</v>
      </c>
      <c r="L1279" s="199"/>
      <c r="M1279" s="31"/>
      <c r="N1279" s="160"/>
      <c r="O1279" s="325">
        <f t="shared" si="92"/>
        <v>0</v>
      </c>
    </row>
    <row r="1280" spans="1:15" ht="47.25" x14ac:dyDescent="0.25">
      <c r="A1280" s="138" t="s">
        <v>834</v>
      </c>
      <c r="B1280" s="21" t="s">
        <v>4231</v>
      </c>
      <c r="C1280" s="199"/>
      <c r="D1280" s="199"/>
      <c r="E1280" s="199"/>
      <c r="F1280" s="334">
        <f t="shared" si="94"/>
        <v>0</v>
      </c>
      <c r="G1280" s="322">
        <f t="shared" si="91"/>
        <v>0.93018772033898312</v>
      </c>
      <c r="H1280" s="199"/>
      <c r="I1280" s="29" t="s">
        <v>1123</v>
      </c>
      <c r="J1280" s="199"/>
      <c r="K1280" s="334" t="str">
        <f t="shared" si="95"/>
        <v>0,31 км</v>
      </c>
      <c r="L1280" s="199"/>
      <c r="M1280" s="13">
        <v>1.09762151</v>
      </c>
      <c r="N1280" s="160"/>
      <c r="O1280" s="325">
        <f t="shared" si="92"/>
        <v>1.09762151</v>
      </c>
    </row>
    <row r="1281" spans="1:15" ht="31.5" x14ac:dyDescent="0.25">
      <c r="A1281" s="138" t="s">
        <v>836</v>
      </c>
      <c r="B1281" s="21" t="s">
        <v>4232</v>
      </c>
      <c r="C1281" s="199"/>
      <c r="D1281" s="199"/>
      <c r="E1281" s="199"/>
      <c r="F1281" s="334">
        <f t="shared" si="94"/>
        <v>0</v>
      </c>
      <c r="G1281" s="322">
        <f t="shared" si="91"/>
        <v>0.4033135338983051</v>
      </c>
      <c r="H1281" s="199"/>
      <c r="I1281" s="29" t="s">
        <v>1051</v>
      </c>
      <c r="J1281" s="199"/>
      <c r="K1281" s="334" t="str">
        <f t="shared" si="95"/>
        <v>0,42 км</v>
      </c>
      <c r="L1281" s="199"/>
      <c r="M1281" s="13">
        <v>0.47590997000000002</v>
      </c>
      <c r="N1281" s="160"/>
      <c r="O1281" s="325">
        <f t="shared" si="92"/>
        <v>0.47590997000000002</v>
      </c>
    </row>
    <row r="1282" spans="1:15" ht="47.25" x14ac:dyDescent="0.25">
      <c r="A1282" s="138" t="s">
        <v>837</v>
      </c>
      <c r="B1282" s="21" t="s">
        <v>4233</v>
      </c>
      <c r="C1282" s="199"/>
      <c r="D1282" s="199"/>
      <c r="E1282" s="199"/>
      <c r="F1282" s="334">
        <f t="shared" si="94"/>
        <v>0</v>
      </c>
      <c r="G1282" s="322">
        <f t="shared" si="91"/>
        <v>0.23838983050847459</v>
      </c>
      <c r="H1282" s="199"/>
      <c r="I1282" s="29" t="s">
        <v>3169</v>
      </c>
      <c r="J1282" s="199"/>
      <c r="K1282" s="334" t="str">
        <f t="shared" si="95"/>
        <v>0,27 км</v>
      </c>
      <c r="L1282" s="199"/>
      <c r="M1282" s="13">
        <v>0.28129999999999999</v>
      </c>
      <c r="N1282" s="160"/>
      <c r="O1282" s="325">
        <f t="shared" si="92"/>
        <v>0.28129999999999999</v>
      </c>
    </row>
    <row r="1283" spans="1:15" ht="31.5" x14ac:dyDescent="0.25">
      <c r="A1283" s="138" t="s">
        <v>3170</v>
      </c>
      <c r="B1283" s="21" t="s">
        <v>3171</v>
      </c>
      <c r="C1283" s="337"/>
      <c r="D1283" s="337"/>
      <c r="E1283" s="337"/>
      <c r="F1283" s="334">
        <f t="shared" si="94"/>
        <v>0</v>
      </c>
      <c r="G1283" s="322">
        <f t="shared" si="91"/>
        <v>0.3822033898305085</v>
      </c>
      <c r="H1283" s="337"/>
      <c r="I1283" s="29" t="s">
        <v>352</v>
      </c>
      <c r="J1283" s="337"/>
      <c r="K1283" s="334" t="str">
        <f t="shared" si="95"/>
        <v>0,25 МВА</v>
      </c>
      <c r="L1283" s="337"/>
      <c r="M1283" s="13">
        <v>0.45100000000000001</v>
      </c>
      <c r="N1283" s="160"/>
      <c r="O1283" s="325">
        <f t="shared" si="92"/>
        <v>0.45100000000000001</v>
      </c>
    </row>
    <row r="1284" spans="1:15" ht="31.5" x14ac:dyDescent="0.25">
      <c r="A1284" s="138" t="s">
        <v>3172</v>
      </c>
      <c r="B1284" s="30" t="s">
        <v>3173</v>
      </c>
      <c r="C1284" s="337"/>
      <c r="D1284" s="337"/>
      <c r="E1284" s="337"/>
      <c r="F1284" s="334">
        <f t="shared" si="94"/>
        <v>0</v>
      </c>
      <c r="G1284" s="322">
        <f t="shared" si="91"/>
        <v>0.3822033898305085</v>
      </c>
      <c r="H1284" s="337"/>
      <c r="I1284" s="29" t="s">
        <v>352</v>
      </c>
      <c r="J1284" s="337"/>
      <c r="K1284" s="334" t="str">
        <f t="shared" si="95"/>
        <v>0,25 МВА</v>
      </c>
      <c r="L1284" s="337"/>
      <c r="M1284" s="13">
        <v>0.45100000000000001</v>
      </c>
      <c r="N1284" s="160"/>
      <c r="O1284" s="325">
        <f t="shared" si="92"/>
        <v>0.45100000000000001</v>
      </c>
    </row>
    <row r="1285" spans="1:15" ht="47.25" x14ac:dyDescent="0.25">
      <c r="A1285" s="138" t="s">
        <v>3174</v>
      </c>
      <c r="B1285" s="21" t="s">
        <v>4234</v>
      </c>
      <c r="C1285" s="335"/>
      <c r="D1285" s="335"/>
      <c r="E1285" s="335"/>
      <c r="F1285" s="334">
        <f t="shared" si="94"/>
        <v>0</v>
      </c>
      <c r="G1285" s="322">
        <f t="shared" si="91"/>
        <v>0.31440677966101699</v>
      </c>
      <c r="H1285" s="335"/>
      <c r="I1285" s="29" t="s">
        <v>134</v>
      </c>
      <c r="J1285" s="335"/>
      <c r="K1285" s="334" t="str">
        <f t="shared" si="95"/>
        <v>0,1 км</v>
      </c>
      <c r="L1285" s="335"/>
      <c r="M1285" s="13">
        <v>0.371</v>
      </c>
      <c r="N1285" s="160"/>
      <c r="O1285" s="325">
        <f t="shared" si="92"/>
        <v>0.371</v>
      </c>
    </row>
    <row r="1286" spans="1:15" x14ac:dyDescent="0.25">
      <c r="A1286" s="9" t="s">
        <v>42</v>
      </c>
      <c r="B1286" s="25" t="s">
        <v>43</v>
      </c>
      <c r="C1286" s="335"/>
      <c r="D1286" s="335"/>
      <c r="E1286" s="335"/>
      <c r="F1286" s="334">
        <f t="shared" si="94"/>
        <v>0</v>
      </c>
      <c r="G1286" s="322">
        <f t="shared" si="91"/>
        <v>0</v>
      </c>
      <c r="H1286" s="335"/>
      <c r="I1286" s="29"/>
      <c r="J1286" s="335"/>
      <c r="K1286" s="334">
        <f t="shared" si="95"/>
        <v>0</v>
      </c>
      <c r="L1286" s="335"/>
      <c r="M1286" s="13"/>
      <c r="N1286" s="160"/>
      <c r="O1286" s="325">
        <f t="shared" si="92"/>
        <v>0</v>
      </c>
    </row>
    <row r="1287" spans="1:15" ht="47.25" x14ac:dyDescent="0.25">
      <c r="A1287" s="138" t="s">
        <v>840</v>
      </c>
      <c r="B1287" s="30" t="s">
        <v>3176</v>
      </c>
      <c r="C1287" s="335"/>
      <c r="D1287" s="335" t="str">
        <f>I1287</f>
        <v>0,25 МВА</v>
      </c>
      <c r="E1287" s="335"/>
      <c r="F1287" s="334" t="str">
        <f t="shared" si="94"/>
        <v>0,25 МВА</v>
      </c>
      <c r="G1287" s="322">
        <f t="shared" si="91"/>
        <v>0.25551416949152544</v>
      </c>
      <c r="H1287" s="335"/>
      <c r="I1287" s="29" t="s">
        <v>352</v>
      </c>
      <c r="J1287" s="335"/>
      <c r="K1287" s="334" t="str">
        <f t="shared" si="95"/>
        <v>0,25 МВА</v>
      </c>
      <c r="L1287" s="335"/>
      <c r="M1287" s="13">
        <v>0.30150672000000001</v>
      </c>
      <c r="N1287" s="160"/>
      <c r="O1287" s="325">
        <f t="shared" si="92"/>
        <v>0.30150672000000001</v>
      </c>
    </row>
    <row r="1288" spans="1:15" ht="31.5" x14ac:dyDescent="0.25">
      <c r="A1288" s="138" t="s">
        <v>843</v>
      </c>
      <c r="B1288" s="30" t="s">
        <v>3177</v>
      </c>
      <c r="C1288" s="335"/>
      <c r="D1288" s="335" t="str">
        <f t="shared" ref="D1288:D1344" si="96">I1288</f>
        <v>2 МВА</v>
      </c>
      <c r="E1288" s="335"/>
      <c r="F1288" s="334" t="str">
        <f t="shared" si="94"/>
        <v>2 МВА</v>
      </c>
      <c r="G1288" s="322">
        <f t="shared" si="91"/>
        <v>1.7043912203389833</v>
      </c>
      <c r="H1288" s="335"/>
      <c r="I1288" s="29" t="s">
        <v>3178</v>
      </c>
      <c r="J1288" s="335"/>
      <c r="K1288" s="334" t="str">
        <f t="shared" si="95"/>
        <v>2 МВА</v>
      </c>
      <c r="L1288" s="335"/>
      <c r="M1288" s="13">
        <v>2.0111816400000002</v>
      </c>
      <c r="N1288" s="160"/>
      <c r="O1288" s="325">
        <f t="shared" si="92"/>
        <v>2.0111816400000002</v>
      </c>
    </row>
    <row r="1289" spans="1:15" ht="31.5" x14ac:dyDescent="0.25">
      <c r="A1289" s="138" t="s">
        <v>845</v>
      </c>
      <c r="B1289" s="30" t="s">
        <v>3179</v>
      </c>
      <c r="C1289" s="335"/>
      <c r="D1289" s="335" t="str">
        <f t="shared" si="96"/>
        <v>0,8 МВА</v>
      </c>
      <c r="E1289" s="335"/>
      <c r="F1289" s="334" t="str">
        <f t="shared" si="94"/>
        <v>0,8 МВА</v>
      </c>
      <c r="G1289" s="322">
        <f t="shared" si="91"/>
        <v>1.3288517796610171</v>
      </c>
      <c r="H1289" s="335"/>
      <c r="I1289" s="29" t="s">
        <v>378</v>
      </c>
      <c r="J1289" s="335"/>
      <c r="K1289" s="334" t="str">
        <f t="shared" si="95"/>
        <v>0,8 МВА</v>
      </c>
      <c r="L1289" s="335"/>
      <c r="M1289" s="13">
        <v>1.5680451</v>
      </c>
      <c r="N1289" s="160"/>
      <c r="O1289" s="325">
        <f t="shared" si="92"/>
        <v>1.5680451</v>
      </c>
    </row>
    <row r="1290" spans="1:15" ht="31.5" x14ac:dyDescent="0.25">
      <c r="A1290" s="138" t="s">
        <v>846</v>
      </c>
      <c r="B1290" s="30" t="s">
        <v>3180</v>
      </c>
      <c r="C1290" s="335"/>
      <c r="D1290" s="335" t="str">
        <f t="shared" si="96"/>
        <v>1,26 МВА</v>
      </c>
      <c r="E1290" s="335"/>
      <c r="F1290" s="334" t="str">
        <f t="shared" si="94"/>
        <v>1,26 МВА</v>
      </c>
      <c r="G1290" s="322">
        <f t="shared" si="91"/>
        <v>1.7457383813559324</v>
      </c>
      <c r="H1290" s="335"/>
      <c r="I1290" s="29" t="s">
        <v>1743</v>
      </c>
      <c r="J1290" s="335"/>
      <c r="K1290" s="334" t="str">
        <f t="shared" si="95"/>
        <v>1,26 МВА</v>
      </c>
      <c r="L1290" s="335"/>
      <c r="M1290" s="13">
        <v>2.05997129</v>
      </c>
      <c r="N1290" s="160"/>
      <c r="O1290" s="325">
        <f t="shared" si="92"/>
        <v>2.05997129</v>
      </c>
    </row>
    <row r="1291" spans="1:15" ht="31.5" x14ac:dyDescent="0.25">
      <c r="A1291" s="138" t="s">
        <v>848</v>
      </c>
      <c r="B1291" s="21" t="s">
        <v>4235</v>
      </c>
      <c r="C1291" s="335"/>
      <c r="D1291" s="335" t="str">
        <f t="shared" si="96"/>
        <v>0,1 МВА</v>
      </c>
      <c r="E1291" s="335"/>
      <c r="F1291" s="334" t="str">
        <f t="shared" si="94"/>
        <v>0,1 МВА</v>
      </c>
      <c r="G1291" s="322">
        <f t="shared" si="91"/>
        <v>0.1398351779661017</v>
      </c>
      <c r="H1291" s="335"/>
      <c r="I1291" s="29" t="s">
        <v>18</v>
      </c>
      <c r="J1291" s="335"/>
      <c r="K1291" s="334" t="str">
        <f t="shared" si="95"/>
        <v>0,1 МВА</v>
      </c>
      <c r="L1291" s="335"/>
      <c r="M1291" s="13">
        <v>0.16500550999999999</v>
      </c>
      <c r="N1291" s="160"/>
      <c r="O1291" s="325">
        <f t="shared" si="92"/>
        <v>0.16500550999999999</v>
      </c>
    </row>
    <row r="1292" spans="1:15" ht="31.5" x14ac:dyDescent="0.25">
      <c r="A1292" s="138" t="s">
        <v>850</v>
      </c>
      <c r="B1292" s="21" t="s">
        <v>4236</v>
      </c>
      <c r="C1292" s="335"/>
      <c r="D1292" s="335" t="str">
        <f t="shared" si="96"/>
        <v>0,4 МВА</v>
      </c>
      <c r="E1292" s="335"/>
      <c r="F1292" s="334" t="str">
        <f t="shared" si="94"/>
        <v>0,4 МВА</v>
      </c>
      <c r="G1292" s="322">
        <f t="shared" si="91"/>
        <v>0.50494993220338991</v>
      </c>
      <c r="H1292" s="335"/>
      <c r="I1292" s="29" t="s">
        <v>19</v>
      </c>
      <c r="J1292" s="335"/>
      <c r="K1292" s="334" t="str">
        <f t="shared" si="95"/>
        <v>0,4 МВА</v>
      </c>
      <c r="L1292" s="335"/>
      <c r="M1292" s="13">
        <v>0.59584092</v>
      </c>
      <c r="N1292" s="160"/>
      <c r="O1292" s="325">
        <f t="shared" si="92"/>
        <v>0.59584092</v>
      </c>
    </row>
    <row r="1293" spans="1:15" ht="31.5" x14ac:dyDescent="0.25">
      <c r="A1293" s="138" t="s">
        <v>852</v>
      </c>
      <c r="B1293" s="21" t="s">
        <v>4237</v>
      </c>
      <c r="C1293" s="29"/>
      <c r="D1293" s="335" t="str">
        <f t="shared" si="96"/>
        <v>0,25 МВА</v>
      </c>
      <c r="E1293" s="29"/>
      <c r="F1293" s="334" t="str">
        <f t="shared" si="94"/>
        <v>0,25 МВА</v>
      </c>
      <c r="G1293" s="322">
        <f t="shared" si="91"/>
        <v>0.31390587288135596</v>
      </c>
      <c r="H1293" s="136"/>
      <c r="I1293" s="29" t="s">
        <v>352</v>
      </c>
      <c r="J1293" s="136"/>
      <c r="K1293" s="334" t="str">
        <f t="shared" si="95"/>
        <v>0,25 МВА</v>
      </c>
      <c r="L1293" s="136"/>
      <c r="M1293" s="13">
        <v>0.37040893000000003</v>
      </c>
      <c r="N1293" s="160"/>
      <c r="O1293" s="325">
        <f t="shared" si="92"/>
        <v>0.37040893000000003</v>
      </c>
    </row>
    <row r="1294" spans="1:15" ht="31.5" x14ac:dyDescent="0.25">
      <c r="A1294" s="138" t="s">
        <v>854</v>
      </c>
      <c r="B1294" s="21" t="s">
        <v>4238</v>
      </c>
      <c r="C1294" s="337"/>
      <c r="D1294" s="335" t="str">
        <f t="shared" si="96"/>
        <v>0,16 МВА</v>
      </c>
      <c r="E1294" s="337"/>
      <c r="F1294" s="334" t="str">
        <f t="shared" si="94"/>
        <v>0,16 МВА</v>
      </c>
      <c r="G1294" s="322">
        <f t="shared" si="91"/>
        <v>0.29544126271186444</v>
      </c>
      <c r="H1294" s="337"/>
      <c r="I1294" s="29" t="s">
        <v>327</v>
      </c>
      <c r="J1294" s="337"/>
      <c r="K1294" s="334" t="str">
        <f t="shared" si="95"/>
        <v>0,16 МВА</v>
      </c>
      <c r="L1294" s="337"/>
      <c r="M1294" s="13">
        <v>0.34862069000000001</v>
      </c>
      <c r="N1294" s="160"/>
      <c r="O1294" s="325">
        <f t="shared" si="92"/>
        <v>0.34862069000000001</v>
      </c>
    </row>
    <row r="1295" spans="1:15" ht="31.5" x14ac:dyDescent="0.25">
      <c r="A1295" s="138" t="s">
        <v>856</v>
      </c>
      <c r="B1295" s="21" t="s">
        <v>4239</v>
      </c>
      <c r="C1295" s="337"/>
      <c r="D1295" s="335" t="str">
        <f t="shared" si="96"/>
        <v>0,1 МВА</v>
      </c>
      <c r="E1295" s="337"/>
      <c r="F1295" s="334" t="str">
        <f t="shared" si="94"/>
        <v>0,1 МВА</v>
      </c>
      <c r="G1295" s="322">
        <f t="shared" si="91"/>
        <v>0.21698772881355935</v>
      </c>
      <c r="H1295" s="337"/>
      <c r="I1295" s="29" t="s">
        <v>18</v>
      </c>
      <c r="J1295" s="337"/>
      <c r="K1295" s="334" t="str">
        <f t="shared" si="95"/>
        <v>0,1 МВА</v>
      </c>
      <c r="L1295" s="337"/>
      <c r="M1295" s="13">
        <v>0.25604552000000003</v>
      </c>
      <c r="N1295" s="160"/>
      <c r="O1295" s="325">
        <f t="shared" si="92"/>
        <v>0.25604552000000003</v>
      </c>
    </row>
    <row r="1296" spans="1:15" ht="31.5" x14ac:dyDescent="0.25">
      <c r="A1296" s="138" t="s">
        <v>858</v>
      </c>
      <c r="B1296" s="21" t="s">
        <v>4240</v>
      </c>
      <c r="C1296" s="337"/>
      <c r="D1296" s="335" t="str">
        <f t="shared" si="96"/>
        <v>0,1 МВА</v>
      </c>
      <c r="E1296" s="337"/>
      <c r="F1296" s="334" t="str">
        <f t="shared" si="94"/>
        <v>0,1 МВА</v>
      </c>
      <c r="G1296" s="322">
        <f t="shared" ref="G1296:G1359" si="97">O1296/1.18</f>
        <v>0.41520530508474573</v>
      </c>
      <c r="H1296" s="337"/>
      <c r="I1296" s="29" t="s">
        <v>18</v>
      </c>
      <c r="J1296" s="337"/>
      <c r="K1296" s="334" t="str">
        <f t="shared" si="95"/>
        <v>0,1 МВА</v>
      </c>
      <c r="L1296" s="337"/>
      <c r="M1296" s="13">
        <v>0.48994225999999996</v>
      </c>
      <c r="N1296" s="160"/>
      <c r="O1296" s="325">
        <f t="shared" si="92"/>
        <v>0.48994225999999996</v>
      </c>
    </row>
    <row r="1297" spans="1:15" ht="47.25" x14ac:dyDescent="0.25">
      <c r="A1297" s="138" t="s">
        <v>860</v>
      </c>
      <c r="B1297" s="21" t="s">
        <v>4241</v>
      </c>
      <c r="C1297" s="337"/>
      <c r="D1297" s="335" t="str">
        <f t="shared" si="96"/>
        <v>0,1 МВА</v>
      </c>
      <c r="E1297" s="337"/>
      <c r="F1297" s="334" t="str">
        <f t="shared" si="94"/>
        <v>0,1 МВА</v>
      </c>
      <c r="G1297" s="322">
        <f t="shared" si="97"/>
        <v>0.28591788135593227</v>
      </c>
      <c r="H1297" s="337"/>
      <c r="I1297" s="29" t="s">
        <v>18</v>
      </c>
      <c r="J1297" s="337"/>
      <c r="K1297" s="334" t="str">
        <f t="shared" si="95"/>
        <v>0,1 МВА</v>
      </c>
      <c r="L1297" s="337"/>
      <c r="M1297" s="13">
        <v>0.33738310000000005</v>
      </c>
      <c r="N1297" s="160"/>
      <c r="O1297" s="325">
        <f t="shared" si="92"/>
        <v>0.33738310000000005</v>
      </c>
    </row>
    <row r="1298" spans="1:15" ht="31.5" x14ac:dyDescent="0.25">
      <c r="A1298" s="138" t="s">
        <v>863</v>
      </c>
      <c r="B1298" s="21" t="s">
        <v>4242</v>
      </c>
      <c r="C1298" s="337"/>
      <c r="D1298" s="335" t="str">
        <f t="shared" si="96"/>
        <v>0,16 МВА</v>
      </c>
      <c r="E1298" s="337"/>
      <c r="F1298" s="334" t="str">
        <f t="shared" si="94"/>
        <v>0,16 МВА</v>
      </c>
      <c r="G1298" s="322">
        <f t="shared" si="97"/>
        <v>0.29799666949152542</v>
      </c>
      <c r="H1298" s="337"/>
      <c r="I1298" s="29" t="s">
        <v>327</v>
      </c>
      <c r="J1298" s="337"/>
      <c r="K1298" s="334" t="str">
        <f t="shared" si="95"/>
        <v>0,16 МВА</v>
      </c>
      <c r="L1298" s="337"/>
      <c r="M1298" s="13">
        <v>0.35163606999999997</v>
      </c>
      <c r="N1298" s="160"/>
      <c r="O1298" s="325">
        <f t="shared" si="92"/>
        <v>0.35163606999999997</v>
      </c>
    </row>
    <row r="1299" spans="1:15" ht="47.25" x14ac:dyDescent="0.25">
      <c r="A1299" s="138" t="s">
        <v>865</v>
      </c>
      <c r="B1299" s="21" t="s">
        <v>4243</v>
      </c>
      <c r="C1299" s="337"/>
      <c r="D1299" s="335" t="str">
        <f t="shared" si="96"/>
        <v>0,1 МВА</v>
      </c>
      <c r="E1299" s="337"/>
      <c r="F1299" s="334" t="str">
        <f t="shared" si="94"/>
        <v>0,1 МВА</v>
      </c>
      <c r="G1299" s="322">
        <f t="shared" si="97"/>
        <v>0.24363755084745761</v>
      </c>
      <c r="H1299" s="337"/>
      <c r="I1299" s="29" t="s">
        <v>18</v>
      </c>
      <c r="J1299" s="337"/>
      <c r="K1299" s="334" t="str">
        <f t="shared" si="95"/>
        <v>0,1 МВА</v>
      </c>
      <c r="L1299" s="337"/>
      <c r="M1299" s="13">
        <v>0.28749230999999997</v>
      </c>
      <c r="N1299" s="160"/>
      <c r="O1299" s="325">
        <f t="shared" si="92"/>
        <v>0.28749230999999997</v>
      </c>
    </row>
    <row r="1300" spans="1:15" ht="31.5" x14ac:dyDescent="0.25">
      <c r="A1300" s="138" t="s">
        <v>867</v>
      </c>
      <c r="B1300" s="21" t="s">
        <v>4244</v>
      </c>
      <c r="C1300" s="199"/>
      <c r="D1300" s="335" t="str">
        <f t="shared" si="96"/>
        <v>0,16 МВА</v>
      </c>
      <c r="E1300" s="199"/>
      <c r="F1300" s="334" t="str">
        <f t="shared" si="94"/>
        <v>0,16 МВА</v>
      </c>
      <c r="G1300" s="322">
        <f t="shared" si="97"/>
        <v>0.24730508474576274</v>
      </c>
      <c r="H1300" s="199"/>
      <c r="I1300" s="29" t="s">
        <v>327</v>
      </c>
      <c r="J1300" s="199"/>
      <c r="K1300" s="334" t="str">
        <f t="shared" si="95"/>
        <v>0,16 МВА</v>
      </c>
      <c r="L1300" s="199"/>
      <c r="M1300" s="13">
        <v>0.29182000000000002</v>
      </c>
      <c r="N1300" s="160"/>
      <c r="O1300" s="325">
        <f t="shared" si="92"/>
        <v>0.29182000000000002</v>
      </c>
    </row>
    <row r="1301" spans="1:15" ht="30" customHeight="1" x14ac:dyDescent="0.25">
      <c r="A1301" s="138" t="s">
        <v>869</v>
      </c>
      <c r="B1301" s="21" t="s">
        <v>4245</v>
      </c>
      <c r="C1301" s="199"/>
      <c r="D1301" s="335" t="str">
        <f t="shared" si="96"/>
        <v>0,1 МВА</v>
      </c>
      <c r="E1301" s="199"/>
      <c r="F1301" s="334" t="str">
        <f t="shared" si="94"/>
        <v>0,1 МВА</v>
      </c>
      <c r="G1301" s="322">
        <f t="shared" si="97"/>
        <v>0.24490277118644066</v>
      </c>
      <c r="H1301" s="199"/>
      <c r="I1301" s="29" t="s">
        <v>18</v>
      </c>
      <c r="J1301" s="199"/>
      <c r="K1301" s="334" t="str">
        <f t="shared" si="95"/>
        <v>0,1 МВА</v>
      </c>
      <c r="L1301" s="199"/>
      <c r="M1301" s="13">
        <v>0.28898526999999996</v>
      </c>
      <c r="N1301" s="160"/>
      <c r="O1301" s="325">
        <f t="shared" ref="O1301:O1364" si="98">L1301+M1301+N1301</f>
        <v>0.28898526999999996</v>
      </c>
    </row>
    <row r="1302" spans="1:15" ht="31.5" x14ac:dyDescent="0.25">
      <c r="A1302" s="138" t="s">
        <v>871</v>
      </c>
      <c r="B1302" s="21" t="s">
        <v>4246</v>
      </c>
      <c r="C1302" s="29"/>
      <c r="D1302" s="335" t="str">
        <f t="shared" si="96"/>
        <v>0,1 МВА</v>
      </c>
      <c r="E1302" s="29"/>
      <c r="F1302" s="334" t="str">
        <f t="shared" si="94"/>
        <v>0,1 МВА</v>
      </c>
      <c r="G1302" s="322">
        <f t="shared" si="97"/>
        <v>0.18132192372881356</v>
      </c>
      <c r="H1302" s="136"/>
      <c r="I1302" s="29" t="s">
        <v>18</v>
      </c>
      <c r="J1302" s="136"/>
      <c r="K1302" s="334" t="str">
        <f t="shared" si="95"/>
        <v>0,1 МВА</v>
      </c>
      <c r="L1302" s="136"/>
      <c r="M1302" s="13">
        <v>0.21395987</v>
      </c>
      <c r="N1302" s="160"/>
      <c r="O1302" s="325">
        <f t="shared" si="98"/>
        <v>0.21395987</v>
      </c>
    </row>
    <row r="1303" spans="1:15" ht="31.5" x14ac:dyDescent="0.25">
      <c r="A1303" s="138" t="s">
        <v>874</v>
      </c>
      <c r="B1303" s="21" t="s">
        <v>4247</v>
      </c>
      <c r="C1303" s="29"/>
      <c r="D1303" s="335" t="str">
        <f t="shared" si="96"/>
        <v>0,063 МВА</v>
      </c>
      <c r="E1303" s="29"/>
      <c r="F1303" s="334" t="str">
        <f t="shared" si="94"/>
        <v>0,063 МВА</v>
      </c>
      <c r="G1303" s="322">
        <f t="shared" si="97"/>
        <v>0.23383047457627118</v>
      </c>
      <c r="H1303" s="136"/>
      <c r="I1303" s="29" t="s">
        <v>124</v>
      </c>
      <c r="J1303" s="136"/>
      <c r="K1303" s="334" t="str">
        <f t="shared" si="95"/>
        <v>0,063 МВА</v>
      </c>
      <c r="L1303" s="136"/>
      <c r="M1303" s="13">
        <v>0.27591995999999996</v>
      </c>
      <c r="N1303" s="160"/>
      <c r="O1303" s="325">
        <f t="shared" si="98"/>
        <v>0.27591995999999996</v>
      </c>
    </row>
    <row r="1304" spans="1:15" ht="31.5" x14ac:dyDescent="0.25">
      <c r="A1304" s="138" t="s">
        <v>876</v>
      </c>
      <c r="B1304" s="21" t="s">
        <v>4248</v>
      </c>
      <c r="C1304" s="29"/>
      <c r="D1304" s="335" t="str">
        <f t="shared" si="96"/>
        <v>0,1 МВА</v>
      </c>
      <c r="E1304" s="29"/>
      <c r="F1304" s="334" t="str">
        <f t="shared" si="94"/>
        <v>0,1 МВА</v>
      </c>
      <c r="G1304" s="322">
        <f t="shared" si="97"/>
        <v>0.26970289830508476</v>
      </c>
      <c r="H1304" s="29"/>
      <c r="I1304" s="29" t="s">
        <v>18</v>
      </c>
      <c r="J1304" s="29"/>
      <c r="K1304" s="334" t="str">
        <f t="shared" si="95"/>
        <v>0,1 МВА</v>
      </c>
      <c r="L1304" s="29"/>
      <c r="M1304" s="13">
        <v>0.31824942000000001</v>
      </c>
      <c r="N1304" s="160"/>
      <c r="O1304" s="325">
        <f t="shared" si="98"/>
        <v>0.31824942000000001</v>
      </c>
    </row>
    <row r="1305" spans="1:15" ht="47.25" x14ac:dyDescent="0.25">
      <c r="A1305" s="138" t="s">
        <v>878</v>
      </c>
      <c r="B1305" s="21" t="s">
        <v>4249</v>
      </c>
      <c r="C1305" s="29"/>
      <c r="D1305" s="335" t="str">
        <f t="shared" si="96"/>
        <v>0,5 км</v>
      </c>
      <c r="E1305" s="29"/>
      <c r="F1305" s="334" t="str">
        <f t="shared" si="94"/>
        <v>0,5 км</v>
      </c>
      <c r="G1305" s="322">
        <f t="shared" si="97"/>
        <v>0.26513218644067799</v>
      </c>
      <c r="H1305" s="29"/>
      <c r="I1305" s="29" t="s">
        <v>1100</v>
      </c>
      <c r="J1305" s="29"/>
      <c r="K1305" s="334" t="str">
        <f t="shared" si="95"/>
        <v>0,5 км</v>
      </c>
      <c r="L1305" s="29"/>
      <c r="M1305" s="13">
        <v>0.31285598000000003</v>
      </c>
      <c r="N1305" s="160"/>
      <c r="O1305" s="325">
        <f t="shared" si="98"/>
        <v>0.31285598000000003</v>
      </c>
    </row>
    <row r="1306" spans="1:15" ht="47.25" x14ac:dyDescent="0.25">
      <c r="A1306" s="138" t="s">
        <v>880</v>
      </c>
      <c r="B1306" s="21" t="s">
        <v>4250</v>
      </c>
      <c r="C1306" s="29"/>
      <c r="D1306" s="335" t="str">
        <f t="shared" si="96"/>
        <v>1,4 км</v>
      </c>
      <c r="E1306" s="29"/>
      <c r="F1306" s="334" t="str">
        <f t="shared" si="94"/>
        <v>1,4 км</v>
      </c>
      <c r="G1306" s="322">
        <f t="shared" si="97"/>
        <v>0.9282373474576272</v>
      </c>
      <c r="H1306" s="29"/>
      <c r="I1306" s="29" t="s">
        <v>933</v>
      </c>
      <c r="J1306" s="29"/>
      <c r="K1306" s="334" t="str">
        <f t="shared" si="95"/>
        <v>1,4 км</v>
      </c>
      <c r="L1306" s="29"/>
      <c r="M1306" s="13">
        <v>1.0953200700000001</v>
      </c>
      <c r="N1306" s="160"/>
      <c r="O1306" s="325">
        <f t="shared" si="98"/>
        <v>1.0953200700000001</v>
      </c>
    </row>
    <row r="1307" spans="1:15" ht="31.5" x14ac:dyDescent="0.25">
      <c r="A1307" s="138" t="s">
        <v>882</v>
      </c>
      <c r="B1307" s="21" t="s">
        <v>4251</v>
      </c>
      <c r="C1307" s="29"/>
      <c r="D1307" s="335" t="str">
        <f t="shared" si="96"/>
        <v>2,5 км</v>
      </c>
      <c r="E1307" s="29"/>
      <c r="F1307" s="334" t="str">
        <f t="shared" si="94"/>
        <v>2,5 км</v>
      </c>
      <c r="G1307" s="322">
        <f t="shared" si="97"/>
        <v>1.1669043050847456</v>
      </c>
      <c r="H1307" s="29"/>
      <c r="I1307" s="29" t="s">
        <v>835</v>
      </c>
      <c r="J1307" s="29"/>
      <c r="K1307" s="334" t="str">
        <f t="shared" si="95"/>
        <v>2,5 км</v>
      </c>
      <c r="L1307" s="29"/>
      <c r="M1307" s="13">
        <v>1.3769470799999999</v>
      </c>
      <c r="N1307" s="160"/>
      <c r="O1307" s="325">
        <f t="shared" si="98"/>
        <v>1.3769470799999999</v>
      </c>
    </row>
    <row r="1308" spans="1:15" ht="47.25" x14ac:dyDescent="0.25">
      <c r="A1308" s="138" t="s">
        <v>884</v>
      </c>
      <c r="B1308" s="21" t="s">
        <v>4252</v>
      </c>
      <c r="C1308" s="29"/>
      <c r="D1308" s="335" t="str">
        <f t="shared" si="96"/>
        <v>2,7 км</v>
      </c>
      <c r="E1308" s="29"/>
      <c r="F1308" s="334" t="str">
        <f t="shared" si="94"/>
        <v>2,7 км</v>
      </c>
      <c r="G1308" s="322">
        <f t="shared" si="97"/>
        <v>0.84890966101694931</v>
      </c>
      <c r="H1308" s="29"/>
      <c r="I1308" s="29" t="s">
        <v>910</v>
      </c>
      <c r="J1308" s="29"/>
      <c r="K1308" s="334" t="str">
        <f t="shared" si="95"/>
        <v>2,7 км</v>
      </c>
      <c r="L1308" s="29"/>
      <c r="M1308" s="13">
        <v>1.0017134000000001</v>
      </c>
      <c r="N1308" s="160"/>
      <c r="O1308" s="325">
        <f t="shared" si="98"/>
        <v>1.0017134000000001</v>
      </c>
    </row>
    <row r="1309" spans="1:15" ht="31.5" x14ac:dyDescent="0.25">
      <c r="A1309" s="138" t="s">
        <v>886</v>
      </c>
      <c r="B1309" s="21" t="s">
        <v>4253</v>
      </c>
      <c r="C1309" s="29"/>
      <c r="D1309" s="335" t="str">
        <f t="shared" si="96"/>
        <v>1,9 км</v>
      </c>
      <c r="E1309" s="29"/>
      <c r="F1309" s="334" t="str">
        <f t="shared" si="94"/>
        <v>1,9 км</v>
      </c>
      <c r="G1309" s="322">
        <f t="shared" si="97"/>
        <v>0.57668526271186438</v>
      </c>
      <c r="H1309" s="29"/>
      <c r="I1309" s="29" t="s">
        <v>913</v>
      </c>
      <c r="J1309" s="29"/>
      <c r="K1309" s="334" t="str">
        <f t="shared" si="95"/>
        <v>1,9 км</v>
      </c>
      <c r="L1309" s="29"/>
      <c r="M1309" s="13">
        <v>0.68048860999999994</v>
      </c>
      <c r="N1309" s="160"/>
      <c r="O1309" s="325">
        <f t="shared" si="98"/>
        <v>0.68048860999999994</v>
      </c>
    </row>
    <row r="1310" spans="1:15" ht="47.25" x14ac:dyDescent="0.25">
      <c r="A1310" s="138" t="s">
        <v>889</v>
      </c>
      <c r="B1310" s="21" t="s">
        <v>4254</v>
      </c>
      <c r="C1310" s="29"/>
      <c r="D1310" s="335" t="str">
        <f t="shared" si="96"/>
        <v>1,9 км</v>
      </c>
      <c r="E1310" s="29"/>
      <c r="F1310" s="334" t="str">
        <f t="shared" si="94"/>
        <v>1,9 км</v>
      </c>
      <c r="G1310" s="322">
        <f t="shared" si="97"/>
        <v>0.66293796610169486</v>
      </c>
      <c r="H1310" s="29"/>
      <c r="I1310" s="29" t="s">
        <v>913</v>
      </c>
      <c r="J1310" s="29"/>
      <c r="K1310" s="334" t="str">
        <f t="shared" si="95"/>
        <v>1,9 км</v>
      </c>
      <c r="L1310" s="29"/>
      <c r="M1310" s="13">
        <v>0.78226679999999993</v>
      </c>
      <c r="N1310" s="160"/>
      <c r="O1310" s="325">
        <f t="shared" si="98"/>
        <v>0.78226679999999993</v>
      </c>
    </row>
    <row r="1311" spans="1:15" ht="31.5" x14ac:dyDescent="0.25">
      <c r="A1311" s="138" t="s">
        <v>891</v>
      </c>
      <c r="B1311" s="21" t="s">
        <v>4255</v>
      </c>
      <c r="C1311" s="49"/>
      <c r="D1311" s="335" t="str">
        <f t="shared" si="96"/>
        <v>2,6 км</v>
      </c>
      <c r="E1311" s="49"/>
      <c r="F1311" s="334" t="str">
        <f t="shared" si="94"/>
        <v>2,6 км</v>
      </c>
      <c r="G1311" s="322">
        <f t="shared" si="97"/>
        <v>1.2956708474576273</v>
      </c>
      <c r="H1311" s="49"/>
      <c r="I1311" s="29" t="s">
        <v>3202</v>
      </c>
      <c r="J1311" s="49"/>
      <c r="K1311" s="334" t="str">
        <f t="shared" si="95"/>
        <v>2,6 км</v>
      </c>
      <c r="L1311" s="49"/>
      <c r="M1311" s="13">
        <v>1.5288916000000001</v>
      </c>
      <c r="N1311" s="160"/>
      <c r="O1311" s="325">
        <f t="shared" si="98"/>
        <v>1.5288916000000001</v>
      </c>
    </row>
    <row r="1312" spans="1:15" ht="31.5" x14ac:dyDescent="0.25">
      <c r="A1312" s="138" t="s">
        <v>893</v>
      </c>
      <c r="B1312" s="21" t="s">
        <v>4256</v>
      </c>
      <c r="C1312" s="49"/>
      <c r="D1312" s="335" t="str">
        <f t="shared" si="96"/>
        <v>1,6 км</v>
      </c>
      <c r="E1312" s="49"/>
      <c r="F1312" s="334" t="str">
        <f t="shared" si="94"/>
        <v>1,6 км</v>
      </c>
      <c r="G1312" s="322">
        <f t="shared" si="97"/>
        <v>0.98106451694915253</v>
      </c>
      <c r="H1312" s="49"/>
      <c r="I1312" s="29" t="s">
        <v>930</v>
      </c>
      <c r="J1312" s="49"/>
      <c r="K1312" s="334" t="str">
        <f t="shared" si="95"/>
        <v>1,6 км</v>
      </c>
      <c r="L1312" s="49"/>
      <c r="M1312" s="13">
        <v>1.1576561299999999</v>
      </c>
      <c r="N1312" s="160"/>
      <c r="O1312" s="325">
        <f t="shared" si="98"/>
        <v>1.1576561299999999</v>
      </c>
    </row>
    <row r="1313" spans="1:15" ht="31.5" x14ac:dyDescent="0.25">
      <c r="A1313" s="138" t="s">
        <v>895</v>
      </c>
      <c r="B1313" s="21" t="s">
        <v>4257</v>
      </c>
      <c r="C1313" s="49"/>
      <c r="D1313" s="335" t="str">
        <f t="shared" si="96"/>
        <v>2,2 км</v>
      </c>
      <c r="E1313" s="49"/>
      <c r="F1313" s="334" t="str">
        <f t="shared" si="94"/>
        <v>2,2 км</v>
      </c>
      <c r="G1313" s="322">
        <f t="shared" si="97"/>
        <v>0.95462766949152555</v>
      </c>
      <c r="H1313" s="49"/>
      <c r="I1313" s="29" t="s">
        <v>1566</v>
      </c>
      <c r="J1313" s="49"/>
      <c r="K1313" s="334" t="str">
        <f t="shared" si="95"/>
        <v>2,2 км</v>
      </c>
      <c r="L1313" s="49"/>
      <c r="M1313" s="13">
        <v>1.1264606500000001</v>
      </c>
      <c r="N1313" s="160"/>
      <c r="O1313" s="325">
        <f t="shared" si="98"/>
        <v>1.1264606500000001</v>
      </c>
    </row>
    <row r="1314" spans="1:15" ht="47.25" x14ac:dyDescent="0.25">
      <c r="A1314" s="138" t="s">
        <v>896</v>
      </c>
      <c r="B1314" s="21" t="s">
        <v>4258</v>
      </c>
      <c r="C1314" s="49"/>
      <c r="D1314" s="335" t="str">
        <f t="shared" si="96"/>
        <v>2,1 км</v>
      </c>
      <c r="E1314" s="49"/>
      <c r="F1314" s="334" t="str">
        <f t="shared" si="94"/>
        <v>2,1 км</v>
      </c>
      <c r="G1314" s="322">
        <f t="shared" si="97"/>
        <v>0.89315228813559333</v>
      </c>
      <c r="H1314" s="49"/>
      <c r="I1314" s="29" t="s">
        <v>1769</v>
      </c>
      <c r="J1314" s="49"/>
      <c r="K1314" s="334" t="str">
        <f t="shared" si="95"/>
        <v>2,1 км</v>
      </c>
      <c r="L1314" s="49"/>
      <c r="M1314" s="13">
        <v>1.0539197</v>
      </c>
      <c r="N1314" s="160"/>
      <c r="O1314" s="325">
        <f t="shared" si="98"/>
        <v>1.0539197</v>
      </c>
    </row>
    <row r="1315" spans="1:15" ht="31.5" x14ac:dyDescent="0.25">
      <c r="A1315" s="138" t="s">
        <v>897</v>
      </c>
      <c r="B1315" s="21" t="s">
        <v>4259</v>
      </c>
      <c r="C1315" s="49"/>
      <c r="D1315" s="335" t="str">
        <f t="shared" si="96"/>
        <v>1,9 км</v>
      </c>
      <c r="E1315" s="49"/>
      <c r="F1315" s="334" t="str">
        <f t="shared" si="94"/>
        <v>1,9 км</v>
      </c>
      <c r="G1315" s="322">
        <f t="shared" si="97"/>
        <v>0.90280749152542383</v>
      </c>
      <c r="H1315" s="49"/>
      <c r="I1315" s="29" t="s">
        <v>913</v>
      </c>
      <c r="J1315" s="49"/>
      <c r="K1315" s="334" t="str">
        <f t="shared" si="95"/>
        <v>1,9 км</v>
      </c>
      <c r="L1315" s="49"/>
      <c r="M1315" s="13">
        <v>1.06531284</v>
      </c>
      <c r="N1315" s="160"/>
      <c r="O1315" s="325">
        <f t="shared" si="98"/>
        <v>1.06531284</v>
      </c>
    </row>
    <row r="1316" spans="1:15" ht="31.5" x14ac:dyDescent="0.25">
      <c r="A1316" s="138" t="s">
        <v>898</v>
      </c>
      <c r="B1316" s="21" t="s">
        <v>4260</v>
      </c>
      <c r="C1316" s="49"/>
      <c r="D1316" s="335" t="str">
        <f t="shared" si="96"/>
        <v>1,92 км</v>
      </c>
      <c r="E1316" s="49"/>
      <c r="F1316" s="334" t="str">
        <f t="shared" si="94"/>
        <v>1,92 км</v>
      </c>
      <c r="G1316" s="322">
        <f t="shared" si="97"/>
        <v>1.0424611186440678</v>
      </c>
      <c r="H1316" s="49"/>
      <c r="I1316" s="29" t="s">
        <v>1085</v>
      </c>
      <c r="J1316" s="49"/>
      <c r="K1316" s="334" t="str">
        <f t="shared" si="95"/>
        <v>1,92 км</v>
      </c>
      <c r="L1316" s="49"/>
      <c r="M1316" s="13">
        <v>1.23010412</v>
      </c>
      <c r="N1316" s="160"/>
      <c r="O1316" s="325">
        <f t="shared" si="98"/>
        <v>1.23010412</v>
      </c>
    </row>
    <row r="1317" spans="1:15" ht="31.5" x14ac:dyDescent="0.25">
      <c r="A1317" s="138" t="s">
        <v>899</v>
      </c>
      <c r="B1317" s="21" t="s">
        <v>4261</v>
      </c>
      <c r="C1317" s="49"/>
      <c r="D1317" s="335" t="str">
        <f t="shared" si="96"/>
        <v>1,2 км</v>
      </c>
      <c r="E1317" s="49"/>
      <c r="F1317" s="334" t="str">
        <f t="shared" si="94"/>
        <v>1,2 км</v>
      </c>
      <c r="G1317" s="322">
        <f t="shared" si="97"/>
        <v>0.61330016101694917</v>
      </c>
      <c r="H1317" s="49"/>
      <c r="I1317" s="29" t="s">
        <v>862</v>
      </c>
      <c r="J1317" s="49"/>
      <c r="K1317" s="334" t="str">
        <f t="shared" si="95"/>
        <v>1,2 км</v>
      </c>
      <c r="L1317" s="49"/>
      <c r="M1317" s="13">
        <v>0.72369419000000001</v>
      </c>
      <c r="N1317" s="160"/>
      <c r="O1317" s="325">
        <f t="shared" si="98"/>
        <v>0.72369419000000001</v>
      </c>
    </row>
    <row r="1318" spans="1:15" ht="31.5" x14ac:dyDescent="0.25">
      <c r="A1318" s="138" t="s">
        <v>900</v>
      </c>
      <c r="B1318" s="21" t="s">
        <v>4262</v>
      </c>
      <c r="C1318" s="29"/>
      <c r="D1318" s="335" t="str">
        <f t="shared" si="96"/>
        <v>2,7 км</v>
      </c>
      <c r="E1318" s="29"/>
      <c r="F1318" s="334" t="str">
        <f t="shared" si="94"/>
        <v>2,7 км</v>
      </c>
      <c r="G1318" s="322">
        <f t="shared" si="97"/>
        <v>1.5563427033898307</v>
      </c>
      <c r="H1318" s="29"/>
      <c r="I1318" s="29" t="s">
        <v>910</v>
      </c>
      <c r="J1318" s="29"/>
      <c r="K1318" s="334" t="str">
        <f t="shared" si="95"/>
        <v>2,7 км</v>
      </c>
      <c r="L1318" s="29"/>
      <c r="M1318" s="13">
        <v>1.8364843900000001</v>
      </c>
      <c r="N1318" s="160"/>
      <c r="O1318" s="325">
        <f t="shared" si="98"/>
        <v>1.8364843900000001</v>
      </c>
    </row>
    <row r="1319" spans="1:15" ht="31.5" x14ac:dyDescent="0.25">
      <c r="A1319" s="138" t="s">
        <v>903</v>
      </c>
      <c r="B1319" s="21" t="s">
        <v>4263</v>
      </c>
      <c r="C1319" s="29"/>
      <c r="D1319" s="335" t="str">
        <f t="shared" si="96"/>
        <v>1,6 км</v>
      </c>
      <c r="E1319" s="29"/>
      <c r="F1319" s="334" t="str">
        <f t="shared" si="94"/>
        <v>1,6 км</v>
      </c>
      <c r="G1319" s="322">
        <f t="shared" si="97"/>
        <v>0.77702152542372882</v>
      </c>
      <c r="H1319" s="29"/>
      <c r="I1319" s="29" t="s">
        <v>930</v>
      </c>
      <c r="J1319" s="29"/>
      <c r="K1319" s="334" t="str">
        <f t="shared" si="95"/>
        <v>1,6 км</v>
      </c>
      <c r="L1319" s="29"/>
      <c r="M1319" s="13">
        <v>0.91688539999999996</v>
      </c>
      <c r="N1319" s="160"/>
      <c r="O1319" s="325">
        <f t="shared" si="98"/>
        <v>0.91688539999999996</v>
      </c>
    </row>
    <row r="1320" spans="1:15" ht="47.25" x14ac:dyDescent="0.25">
      <c r="A1320" s="138" t="s">
        <v>904</v>
      </c>
      <c r="B1320" s="30" t="s">
        <v>3211</v>
      </c>
      <c r="C1320" s="29"/>
      <c r="D1320" s="335"/>
      <c r="E1320" s="29"/>
      <c r="F1320" s="334">
        <f t="shared" si="94"/>
        <v>0</v>
      </c>
      <c r="G1320" s="322">
        <f t="shared" si="97"/>
        <v>2.5666956864406782</v>
      </c>
      <c r="H1320" s="29"/>
      <c r="I1320" s="29" t="s">
        <v>2860</v>
      </c>
      <c r="J1320" s="29"/>
      <c r="K1320" s="334" t="str">
        <f t="shared" si="95"/>
        <v>8 яч.</v>
      </c>
      <c r="L1320" s="29"/>
      <c r="M1320" s="13">
        <v>3.02870091</v>
      </c>
      <c r="N1320" s="160"/>
      <c r="O1320" s="325">
        <f t="shared" si="98"/>
        <v>3.02870091</v>
      </c>
    </row>
    <row r="1321" spans="1:15" ht="47.25" x14ac:dyDescent="0.25">
      <c r="A1321" s="138" t="s">
        <v>905</v>
      </c>
      <c r="B1321" s="30" t="s">
        <v>3212</v>
      </c>
      <c r="C1321" s="29"/>
      <c r="D1321" s="335" t="str">
        <f t="shared" si="96"/>
        <v>0,63 МВА</v>
      </c>
      <c r="E1321" s="29"/>
      <c r="F1321" s="334" t="str">
        <f t="shared" si="94"/>
        <v>0,63 МВА</v>
      </c>
      <c r="G1321" s="322">
        <f t="shared" si="97"/>
        <v>0.25864363559322034</v>
      </c>
      <c r="H1321" s="29"/>
      <c r="I1321" s="29" t="s">
        <v>97</v>
      </c>
      <c r="J1321" s="29"/>
      <c r="K1321" s="334" t="str">
        <f t="shared" si="95"/>
        <v>0,63 МВА</v>
      </c>
      <c r="L1321" s="29"/>
      <c r="M1321" s="13">
        <v>0.30519949000000002</v>
      </c>
      <c r="N1321" s="160"/>
      <c r="O1321" s="325">
        <f t="shared" si="98"/>
        <v>0.30519949000000002</v>
      </c>
    </row>
    <row r="1322" spans="1:15" ht="47.25" x14ac:dyDescent="0.25">
      <c r="A1322" s="138" t="s">
        <v>908</v>
      </c>
      <c r="B1322" s="30" t="s">
        <v>3213</v>
      </c>
      <c r="C1322" s="29"/>
      <c r="D1322" s="335" t="str">
        <f t="shared" si="96"/>
        <v>0,16 МВА</v>
      </c>
      <c r="E1322" s="29"/>
      <c r="F1322" s="334" t="str">
        <f t="shared" si="94"/>
        <v>0,16 МВА</v>
      </c>
      <c r="G1322" s="322">
        <f t="shared" si="97"/>
        <v>9.3768771186440683E-2</v>
      </c>
      <c r="H1322" s="29"/>
      <c r="I1322" s="29" t="s">
        <v>327</v>
      </c>
      <c r="J1322" s="29"/>
      <c r="K1322" s="334" t="str">
        <f t="shared" si="95"/>
        <v>0,16 МВА</v>
      </c>
      <c r="L1322" s="29"/>
      <c r="M1322" s="13">
        <v>0.11064715</v>
      </c>
      <c r="N1322" s="160"/>
      <c r="O1322" s="325">
        <f t="shared" si="98"/>
        <v>0.11064715</v>
      </c>
    </row>
    <row r="1323" spans="1:15" ht="47.25" x14ac:dyDescent="0.25">
      <c r="A1323" s="138" t="s">
        <v>911</v>
      </c>
      <c r="B1323" s="30" t="s">
        <v>3214</v>
      </c>
      <c r="C1323" s="29"/>
      <c r="D1323" s="335" t="str">
        <f t="shared" si="96"/>
        <v>0,1 МВА</v>
      </c>
      <c r="E1323" s="29"/>
      <c r="F1323" s="334" t="str">
        <f t="shared" ref="F1323:F1386" si="99">D1323</f>
        <v>0,1 МВА</v>
      </c>
      <c r="G1323" s="322">
        <f t="shared" si="97"/>
        <v>8.5773025423728819E-2</v>
      </c>
      <c r="H1323" s="29"/>
      <c r="I1323" s="29" t="s">
        <v>18</v>
      </c>
      <c r="J1323" s="29"/>
      <c r="K1323" s="334" t="str">
        <f t="shared" ref="K1323:K1386" si="100">I1323</f>
        <v>0,1 МВА</v>
      </c>
      <c r="L1323" s="29"/>
      <c r="M1323" s="13">
        <v>0.10121217</v>
      </c>
      <c r="N1323" s="160"/>
      <c r="O1323" s="325">
        <f t="shared" si="98"/>
        <v>0.10121217</v>
      </c>
    </row>
    <row r="1324" spans="1:15" ht="47.25" x14ac:dyDescent="0.25">
      <c r="A1324" s="138" t="s">
        <v>914</v>
      </c>
      <c r="B1324" s="30" t="s">
        <v>3215</v>
      </c>
      <c r="C1324" s="29"/>
      <c r="D1324" s="335" t="str">
        <f t="shared" si="96"/>
        <v>0,16 МВА</v>
      </c>
      <c r="E1324" s="29"/>
      <c r="F1324" s="334" t="str">
        <f t="shared" si="99"/>
        <v>0,16 МВА</v>
      </c>
      <c r="G1324" s="322">
        <f t="shared" si="97"/>
        <v>9.7724720338983051E-2</v>
      </c>
      <c r="H1324" s="29"/>
      <c r="I1324" s="29" t="s">
        <v>327</v>
      </c>
      <c r="J1324" s="29"/>
      <c r="K1324" s="334" t="str">
        <f t="shared" si="100"/>
        <v>0,16 МВА</v>
      </c>
      <c r="L1324" s="29"/>
      <c r="M1324" s="13">
        <v>0.11531516999999999</v>
      </c>
      <c r="N1324" s="160"/>
      <c r="O1324" s="325">
        <f t="shared" si="98"/>
        <v>0.11531516999999999</v>
      </c>
    </row>
    <row r="1325" spans="1:15" ht="31.5" x14ac:dyDescent="0.25">
      <c r="A1325" s="138" t="s">
        <v>916</v>
      </c>
      <c r="B1325" s="30" t="s">
        <v>3216</v>
      </c>
      <c r="C1325" s="331"/>
      <c r="D1325" s="335" t="str">
        <f t="shared" si="96"/>
        <v>0,4 МВА</v>
      </c>
      <c r="E1325" s="331"/>
      <c r="F1325" s="334" t="str">
        <f t="shared" si="99"/>
        <v>0,4 МВА</v>
      </c>
      <c r="G1325" s="322">
        <f t="shared" si="97"/>
        <v>0.1676592118644068</v>
      </c>
      <c r="H1325" s="331"/>
      <c r="I1325" s="29" t="s">
        <v>19</v>
      </c>
      <c r="J1325" s="331"/>
      <c r="K1325" s="334" t="str">
        <f t="shared" si="100"/>
        <v>0,4 МВА</v>
      </c>
      <c r="L1325" s="331"/>
      <c r="M1325" s="13">
        <v>0.19783787</v>
      </c>
      <c r="N1325" s="160"/>
      <c r="O1325" s="325">
        <f t="shared" si="98"/>
        <v>0.19783787</v>
      </c>
    </row>
    <row r="1326" spans="1:15" ht="47.25" x14ac:dyDescent="0.25">
      <c r="A1326" s="138" t="s">
        <v>918</v>
      </c>
      <c r="B1326" s="30" t="s">
        <v>3217</v>
      </c>
      <c r="C1326" s="199"/>
      <c r="D1326" s="335"/>
      <c r="E1326" s="199"/>
      <c r="F1326" s="334">
        <f t="shared" si="99"/>
        <v>0</v>
      </c>
      <c r="G1326" s="322">
        <f t="shared" si="97"/>
        <v>0.26598935593220341</v>
      </c>
      <c r="H1326" s="199"/>
      <c r="I1326" s="29" t="s">
        <v>2860</v>
      </c>
      <c r="J1326" s="199"/>
      <c r="K1326" s="334" t="str">
        <f t="shared" si="100"/>
        <v>8 яч.</v>
      </c>
      <c r="L1326" s="199"/>
      <c r="M1326" s="13">
        <v>0.31386744</v>
      </c>
      <c r="N1326" s="160"/>
      <c r="O1326" s="325">
        <f t="shared" si="98"/>
        <v>0.31386744</v>
      </c>
    </row>
    <row r="1327" spans="1:15" ht="47.25" x14ac:dyDescent="0.25">
      <c r="A1327" s="138" t="s">
        <v>921</v>
      </c>
      <c r="B1327" s="30" t="s">
        <v>3218</v>
      </c>
      <c r="C1327" s="199"/>
      <c r="D1327" s="335"/>
      <c r="E1327" s="199"/>
      <c r="F1327" s="334">
        <f t="shared" si="99"/>
        <v>0</v>
      </c>
      <c r="G1327" s="322">
        <f t="shared" si="97"/>
        <v>8.5117652542372885E-2</v>
      </c>
      <c r="H1327" s="199"/>
      <c r="I1327" s="29"/>
      <c r="J1327" s="199"/>
      <c r="K1327" s="334">
        <f t="shared" si="100"/>
        <v>0</v>
      </c>
      <c r="L1327" s="199"/>
      <c r="M1327" s="13">
        <v>0.10043883000000001</v>
      </c>
      <c r="N1327" s="160"/>
      <c r="O1327" s="325">
        <f t="shared" si="98"/>
        <v>0.10043883000000001</v>
      </c>
    </row>
    <row r="1328" spans="1:15" ht="47.25" x14ac:dyDescent="0.25">
      <c r="A1328" s="138" t="s">
        <v>924</v>
      </c>
      <c r="B1328" s="30" t="s">
        <v>3219</v>
      </c>
      <c r="C1328" s="29"/>
      <c r="D1328" s="335"/>
      <c r="E1328" s="29"/>
      <c r="F1328" s="334">
        <f t="shared" si="99"/>
        <v>0</v>
      </c>
      <c r="G1328" s="322">
        <f t="shared" si="97"/>
        <v>0.50847457627118642</v>
      </c>
      <c r="H1328" s="136"/>
      <c r="I1328" s="29" t="s">
        <v>1967</v>
      </c>
      <c r="J1328" s="136"/>
      <c r="K1328" s="334" t="str">
        <f t="shared" si="100"/>
        <v>5 яч.</v>
      </c>
      <c r="L1328" s="136"/>
      <c r="M1328" s="13">
        <v>0.6</v>
      </c>
      <c r="N1328" s="160"/>
      <c r="O1328" s="325">
        <f t="shared" si="98"/>
        <v>0.6</v>
      </c>
    </row>
    <row r="1329" spans="1:15" x14ac:dyDescent="0.25">
      <c r="A1329" s="138" t="s">
        <v>926</v>
      </c>
      <c r="B1329" s="30" t="s">
        <v>3220</v>
      </c>
      <c r="C1329" s="29"/>
      <c r="D1329" s="335"/>
      <c r="E1329" s="29"/>
      <c r="F1329" s="334">
        <f t="shared" si="99"/>
        <v>0</v>
      </c>
      <c r="G1329" s="322">
        <f t="shared" si="97"/>
        <v>4.9736440677966103</v>
      </c>
      <c r="H1329" s="136"/>
      <c r="I1329" s="29" t="s">
        <v>3221</v>
      </c>
      <c r="J1329" s="136"/>
      <c r="K1329" s="334" t="str">
        <f t="shared" si="100"/>
        <v>11 яч.</v>
      </c>
      <c r="L1329" s="136"/>
      <c r="M1329" s="13">
        <v>5.8689</v>
      </c>
      <c r="N1329" s="160"/>
      <c r="O1329" s="325">
        <f t="shared" si="98"/>
        <v>5.8689</v>
      </c>
    </row>
    <row r="1330" spans="1:15" ht="31.5" x14ac:dyDescent="0.25">
      <c r="A1330" s="138" t="s">
        <v>928</v>
      </c>
      <c r="B1330" s="21" t="s">
        <v>4264</v>
      </c>
      <c r="C1330" s="29"/>
      <c r="D1330" s="335"/>
      <c r="E1330" s="29"/>
      <c r="F1330" s="334">
        <f t="shared" si="99"/>
        <v>0</v>
      </c>
      <c r="G1330" s="322">
        <f t="shared" si="97"/>
        <v>7.6428468644067795</v>
      </c>
      <c r="H1330" s="29"/>
      <c r="I1330" s="29" t="s">
        <v>1539</v>
      </c>
      <c r="J1330" s="29"/>
      <c r="K1330" s="334" t="str">
        <f t="shared" si="100"/>
        <v>16 яч.</v>
      </c>
      <c r="L1330" s="29"/>
      <c r="M1330" s="13">
        <v>9.0185592999999997</v>
      </c>
      <c r="N1330" s="160"/>
      <c r="O1330" s="325">
        <f t="shared" si="98"/>
        <v>9.0185592999999997</v>
      </c>
    </row>
    <row r="1331" spans="1:15" ht="31.5" x14ac:dyDescent="0.25">
      <c r="A1331" s="138" t="s">
        <v>931</v>
      </c>
      <c r="B1331" s="21" t="s">
        <v>4265</v>
      </c>
      <c r="C1331" s="29"/>
      <c r="D1331" s="335" t="str">
        <f t="shared" si="96"/>
        <v>1,6 МВА</v>
      </c>
      <c r="E1331" s="29"/>
      <c r="F1331" s="334" t="str">
        <f t="shared" si="99"/>
        <v>1,6 МВА</v>
      </c>
      <c r="G1331" s="322">
        <f t="shared" si="97"/>
        <v>7.4738542711864406</v>
      </c>
      <c r="H1331" s="29"/>
      <c r="I1331" s="29" t="s">
        <v>1589</v>
      </c>
      <c r="J1331" s="29"/>
      <c r="K1331" s="334" t="str">
        <f t="shared" si="100"/>
        <v>1,6 МВА</v>
      </c>
      <c r="L1331" s="29"/>
      <c r="M1331" s="13">
        <v>8.81914804</v>
      </c>
      <c r="N1331" s="160"/>
      <c r="O1331" s="325">
        <f t="shared" si="98"/>
        <v>8.81914804</v>
      </c>
    </row>
    <row r="1332" spans="1:15" ht="47.25" x14ac:dyDescent="0.25">
      <c r="A1332" s="138" t="s">
        <v>934</v>
      </c>
      <c r="B1332" s="21" t="s">
        <v>4266</v>
      </c>
      <c r="C1332" s="29"/>
      <c r="D1332" s="335" t="str">
        <f t="shared" si="96"/>
        <v>0,7 км</v>
      </c>
      <c r="E1332" s="29"/>
      <c r="F1332" s="334" t="str">
        <f t="shared" si="99"/>
        <v>0,7 км</v>
      </c>
      <c r="G1332" s="322">
        <f t="shared" si="97"/>
        <v>1.3396266694915253</v>
      </c>
      <c r="H1332" s="29"/>
      <c r="I1332" s="29" t="s">
        <v>391</v>
      </c>
      <c r="J1332" s="29"/>
      <c r="K1332" s="334" t="str">
        <f t="shared" si="100"/>
        <v>0,7 км</v>
      </c>
      <c r="L1332" s="29"/>
      <c r="M1332" s="13">
        <v>1.5807594699999998</v>
      </c>
      <c r="N1332" s="160"/>
      <c r="O1332" s="325">
        <f t="shared" si="98"/>
        <v>1.5807594699999998</v>
      </c>
    </row>
    <row r="1333" spans="1:15" ht="47.25" x14ac:dyDescent="0.25">
      <c r="A1333" s="138" t="s">
        <v>936</v>
      </c>
      <c r="B1333" s="21" t="s">
        <v>4267</v>
      </c>
      <c r="C1333" s="29"/>
      <c r="D1333" s="335" t="str">
        <f t="shared" si="96"/>
        <v>0,3 км</v>
      </c>
      <c r="E1333" s="29"/>
      <c r="F1333" s="334" t="str">
        <f t="shared" si="99"/>
        <v>0,3 км</v>
      </c>
      <c r="G1333" s="322">
        <f t="shared" si="97"/>
        <v>1.047131661016949</v>
      </c>
      <c r="H1333" s="29"/>
      <c r="I1333" s="29" t="s">
        <v>849</v>
      </c>
      <c r="J1333" s="29"/>
      <c r="K1333" s="334" t="str">
        <f t="shared" si="100"/>
        <v>0,3 км</v>
      </c>
      <c r="L1333" s="29"/>
      <c r="M1333" s="13">
        <v>1.2356153599999997</v>
      </c>
      <c r="N1333" s="160"/>
      <c r="O1333" s="325">
        <f t="shared" si="98"/>
        <v>1.2356153599999997</v>
      </c>
    </row>
    <row r="1334" spans="1:15" ht="47.25" x14ac:dyDescent="0.25">
      <c r="A1334" s="138" t="s">
        <v>939</v>
      </c>
      <c r="B1334" s="21" t="s">
        <v>4268</v>
      </c>
      <c r="C1334" s="29"/>
      <c r="D1334" s="335" t="str">
        <f t="shared" si="96"/>
        <v>0,1 км</v>
      </c>
      <c r="E1334" s="29"/>
      <c r="F1334" s="334" t="str">
        <f t="shared" si="99"/>
        <v>0,1 км</v>
      </c>
      <c r="G1334" s="322">
        <f t="shared" si="97"/>
        <v>0.36194915254237287</v>
      </c>
      <c r="H1334" s="29"/>
      <c r="I1334" s="29" t="s">
        <v>134</v>
      </c>
      <c r="J1334" s="29"/>
      <c r="K1334" s="334" t="str">
        <f t="shared" si="100"/>
        <v>0,1 км</v>
      </c>
      <c r="L1334" s="29"/>
      <c r="M1334" s="13">
        <v>0.42709999999999998</v>
      </c>
      <c r="N1334" s="160"/>
      <c r="O1334" s="325">
        <f t="shared" si="98"/>
        <v>0.42709999999999998</v>
      </c>
    </row>
    <row r="1335" spans="1:15" ht="31.5" x14ac:dyDescent="0.25">
      <c r="A1335" s="138" t="s">
        <v>941</v>
      </c>
      <c r="B1335" s="30" t="s">
        <v>3227</v>
      </c>
      <c r="C1335" s="29"/>
      <c r="D1335" s="335" t="str">
        <f t="shared" si="96"/>
        <v>0,17 км</v>
      </c>
      <c r="E1335" s="29"/>
      <c r="F1335" s="334" t="str">
        <f t="shared" si="99"/>
        <v>0,17 км</v>
      </c>
      <c r="G1335" s="322">
        <f t="shared" si="97"/>
        <v>3.0275533898305085</v>
      </c>
      <c r="H1335" s="29"/>
      <c r="I1335" s="29" t="s">
        <v>2462</v>
      </c>
      <c r="J1335" s="29"/>
      <c r="K1335" s="334" t="str">
        <f t="shared" si="100"/>
        <v>0,17 км</v>
      </c>
      <c r="L1335" s="29"/>
      <c r="M1335" s="13">
        <v>3.5725129999999998</v>
      </c>
      <c r="N1335" s="160"/>
      <c r="O1335" s="325">
        <f t="shared" si="98"/>
        <v>3.5725129999999998</v>
      </c>
    </row>
    <row r="1336" spans="1:15" ht="47.25" x14ac:dyDescent="0.25">
      <c r="A1336" s="138" t="s">
        <v>944</v>
      </c>
      <c r="B1336" s="21" t="s">
        <v>4269</v>
      </c>
      <c r="C1336" s="29"/>
      <c r="D1336" s="335" t="str">
        <f t="shared" si="96"/>
        <v>0,12 км</v>
      </c>
      <c r="E1336" s="29"/>
      <c r="F1336" s="334" t="str">
        <f t="shared" si="99"/>
        <v>0,12 км</v>
      </c>
      <c r="G1336" s="322">
        <f t="shared" si="97"/>
        <v>0.15252313559322037</v>
      </c>
      <c r="H1336" s="29"/>
      <c r="I1336" s="29" t="s">
        <v>1164</v>
      </c>
      <c r="J1336" s="29"/>
      <c r="K1336" s="334" t="str">
        <f t="shared" si="100"/>
        <v>0,12 км</v>
      </c>
      <c r="L1336" s="29"/>
      <c r="M1336" s="13">
        <v>0.17997730000000001</v>
      </c>
      <c r="N1336" s="160"/>
      <c r="O1336" s="325">
        <f t="shared" si="98"/>
        <v>0.17997730000000001</v>
      </c>
    </row>
    <row r="1337" spans="1:15" ht="47.25" x14ac:dyDescent="0.25">
      <c r="A1337" s="138" t="s">
        <v>946</v>
      </c>
      <c r="B1337" s="30" t="s">
        <v>3229</v>
      </c>
      <c r="C1337" s="29"/>
      <c r="D1337" s="335" t="str">
        <f t="shared" si="96"/>
        <v>0,29 км</v>
      </c>
      <c r="E1337" s="29"/>
      <c r="F1337" s="334" t="str">
        <f t="shared" si="99"/>
        <v>0,29 км</v>
      </c>
      <c r="G1337" s="322">
        <f t="shared" si="97"/>
        <v>0.62359133898305086</v>
      </c>
      <c r="H1337" s="29"/>
      <c r="I1337" s="29" t="s">
        <v>1117</v>
      </c>
      <c r="J1337" s="29"/>
      <c r="K1337" s="334" t="str">
        <f t="shared" si="100"/>
        <v>0,29 км</v>
      </c>
      <c r="L1337" s="29"/>
      <c r="M1337" s="13">
        <v>0.73583778</v>
      </c>
      <c r="N1337" s="160"/>
      <c r="O1337" s="325">
        <f t="shared" si="98"/>
        <v>0.73583778</v>
      </c>
    </row>
    <row r="1338" spans="1:15" ht="31.5" x14ac:dyDescent="0.25">
      <c r="A1338" s="138" t="s">
        <v>949</v>
      </c>
      <c r="B1338" s="30" t="s">
        <v>3230</v>
      </c>
      <c r="C1338" s="29"/>
      <c r="D1338" s="335" t="str">
        <f t="shared" si="96"/>
        <v>2,67 км</v>
      </c>
      <c r="E1338" s="29"/>
      <c r="F1338" s="334" t="str">
        <f t="shared" si="99"/>
        <v>2,67 км</v>
      </c>
      <c r="G1338" s="322">
        <f t="shared" si="97"/>
        <v>1.3784160000000001</v>
      </c>
      <c r="H1338" s="29"/>
      <c r="I1338" s="29" t="s">
        <v>3231</v>
      </c>
      <c r="J1338" s="29"/>
      <c r="K1338" s="334" t="str">
        <f t="shared" si="100"/>
        <v>2,67 км</v>
      </c>
      <c r="L1338" s="29"/>
      <c r="M1338" s="13">
        <v>1.62653088</v>
      </c>
      <c r="N1338" s="160"/>
      <c r="O1338" s="325">
        <f t="shared" si="98"/>
        <v>1.62653088</v>
      </c>
    </row>
    <row r="1339" spans="1:15" ht="63" x14ac:dyDescent="0.25">
      <c r="A1339" s="138" t="s">
        <v>952</v>
      </c>
      <c r="B1339" s="30" t="s">
        <v>3232</v>
      </c>
      <c r="C1339" s="29"/>
      <c r="D1339" s="335" t="str">
        <f t="shared" si="96"/>
        <v>0,5 МВА</v>
      </c>
      <c r="E1339" s="29"/>
      <c r="F1339" s="334" t="str">
        <f t="shared" si="99"/>
        <v>0,5 МВА</v>
      </c>
      <c r="G1339" s="322">
        <f t="shared" si="97"/>
        <v>0.24576271186440676</v>
      </c>
      <c r="H1339" s="29"/>
      <c r="I1339" s="29" t="s">
        <v>351</v>
      </c>
      <c r="J1339" s="29"/>
      <c r="K1339" s="334" t="str">
        <f t="shared" si="100"/>
        <v>0,5 МВА</v>
      </c>
      <c r="L1339" s="29"/>
      <c r="M1339" s="13">
        <v>0.28999999999999998</v>
      </c>
      <c r="N1339" s="160"/>
      <c r="O1339" s="325">
        <f t="shared" si="98"/>
        <v>0.28999999999999998</v>
      </c>
    </row>
    <row r="1340" spans="1:15" ht="47.25" x14ac:dyDescent="0.25">
      <c r="A1340" s="138" t="s">
        <v>954</v>
      </c>
      <c r="B1340" s="30" t="s">
        <v>3233</v>
      </c>
      <c r="C1340" s="29"/>
      <c r="D1340" s="335">
        <f t="shared" si="96"/>
        <v>0</v>
      </c>
      <c r="E1340" s="29"/>
      <c r="F1340" s="334">
        <f t="shared" si="99"/>
        <v>0</v>
      </c>
      <c r="G1340" s="322">
        <f t="shared" si="97"/>
        <v>3.3898305084745766E-3</v>
      </c>
      <c r="H1340" s="29"/>
      <c r="I1340" s="29"/>
      <c r="J1340" s="29"/>
      <c r="K1340" s="334">
        <f t="shared" si="100"/>
        <v>0</v>
      </c>
      <c r="L1340" s="29"/>
      <c r="M1340" s="13">
        <v>4.0000000000000001E-3</v>
      </c>
      <c r="N1340" s="160"/>
      <c r="O1340" s="325">
        <f t="shared" si="98"/>
        <v>4.0000000000000001E-3</v>
      </c>
    </row>
    <row r="1341" spans="1:15" x14ac:dyDescent="0.25">
      <c r="A1341" s="138" t="s">
        <v>956</v>
      </c>
      <c r="B1341" s="30" t="s">
        <v>3234</v>
      </c>
      <c r="C1341" s="29"/>
      <c r="D1341" s="335" t="str">
        <f t="shared" si="96"/>
        <v>0,4 МВА</v>
      </c>
      <c r="E1341" s="29"/>
      <c r="F1341" s="334" t="str">
        <f t="shared" si="99"/>
        <v>0,4 МВА</v>
      </c>
      <c r="G1341" s="322">
        <f t="shared" si="97"/>
        <v>0.21147705084745763</v>
      </c>
      <c r="H1341" s="136"/>
      <c r="I1341" s="29" t="s">
        <v>19</v>
      </c>
      <c r="J1341" s="136"/>
      <c r="K1341" s="334" t="str">
        <f t="shared" si="100"/>
        <v>0,4 МВА</v>
      </c>
      <c r="L1341" s="136"/>
      <c r="M1341" s="13">
        <v>0.24954292</v>
      </c>
      <c r="N1341" s="160"/>
      <c r="O1341" s="325">
        <f t="shared" si="98"/>
        <v>0.24954292</v>
      </c>
    </row>
    <row r="1342" spans="1:15" x14ac:dyDescent="0.25">
      <c r="A1342" s="138" t="s">
        <v>957</v>
      </c>
      <c r="B1342" s="30" t="s">
        <v>2348</v>
      </c>
      <c r="C1342" s="29"/>
      <c r="D1342" s="335" t="str">
        <f t="shared" si="96"/>
        <v>0,4 МВА</v>
      </c>
      <c r="E1342" s="29"/>
      <c r="F1342" s="334" t="str">
        <f t="shared" si="99"/>
        <v>0,4 МВА</v>
      </c>
      <c r="G1342" s="322">
        <f t="shared" si="97"/>
        <v>0.15961033898305085</v>
      </c>
      <c r="H1342" s="136"/>
      <c r="I1342" s="29" t="s">
        <v>19</v>
      </c>
      <c r="J1342" s="136"/>
      <c r="K1342" s="334" t="str">
        <f t="shared" si="100"/>
        <v>0,4 МВА</v>
      </c>
      <c r="L1342" s="136"/>
      <c r="M1342" s="13">
        <v>0.18834020000000001</v>
      </c>
      <c r="N1342" s="160"/>
      <c r="O1342" s="325">
        <f t="shared" si="98"/>
        <v>0.18834020000000001</v>
      </c>
    </row>
    <row r="1343" spans="1:15" x14ac:dyDescent="0.25">
      <c r="A1343" s="138" t="s">
        <v>958</v>
      </c>
      <c r="B1343" s="30" t="s">
        <v>2386</v>
      </c>
      <c r="C1343" s="29"/>
      <c r="D1343" s="335" t="str">
        <f t="shared" si="96"/>
        <v>0,25 МВА</v>
      </c>
      <c r="E1343" s="29"/>
      <c r="F1343" s="334" t="str">
        <f t="shared" si="99"/>
        <v>0,25 МВА</v>
      </c>
      <c r="G1343" s="322">
        <f t="shared" si="97"/>
        <v>0.1174435338983051</v>
      </c>
      <c r="H1343" s="29"/>
      <c r="I1343" s="29" t="s">
        <v>352</v>
      </c>
      <c r="J1343" s="29"/>
      <c r="K1343" s="334" t="str">
        <f t="shared" si="100"/>
        <v>0,25 МВА</v>
      </c>
      <c r="L1343" s="29"/>
      <c r="M1343" s="13">
        <v>0.13858337000000001</v>
      </c>
      <c r="N1343" s="160"/>
      <c r="O1343" s="325">
        <f t="shared" si="98"/>
        <v>0.13858337000000001</v>
      </c>
    </row>
    <row r="1344" spans="1:15" ht="47.25" x14ac:dyDescent="0.25">
      <c r="A1344" s="138" t="s">
        <v>961</v>
      </c>
      <c r="B1344" s="21" t="s">
        <v>4270</v>
      </c>
      <c r="C1344" s="199"/>
      <c r="D1344" s="335" t="str">
        <f t="shared" si="96"/>
        <v>0,2 км</v>
      </c>
      <c r="E1344" s="199"/>
      <c r="F1344" s="334" t="str">
        <f t="shared" si="99"/>
        <v>0,2 км</v>
      </c>
      <c r="G1344" s="322">
        <f t="shared" si="97"/>
        <v>0.63644067796610171</v>
      </c>
      <c r="H1344" s="199"/>
      <c r="I1344" s="29" t="s">
        <v>1050</v>
      </c>
      <c r="J1344" s="199"/>
      <c r="K1344" s="334" t="str">
        <f t="shared" si="100"/>
        <v>0,2 км</v>
      </c>
      <c r="L1344" s="199"/>
      <c r="M1344" s="13">
        <v>0.751</v>
      </c>
      <c r="N1344" s="160"/>
      <c r="O1344" s="325">
        <f t="shared" si="98"/>
        <v>0.751</v>
      </c>
    </row>
    <row r="1345" spans="1:15" x14ac:dyDescent="0.25">
      <c r="A1345" s="9" t="s">
        <v>27</v>
      </c>
      <c r="B1345" s="25" t="s">
        <v>28</v>
      </c>
      <c r="C1345" s="29"/>
      <c r="D1345" s="29"/>
      <c r="E1345" s="29"/>
      <c r="F1345" s="334">
        <f t="shared" si="99"/>
        <v>0</v>
      </c>
      <c r="G1345" s="322">
        <f t="shared" si="97"/>
        <v>0</v>
      </c>
      <c r="H1345" s="136"/>
      <c r="I1345" s="29"/>
      <c r="J1345" s="136"/>
      <c r="K1345" s="334">
        <f t="shared" si="100"/>
        <v>0</v>
      </c>
      <c r="L1345" s="136"/>
      <c r="M1345" s="13"/>
      <c r="N1345" s="160"/>
      <c r="O1345" s="325">
        <f t="shared" si="98"/>
        <v>0</v>
      </c>
    </row>
    <row r="1346" spans="1:15" ht="54.75" customHeight="1" x14ac:dyDescent="0.25">
      <c r="A1346" s="333" t="s">
        <v>1587</v>
      </c>
      <c r="B1346" s="21" t="s">
        <v>4271</v>
      </c>
      <c r="C1346" s="29"/>
      <c r="D1346" s="29"/>
      <c r="E1346" s="29"/>
      <c r="F1346" s="334">
        <f t="shared" si="99"/>
        <v>0</v>
      </c>
      <c r="G1346" s="322">
        <f t="shared" si="97"/>
        <v>7.1168072550911204E-2</v>
      </c>
      <c r="H1346" s="136"/>
      <c r="I1346" s="29" t="s">
        <v>146</v>
      </c>
      <c r="J1346" s="136"/>
      <c r="K1346" s="334" t="str">
        <f t="shared" si="100"/>
        <v>1 шт.</v>
      </c>
      <c r="L1346" s="136"/>
      <c r="M1346" s="13">
        <v>8.3978325610075219E-2</v>
      </c>
      <c r="N1346" s="160"/>
      <c r="O1346" s="325">
        <f t="shared" si="98"/>
        <v>8.3978325610075219E-2</v>
      </c>
    </row>
    <row r="1347" spans="1:15" ht="31.5" x14ac:dyDescent="0.25">
      <c r="A1347" s="333" t="s">
        <v>978</v>
      </c>
      <c r="B1347" s="21" t="s">
        <v>4272</v>
      </c>
      <c r="C1347" s="29"/>
      <c r="D1347" s="29"/>
      <c r="E1347" s="29"/>
      <c r="F1347" s="334">
        <f t="shared" si="99"/>
        <v>0</v>
      </c>
      <c r="G1347" s="322">
        <f t="shared" si="97"/>
        <v>7.3728813559322037E-2</v>
      </c>
      <c r="H1347" s="29"/>
      <c r="I1347" s="29" t="s">
        <v>146</v>
      </c>
      <c r="J1347" s="29"/>
      <c r="K1347" s="334" t="str">
        <f t="shared" si="100"/>
        <v>1 шт.</v>
      </c>
      <c r="L1347" s="29"/>
      <c r="M1347" s="13">
        <v>8.6999999999999994E-2</v>
      </c>
      <c r="N1347" s="160"/>
      <c r="O1347" s="325">
        <f t="shared" si="98"/>
        <v>8.6999999999999994E-2</v>
      </c>
    </row>
    <row r="1348" spans="1:15" ht="31.5" x14ac:dyDescent="0.25">
      <c r="A1348" s="333" t="s">
        <v>980</v>
      </c>
      <c r="B1348" s="21" t="s">
        <v>4273</v>
      </c>
      <c r="C1348" s="29"/>
      <c r="D1348" s="29"/>
      <c r="E1348" s="29"/>
      <c r="F1348" s="334">
        <f t="shared" si="99"/>
        <v>0</v>
      </c>
      <c r="G1348" s="322">
        <f t="shared" si="97"/>
        <v>0.19194915254237291</v>
      </c>
      <c r="H1348" s="29"/>
      <c r="I1348" s="29" t="s">
        <v>146</v>
      </c>
      <c r="J1348" s="29"/>
      <c r="K1348" s="334" t="str">
        <f t="shared" si="100"/>
        <v>1 шт.</v>
      </c>
      <c r="L1348" s="29"/>
      <c r="M1348" s="13">
        <v>0.22650000000000001</v>
      </c>
      <c r="N1348" s="160"/>
      <c r="O1348" s="325">
        <f t="shared" si="98"/>
        <v>0.22650000000000001</v>
      </c>
    </row>
    <row r="1349" spans="1:15" ht="31.5" x14ac:dyDescent="0.25">
      <c r="A1349" s="333" t="s">
        <v>982</v>
      </c>
      <c r="B1349" s="30" t="s">
        <v>3239</v>
      </c>
      <c r="C1349" s="29"/>
      <c r="D1349" s="29"/>
      <c r="E1349" s="29"/>
      <c r="F1349" s="334">
        <f t="shared" si="99"/>
        <v>0</v>
      </c>
      <c r="G1349" s="322">
        <f t="shared" si="97"/>
        <v>3.2203389830508473E-2</v>
      </c>
      <c r="H1349" s="29"/>
      <c r="I1349" s="29" t="s">
        <v>146</v>
      </c>
      <c r="J1349" s="29"/>
      <c r="K1349" s="334" t="str">
        <f t="shared" si="100"/>
        <v>1 шт.</v>
      </c>
      <c r="L1349" s="29"/>
      <c r="M1349" s="13">
        <v>3.7999999999999999E-2</v>
      </c>
      <c r="N1349" s="160"/>
      <c r="O1349" s="325">
        <f t="shared" si="98"/>
        <v>3.7999999999999999E-2</v>
      </c>
    </row>
    <row r="1350" spans="1:15" x14ac:dyDescent="0.25">
      <c r="A1350" s="333" t="s">
        <v>984</v>
      </c>
      <c r="B1350" s="30" t="s">
        <v>3240</v>
      </c>
      <c r="C1350" s="29"/>
      <c r="D1350" s="29"/>
      <c r="E1350" s="29"/>
      <c r="F1350" s="334">
        <f t="shared" si="99"/>
        <v>0</v>
      </c>
      <c r="G1350" s="322">
        <f t="shared" si="97"/>
        <v>0.33135593220338988</v>
      </c>
      <c r="H1350" s="29"/>
      <c r="I1350" s="29" t="s">
        <v>146</v>
      </c>
      <c r="J1350" s="29"/>
      <c r="K1350" s="334" t="str">
        <f t="shared" si="100"/>
        <v>1 шт.</v>
      </c>
      <c r="L1350" s="29"/>
      <c r="M1350" s="13">
        <v>0.39100000000000001</v>
      </c>
      <c r="N1350" s="160"/>
      <c r="O1350" s="325">
        <f t="shared" si="98"/>
        <v>0.39100000000000001</v>
      </c>
    </row>
    <row r="1351" spans="1:15" x14ac:dyDescent="0.25">
      <c r="A1351" s="333" t="s">
        <v>985</v>
      </c>
      <c r="B1351" s="30" t="s">
        <v>3241</v>
      </c>
      <c r="C1351" s="29"/>
      <c r="D1351" s="29"/>
      <c r="E1351" s="29"/>
      <c r="F1351" s="334">
        <f t="shared" si="99"/>
        <v>0</v>
      </c>
      <c r="G1351" s="322">
        <f t="shared" si="97"/>
        <v>2.3728813559322031E-2</v>
      </c>
      <c r="H1351" s="29"/>
      <c r="I1351" s="29" t="s">
        <v>146</v>
      </c>
      <c r="J1351" s="29"/>
      <c r="K1351" s="334" t="str">
        <f t="shared" si="100"/>
        <v>1 шт.</v>
      </c>
      <c r="L1351" s="29"/>
      <c r="M1351" s="13">
        <v>2.7999999999999997E-2</v>
      </c>
      <c r="N1351" s="160"/>
      <c r="O1351" s="325">
        <f t="shared" si="98"/>
        <v>2.7999999999999997E-2</v>
      </c>
    </row>
    <row r="1352" spans="1:15" x14ac:dyDescent="0.25">
      <c r="A1352" s="333" t="s">
        <v>987</v>
      </c>
      <c r="B1352" s="30" t="s">
        <v>3242</v>
      </c>
      <c r="C1352" s="29"/>
      <c r="D1352" s="29"/>
      <c r="E1352" s="29"/>
      <c r="F1352" s="334">
        <f t="shared" si="99"/>
        <v>0</v>
      </c>
      <c r="G1352" s="322">
        <f t="shared" si="97"/>
        <v>4.2372881355932202E-2</v>
      </c>
      <c r="H1352" s="29"/>
      <c r="I1352" s="29" t="s">
        <v>146</v>
      </c>
      <c r="J1352" s="29"/>
      <c r="K1352" s="334" t="str">
        <f t="shared" si="100"/>
        <v>1 шт.</v>
      </c>
      <c r="L1352" s="29"/>
      <c r="M1352" s="13">
        <v>4.9999999999999996E-2</v>
      </c>
      <c r="N1352" s="160"/>
      <c r="O1352" s="325">
        <f t="shared" si="98"/>
        <v>4.9999999999999996E-2</v>
      </c>
    </row>
    <row r="1353" spans="1:15" x14ac:dyDescent="0.25">
      <c r="A1353" s="333" t="s">
        <v>989</v>
      </c>
      <c r="B1353" s="30" t="s">
        <v>3243</v>
      </c>
      <c r="C1353" s="29"/>
      <c r="D1353" s="29"/>
      <c r="E1353" s="29"/>
      <c r="F1353" s="334">
        <f t="shared" si="99"/>
        <v>0</v>
      </c>
      <c r="G1353" s="322">
        <f t="shared" si="97"/>
        <v>4.2372881355932202E-2</v>
      </c>
      <c r="H1353" s="29"/>
      <c r="I1353" s="29" t="s">
        <v>146</v>
      </c>
      <c r="J1353" s="29"/>
      <c r="K1353" s="334" t="str">
        <f t="shared" si="100"/>
        <v>1 шт.</v>
      </c>
      <c r="L1353" s="29"/>
      <c r="M1353" s="13">
        <v>4.9999999999999996E-2</v>
      </c>
      <c r="N1353" s="160"/>
      <c r="O1353" s="325">
        <f t="shared" si="98"/>
        <v>4.9999999999999996E-2</v>
      </c>
    </row>
    <row r="1354" spans="1:15" x14ac:dyDescent="0.25">
      <c r="A1354" s="333" t="s">
        <v>991</v>
      </c>
      <c r="B1354" s="30" t="s">
        <v>3244</v>
      </c>
      <c r="C1354" s="29"/>
      <c r="D1354" s="29"/>
      <c r="E1354" s="29"/>
      <c r="F1354" s="334">
        <f t="shared" si="99"/>
        <v>0</v>
      </c>
      <c r="G1354" s="322">
        <f t="shared" si="97"/>
        <v>4.2372881355932202E-2</v>
      </c>
      <c r="H1354" s="29"/>
      <c r="I1354" s="29" t="s">
        <v>146</v>
      </c>
      <c r="J1354" s="29"/>
      <c r="K1354" s="334" t="str">
        <f t="shared" si="100"/>
        <v>1 шт.</v>
      </c>
      <c r="L1354" s="29"/>
      <c r="M1354" s="13">
        <v>4.9999999999999996E-2</v>
      </c>
      <c r="N1354" s="160"/>
      <c r="O1354" s="325">
        <f t="shared" si="98"/>
        <v>4.9999999999999996E-2</v>
      </c>
    </row>
    <row r="1355" spans="1:15" x14ac:dyDescent="0.25">
      <c r="A1355" s="333" t="s">
        <v>993</v>
      </c>
      <c r="B1355" s="30" t="s">
        <v>3245</v>
      </c>
      <c r="C1355" s="29"/>
      <c r="D1355" s="29"/>
      <c r="E1355" s="29"/>
      <c r="F1355" s="334">
        <f t="shared" si="99"/>
        <v>0</v>
      </c>
      <c r="G1355" s="322">
        <f t="shared" si="97"/>
        <v>4.8305084745762714E-2</v>
      </c>
      <c r="H1355" s="29"/>
      <c r="I1355" s="29" t="s">
        <v>146</v>
      </c>
      <c r="J1355" s="29"/>
      <c r="K1355" s="334" t="str">
        <f t="shared" si="100"/>
        <v>1 шт.</v>
      </c>
      <c r="L1355" s="29"/>
      <c r="M1355" s="13">
        <v>5.7000000000000002E-2</v>
      </c>
      <c r="N1355" s="160"/>
      <c r="O1355" s="325">
        <f t="shared" si="98"/>
        <v>5.7000000000000002E-2</v>
      </c>
    </row>
    <row r="1356" spans="1:15" x14ac:dyDescent="0.25">
      <c r="A1356" s="333" t="s">
        <v>994</v>
      </c>
      <c r="B1356" s="30" t="s">
        <v>3246</v>
      </c>
      <c r="C1356" s="29"/>
      <c r="D1356" s="29"/>
      <c r="E1356" s="29"/>
      <c r="F1356" s="334">
        <f t="shared" si="99"/>
        <v>0</v>
      </c>
      <c r="G1356" s="322">
        <f t="shared" si="97"/>
        <v>5.2542372881355937E-2</v>
      </c>
      <c r="H1356" s="136"/>
      <c r="I1356" s="29" t="s">
        <v>146</v>
      </c>
      <c r="J1356" s="136"/>
      <c r="K1356" s="334" t="str">
        <f t="shared" si="100"/>
        <v>1 шт.</v>
      </c>
      <c r="L1356" s="136"/>
      <c r="M1356" s="13">
        <v>6.2E-2</v>
      </c>
      <c r="N1356" s="160"/>
      <c r="O1356" s="325">
        <f t="shared" si="98"/>
        <v>6.2E-2</v>
      </c>
    </row>
    <row r="1357" spans="1:15" ht="31.5" x14ac:dyDescent="0.25">
      <c r="A1357" s="333" t="s">
        <v>996</v>
      </c>
      <c r="B1357" s="30" t="s">
        <v>3247</v>
      </c>
      <c r="C1357" s="29"/>
      <c r="D1357" s="29"/>
      <c r="E1357" s="29"/>
      <c r="F1357" s="334">
        <f t="shared" si="99"/>
        <v>0</v>
      </c>
      <c r="G1357" s="322">
        <f t="shared" si="97"/>
        <v>7.1186440677966104E-2</v>
      </c>
      <c r="H1357" s="136"/>
      <c r="I1357" s="29" t="s">
        <v>146</v>
      </c>
      <c r="J1357" s="136"/>
      <c r="K1357" s="334" t="str">
        <f t="shared" si="100"/>
        <v>1 шт.</v>
      </c>
      <c r="L1357" s="136"/>
      <c r="M1357" s="13">
        <v>8.4000000000000005E-2</v>
      </c>
      <c r="N1357" s="160"/>
      <c r="O1357" s="325">
        <f t="shared" si="98"/>
        <v>8.4000000000000005E-2</v>
      </c>
    </row>
    <row r="1358" spans="1:15" x14ac:dyDescent="0.25">
      <c r="A1358" s="333" t="s">
        <v>998</v>
      </c>
      <c r="B1358" s="30" t="s">
        <v>3248</v>
      </c>
      <c r="C1358" s="29"/>
      <c r="D1358" s="29"/>
      <c r="E1358" s="29"/>
      <c r="F1358" s="334">
        <f t="shared" si="99"/>
        <v>0</v>
      </c>
      <c r="G1358" s="322">
        <f t="shared" si="97"/>
        <v>0.14576271186440679</v>
      </c>
      <c r="H1358" s="29"/>
      <c r="I1358" s="29" t="s">
        <v>146</v>
      </c>
      <c r="J1358" s="29"/>
      <c r="K1358" s="334" t="str">
        <f t="shared" si="100"/>
        <v>1 шт.</v>
      </c>
      <c r="L1358" s="29"/>
      <c r="M1358" s="13">
        <v>0.17200000000000001</v>
      </c>
      <c r="N1358" s="160"/>
      <c r="O1358" s="325">
        <f t="shared" si="98"/>
        <v>0.17200000000000001</v>
      </c>
    </row>
    <row r="1359" spans="1:15" x14ac:dyDescent="0.25">
      <c r="A1359" s="333" t="s">
        <v>1000</v>
      </c>
      <c r="B1359" s="30" t="s">
        <v>3249</v>
      </c>
      <c r="C1359" s="29"/>
      <c r="D1359" s="29"/>
      <c r="E1359" s="29"/>
      <c r="F1359" s="334">
        <f t="shared" si="99"/>
        <v>0</v>
      </c>
      <c r="G1359" s="322">
        <f t="shared" si="97"/>
        <v>1.7796610169491526E-2</v>
      </c>
      <c r="H1359" s="29"/>
      <c r="I1359" s="29" t="s">
        <v>146</v>
      </c>
      <c r="J1359" s="29"/>
      <c r="K1359" s="334" t="str">
        <f t="shared" si="100"/>
        <v>1 шт.</v>
      </c>
      <c r="L1359" s="29"/>
      <c r="M1359" s="13">
        <v>2.1000000000000001E-2</v>
      </c>
      <c r="N1359" s="160"/>
      <c r="O1359" s="325">
        <f t="shared" si="98"/>
        <v>2.1000000000000001E-2</v>
      </c>
    </row>
    <row r="1360" spans="1:15" x14ac:dyDescent="0.25">
      <c r="A1360" s="333" t="s">
        <v>1002</v>
      </c>
      <c r="B1360" s="30" t="s">
        <v>3250</v>
      </c>
      <c r="C1360" s="29"/>
      <c r="D1360" s="29"/>
      <c r="E1360" s="29"/>
      <c r="F1360" s="334">
        <f t="shared" si="99"/>
        <v>0</v>
      </c>
      <c r="G1360" s="322">
        <f t="shared" ref="G1360:G1423" si="101">O1360/1.18</f>
        <v>4.2372881355932202E-2</v>
      </c>
      <c r="H1360" s="136"/>
      <c r="I1360" s="29" t="s">
        <v>146</v>
      </c>
      <c r="J1360" s="136"/>
      <c r="K1360" s="334" t="str">
        <f t="shared" si="100"/>
        <v>1 шт.</v>
      </c>
      <c r="L1360" s="136"/>
      <c r="M1360" s="13">
        <v>4.9999999999999996E-2</v>
      </c>
      <c r="N1360" s="160"/>
      <c r="O1360" s="325">
        <f t="shared" si="98"/>
        <v>4.9999999999999996E-2</v>
      </c>
    </row>
    <row r="1361" spans="1:15" x14ac:dyDescent="0.25">
      <c r="A1361" s="333" t="s">
        <v>1004</v>
      </c>
      <c r="B1361" s="30" t="s">
        <v>3251</v>
      </c>
      <c r="C1361" s="29"/>
      <c r="D1361" s="29"/>
      <c r="E1361" s="29"/>
      <c r="F1361" s="334">
        <f t="shared" si="99"/>
        <v>0</v>
      </c>
      <c r="G1361" s="322">
        <f t="shared" si="101"/>
        <v>4.2372881355932202E-2</v>
      </c>
      <c r="H1361" s="136"/>
      <c r="I1361" s="29" t="s">
        <v>146</v>
      </c>
      <c r="J1361" s="136"/>
      <c r="K1361" s="334" t="str">
        <f t="shared" si="100"/>
        <v>1 шт.</v>
      </c>
      <c r="L1361" s="136"/>
      <c r="M1361" s="13">
        <v>4.9999999999999996E-2</v>
      </c>
      <c r="N1361" s="160"/>
      <c r="O1361" s="325">
        <f t="shared" si="98"/>
        <v>4.9999999999999996E-2</v>
      </c>
    </row>
    <row r="1362" spans="1:15" x14ac:dyDescent="0.25">
      <c r="A1362" s="333" t="s">
        <v>1006</v>
      </c>
      <c r="B1362" s="30" t="s">
        <v>3252</v>
      </c>
      <c r="C1362" s="29"/>
      <c r="D1362" s="29"/>
      <c r="E1362" s="29"/>
      <c r="F1362" s="334">
        <f t="shared" si="99"/>
        <v>0</v>
      </c>
      <c r="G1362" s="322">
        <f t="shared" si="101"/>
        <v>2.5423728813559324E-2</v>
      </c>
      <c r="H1362" s="29"/>
      <c r="I1362" s="29" t="s">
        <v>146</v>
      </c>
      <c r="J1362" s="29"/>
      <c r="K1362" s="334" t="str">
        <f t="shared" si="100"/>
        <v>1 шт.</v>
      </c>
      <c r="L1362" s="29"/>
      <c r="M1362" s="13">
        <v>0.03</v>
      </c>
      <c r="N1362" s="160"/>
      <c r="O1362" s="325">
        <f t="shared" si="98"/>
        <v>0.03</v>
      </c>
    </row>
    <row r="1363" spans="1:15" x14ac:dyDescent="0.25">
      <c r="A1363" s="333" t="s">
        <v>1008</v>
      </c>
      <c r="B1363" s="30" t="s">
        <v>3253</v>
      </c>
      <c r="C1363" s="29"/>
      <c r="D1363" s="29"/>
      <c r="E1363" s="29"/>
      <c r="F1363" s="334">
        <f t="shared" si="99"/>
        <v>0</v>
      </c>
      <c r="G1363" s="322">
        <f t="shared" si="101"/>
        <v>2.5423728813559324E-2</v>
      </c>
      <c r="H1363" s="29"/>
      <c r="I1363" s="29" t="s">
        <v>146</v>
      </c>
      <c r="J1363" s="29"/>
      <c r="K1363" s="334" t="str">
        <f t="shared" si="100"/>
        <v>1 шт.</v>
      </c>
      <c r="L1363" s="29"/>
      <c r="M1363" s="13">
        <v>0.03</v>
      </c>
      <c r="N1363" s="160"/>
      <c r="O1363" s="325">
        <f t="shared" si="98"/>
        <v>0.03</v>
      </c>
    </row>
    <row r="1364" spans="1:15" x14ac:dyDescent="0.25">
      <c r="A1364" s="333" t="s">
        <v>1010</v>
      </c>
      <c r="B1364" s="30" t="s">
        <v>3254</v>
      </c>
      <c r="C1364" s="29"/>
      <c r="D1364" s="29"/>
      <c r="E1364" s="29"/>
      <c r="F1364" s="334">
        <f t="shared" si="99"/>
        <v>0</v>
      </c>
      <c r="G1364" s="322">
        <f t="shared" si="101"/>
        <v>2.5423728813559324E-2</v>
      </c>
      <c r="H1364" s="29"/>
      <c r="I1364" s="29" t="s">
        <v>146</v>
      </c>
      <c r="J1364" s="29"/>
      <c r="K1364" s="334" t="str">
        <f t="shared" si="100"/>
        <v>1 шт.</v>
      </c>
      <c r="L1364" s="29"/>
      <c r="M1364" s="13">
        <v>0.03</v>
      </c>
      <c r="N1364" s="160"/>
      <c r="O1364" s="325">
        <f t="shared" si="98"/>
        <v>0.03</v>
      </c>
    </row>
    <row r="1365" spans="1:15" x14ac:dyDescent="0.25">
      <c r="A1365" s="333" t="s">
        <v>1011</v>
      </c>
      <c r="B1365" s="30" t="s">
        <v>3255</v>
      </c>
      <c r="C1365" s="29"/>
      <c r="D1365" s="29"/>
      <c r="E1365" s="29"/>
      <c r="F1365" s="334">
        <f t="shared" si="99"/>
        <v>0</v>
      </c>
      <c r="G1365" s="322">
        <f t="shared" si="101"/>
        <v>2.5423728813559324E-2</v>
      </c>
      <c r="H1365" s="29"/>
      <c r="I1365" s="29" t="s">
        <v>146</v>
      </c>
      <c r="J1365" s="29"/>
      <c r="K1365" s="334" t="str">
        <f t="shared" si="100"/>
        <v>1 шт.</v>
      </c>
      <c r="L1365" s="29"/>
      <c r="M1365" s="13">
        <v>0.03</v>
      </c>
      <c r="N1365" s="160"/>
      <c r="O1365" s="325">
        <f t="shared" ref="O1365:O1428" si="102">L1365+M1365+N1365</f>
        <v>0.03</v>
      </c>
    </row>
    <row r="1366" spans="1:15" x14ac:dyDescent="0.25">
      <c r="A1366" s="333" t="s">
        <v>1013</v>
      </c>
      <c r="B1366" s="30" t="s">
        <v>3256</v>
      </c>
      <c r="C1366" s="29"/>
      <c r="D1366" s="29"/>
      <c r="E1366" s="29"/>
      <c r="F1366" s="334">
        <f t="shared" si="99"/>
        <v>0</v>
      </c>
      <c r="G1366" s="322">
        <f t="shared" si="101"/>
        <v>2.5423728813559324E-2</v>
      </c>
      <c r="H1366" s="136"/>
      <c r="I1366" s="29" t="s">
        <v>146</v>
      </c>
      <c r="J1366" s="136"/>
      <c r="K1366" s="334" t="str">
        <f t="shared" si="100"/>
        <v>1 шт.</v>
      </c>
      <c r="L1366" s="136"/>
      <c r="M1366" s="13">
        <v>0.03</v>
      </c>
      <c r="N1366" s="160"/>
      <c r="O1366" s="325">
        <f t="shared" si="102"/>
        <v>0.03</v>
      </c>
    </row>
    <row r="1367" spans="1:15" x14ac:dyDescent="0.25">
      <c r="A1367" s="333" t="s">
        <v>1015</v>
      </c>
      <c r="B1367" s="30" t="s">
        <v>3257</v>
      </c>
      <c r="C1367" s="29"/>
      <c r="D1367" s="29"/>
      <c r="E1367" s="29"/>
      <c r="F1367" s="334">
        <f t="shared" si="99"/>
        <v>0</v>
      </c>
      <c r="G1367" s="322">
        <f t="shared" si="101"/>
        <v>2.5423728813559324E-2</v>
      </c>
      <c r="H1367" s="29"/>
      <c r="I1367" s="29" t="s">
        <v>146</v>
      </c>
      <c r="J1367" s="29"/>
      <c r="K1367" s="334" t="str">
        <f t="shared" si="100"/>
        <v>1 шт.</v>
      </c>
      <c r="L1367" s="29"/>
      <c r="M1367" s="13">
        <v>0.03</v>
      </c>
      <c r="N1367" s="160"/>
      <c r="O1367" s="325">
        <f t="shared" si="102"/>
        <v>0.03</v>
      </c>
    </row>
    <row r="1368" spans="1:15" x14ac:dyDescent="0.25">
      <c r="A1368" s="333" t="s">
        <v>1017</v>
      </c>
      <c r="B1368" s="30" t="s">
        <v>3258</v>
      </c>
      <c r="C1368" s="29"/>
      <c r="D1368" s="29"/>
      <c r="E1368" s="29"/>
      <c r="F1368" s="334">
        <f t="shared" si="99"/>
        <v>0</v>
      </c>
      <c r="G1368" s="322">
        <f t="shared" si="101"/>
        <v>2.5423728813559324E-2</v>
      </c>
      <c r="H1368" s="29"/>
      <c r="I1368" s="29" t="s">
        <v>146</v>
      </c>
      <c r="J1368" s="29"/>
      <c r="K1368" s="334" t="str">
        <f t="shared" si="100"/>
        <v>1 шт.</v>
      </c>
      <c r="L1368" s="29"/>
      <c r="M1368" s="13">
        <v>0.03</v>
      </c>
      <c r="N1368" s="160"/>
      <c r="O1368" s="325">
        <f t="shared" si="102"/>
        <v>0.03</v>
      </c>
    </row>
    <row r="1369" spans="1:15" x14ac:dyDescent="0.25">
      <c r="A1369" s="333" t="s">
        <v>1018</v>
      </c>
      <c r="B1369" s="30" t="s">
        <v>3259</v>
      </c>
      <c r="C1369" s="29"/>
      <c r="D1369" s="29"/>
      <c r="E1369" s="29"/>
      <c r="F1369" s="334">
        <f t="shared" si="99"/>
        <v>0</v>
      </c>
      <c r="G1369" s="322">
        <f t="shared" si="101"/>
        <v>4.2372881355932208E-2</v>
      </c>
      <c r="H1369" s="29"/>
      <c r="I1369" s="29" t="s">
        <v>146</v>
      </c>
      <c r="J1369" s="29"/>
      <c r="K1369" s="334" t="str">
        <f t="shared" si="100"/>
        <v>1 шт.</v>
      </c>
      <c r="L1369" s="29"/>
      <c r="M1369" s="13">
        <v>0.05</v>
      </c>
      <c r="N1369" s="160"/>
      <c r="O1369" s="325">
        <f t="shared" si="102"/>
        <v>0.05</v>
      </c>
    </row>
    <row r="1370" spans="1:15" x14ac:dyDescent="0.25">
      <c r="A1370" s="333" t="s">
        <v>1019</v>
      </c>
      <c r="B1370" s="30" t="s">
        <v>3260</v>
      </c>
      <c r="C1370" s="29"/>
      <c r="D1370" s="29"/>
      <c r="E1370" s="29"/>
      <c r="F1370" s="334">
        <f t="shared" si="99"/>
        <v>0</v>
      </c>
      <c r="G1370" s="322">
        <f t="shared" si="101"/>
        <v>2.5423728813559324E-2</v>
      </c>
      <c r="H1370" s="29"/>
      <c r="I1370" s="29" t="s">
        <v>146</v>
      </c>
      <c r="J1370" s="29"/>
      <c r="K1370" s="334" t="str">
        <f t="shared" si="100"/>
        <v>1 шт.</v>
      </c>
      <c r="L1370" s="29"/>
      <c r="M1370" s="13">
        <v>0.03</v>
      </c>
      <c r="N1370" s="160"/>
      <c r="O1370" s="325">
        <f t="shared" si="102"/>
        <v>0.03</v>
      </c>
    </row>
    <row r="1371" spans="1:15" x14ac:dyDescent="0.25">
      <c r="A1371" s="333" t="s">
        <v>1021</v>
      </c>
      <c r="B1371" s="30" t="s">
        <v>3261</v>
      </c>
      <c r="C1371" s="29"/>
      <c r="D1371" s="29"/>
      <c r="E1371" s="29"/>
      <c r="F1371" s="334">
        <f t="shared" si="99"/>
        <v>0</v>
      </c>
      <c r="G1371" s="322">
        <f t="shared" si="101"/>
        <v>2.5423728813559324E-2</v>
      </c>
      <c r="H1371" s="29"/>
      <c r="I1371" s="29" t="s">
        <v>146</v>
      </c>
      <c r="J1371" s="29"/>
      <c r="K1371" s="334" t="str">
        <f t="shared" si="100"/>
        <v>1 шт.</v>
      </c>
      <c r="L1371" s="29"/>
      <c r="M1371" s="13">
        <v>0.03</v>
      </c>
      <c r="N1371" s="160"/>
      <c r="O1371" s="325">
        <f t="shared" si="102"/>
        <v>0.03</v>
      </c>
    </row>
    <row r="1372" spans="1:15" ht="31.5" x14ac:dyDescent="0.25">
      <c r="A1372" s="333" t="s">
        <v>1419</v>
      </c>
      <c r="B1372" s="30" t="s">
        <v>3262</v>
      </c>
      <c r="C1372" s="29"/>
      <c r="D1372" s="29"/>
      <c r="E1372" s="29"/>
      <c r="F1372" s="334">
        <f t="shared" si="99"/>
        <v>0</v>
      </c>
      <c r="G1372" s="322">
        <f t="shared" si="101"/>
        <v>7.7542372881355945E-2</v>
      </c>
      <c r="H1372" s="136"/>
      <c r="I1372" s="29" t="s">
        <v>146</v>
      </c>
      <c r="J1372" s="136"/>
      <c r="K1372" s="334" t="str">
        <f t="shared" si="100"/>
        <v>1 шт.</v>
      </c>
      <c r="L1372" s="136"/>
      <c r="M1372" s="13">
        <v>9.1500000000000012E-2</v>
      </c>
      <c r="N1372" s="160"/>
      <c r="O1372" s="325">
        <f t="shared" si="102"/>
        <v>9.1500000000000012E-2</v>
      </c>
    </row>
    <row r="1373" spans="1:15" ht="31.5" x14ac:dyDescent="0.25">
      <c r="A1373" s="333" t="s">
        <v>1420</v>
      </c>
      <c r="B1373" s="30" t="s">
        <v>3263</v>
      </c>
      <c r="C1373" s="29"/>
      <c r="D1373" s="29"/>
      <c r="E1373" s="29"/>
      <c r="F1373" s="334">
        <f t="shared" si="99"/>
        <v>0</v>
      </c>
      <c r="G1373" s="322">
        <f t="shared" si="101"/>
        <v>2.1186440677966101E-2</v>
      </c>
      <c r="H1373" s="136"/>
      <c r="I1373" s="29" t="s">
        <v>146</v>
      </c>
      <c r="J1373" s="136"/>
      <c r="K1373" s="334" t="str">
        <f t="shared" si="100"/>
        <v>1 шт.</v>
      </c>
      <c r="L1373" s="136"/>
      <c r="M1373" s="13">
        <v>2.4999999999999998E-2</v>
      </c>
      <c r="N1373" s="160"/>
      <c r="O1373" s="325">
        <f t="shared" si="102"/>
        <v>2.4999999999999998E-2</v>
      </c>
    </row>
    <row r="1374" spans="1:15" ht="31.5" x14ac:dyDescent="0.25">
      <c r="A1374" s="333" t="s">
        <v>1421</v>
      </c>
      <c r="B1374" s="30" t="s">
        <v>3264</v>
      </c>
      <c r="C1374" s="29"/>
      <c r="D1374" s="29"/>
      <c r="E1374" s="29"/>
      <c r="F1374" s="334">
        <f t="shared" si="99"/>
        <v>0</v>
      </c>
      <c r="G1374" s="322">
        <f t="shared" si="101"/>
        <v>9.0677966101694915E-2</v>
      </c>
      <c r="H1374" s="29"/>
      <c r="I1374" s="29" t="s">
        <v>146</v>
      </c>
      <c r="J1374" s="29"/>
      <c r="K1374" s="334" t="str">
        <f t="shared" si="100"/>
        <v>1 шт.</v>
      </c>
      <c r="L1374" s="29"/>
      <c r="M1374" s="13">
        <v>0.107</v>
      </c>
      <c r="N1374" s="160"/>
      <c r="O1374" s="325">
        <f t="shared" si="102"/>
        <v>0.107</v>
      </c>
    </row>
    <row r="1375" spans="1:15" ht="31.5" x14ac:dyDescent="0.25">
      <c r="A1375" s="333" t="s">
        <v>1422</v>
      </c>
      <c r="B1375" s="30" t="s">
        <v>3265</v>
      </c>
      <c r="C1375" s="29"/>
      <c r="D1375" s="29"/>
      <c r="E1375" s="29"/>
      <c r="F1375" s="334">
        <f t="shared" si="99"/>
        <v>0</v>
      </c>
      <c r="G1375" s="322">
        <f t="shared" si="101"/>
        <v>0.10169491525423729</v>
      </c>
      <c r="H1375" s="29"/>
      <c r="I1375" s="29" t="s">
        <v>146</v>
      </c>
      <c r="J1375" s="29"/>
      <c r="K1375" s="334" t="str">
        <f t="shared" si="100"/>
        <v>1 шт.</v>
      </c>
      <c r="L1375" s="29"/>
      <c r="M1375" s="13">
        <v>0.12</v>
      </c>
      <c r="N1375" s="160"/>
      <c r="O1375" s="325">
        <f t="shared" si="102"/>
        <v>0.12</v>
      </c>
    </row>
    <row r="1376" spans="1:15" ht="31.5" x14ac:dyDescent="0.25">
      <c r="A1376" s="333" t="s">
        <v>1423</v>
      </c>
      <c r="B1376" s="30" t="s">
        <v>3266</v>
      </c>
      <c r="C1376" s="29"/>
      <c r="D1376" s="29"/>
      <c r="E1376" s="29"/>
      <c r="F1376" s="334">
        <f t="shared" si="99"/>
        <v>0</v>
      </c>
      <c r="G1376" s="322">
        <f t="shared" si="101"/>
        <v>0.14067796610169492</v>
      </c>
      <c r="H1376" s="29"/>
      <c r="I1376" s="29" t="s">
        <v>146</v>
      </c>
      <c r="J1376" s="29"/>
      <c r="K1376" s="334" t="str">
        <f t="shared" si="100"/>
        <v>1 шт.</v>
      </c>
      <c r="L1376" s="29"/>
      <c r="M1376" s="13">
        <v>0.16600000000000001</v>
      </c>
      <c r="N1376" s="160"/>
      <c r="O1376" s="325">
        <f t="shared" si="102"/>
        <v>0.16600000000000001</v>
      </c>
    </row>
    <row r="1377" spans="1:15" ht="31.5" x14ac:dyDescent="0.25">
      <c r="A1377" s="333" t="s">
        <v>1424</v>
      </c>
      <c r="B1377" s="30" t="s">
        <v>3267</v>
      </c>
      <c r="C1377" s="29"/>
      <c r="D1377" s="29"/>
      <c r="E1377" s="29"/>
      <c r="F1377" s="334">
        <f t="shared" si="99"/>
        <v>0</v>
      </c>
      <c r="G1377" s="322">
        <f t="shared" si="101"/>
        <v>9.3220338983050849E-2</v>
      </c>
      <c r="H1377" s="29"/>
      <c r="I1377" s="29" t="s">
        <v>146</v>
      </c>
      <c r="J1377" s="29"/>
      <c r="K1377" s="334" t="str">
        <f t="shared" si="100"/>
        <v>1 шт.</v>
      </c>
      <c r="L1377" s="29"/>
      <c r="M1377" s="13">
        <v>0.11</v>
      </c>
      <c r="N1377" s="160"/>
      <c r="O1377" s="325">
        <f t="shared" si="102"/>
        <v>0.11</v>
      </c>
    </row>
    <row r="1378" spans="1:15" x14ac:dyDescent="0.25">
      <c r="A1378" s="333" t="s">
        <v>1425</v>
      </c>
      <c r="B1378" s="30" t="s">
        <v>3268</v>
      </c>
      <c r="C1378" s="29"/>
      <c r="D1378" s="29"/>
      <c r="E1378" s="29"/>
      <c r="F1378" s="334">
        <f t="shared" si="99"/>
        <v>0</v>
      </c>
      <c r="G1378" s="322">
        <f t="shared" si="101"/>
        <v>6.9491525423728814E-2</v>
      </c>
      <c r="H1378" s="29"/>
      <c r="I1378" s="29" t="s">
        <v>146</v>
      </c>
      <c r="J1378" s="29"/>
      <c r="K1378" s="334" t="str">
        <f t="shared" si="100"/>
        <v>1 шт.</v>
      </c>
      <c r="L1378" s="29"/>
      <c r="M1378" s="13">
        <v>8.2000000000000003E-2</v>
      </c>
      <c r="N1378" s="160"/>
      <c r="O1378" s="325">
        <f t="shared" si="102"/>
        <v>8.2000000000000003E-2</v>
      </c>
    </row>
    <row r="1379" spans="1:15" x14ac:dyDescent="0.25">
      <c r="A1379" s="333" t="s">
        <v>1426</v>
      </c>
      <c r="B1379" s="30" t="s">
        <v>3269</v>
      </c>
      <c r="C1379" s="29"/>
      <c r="D1379" s="29"/>
      <c r="E1379" s="29"/>
      <c r="F1379" s="334">
        <f t="shared" si="99"/>
        <v>0</v>
      </c>
      <c r="G1379" s="322">
        <f t="shared" si="101"/>
        <v>7.1186440677966104E-2</v>
      </c>
      <c r="H1379" s="29"/>
      <c r="I1379" s="29" t="s">
        <v>146</v>
      </c>
      <c r="J1379" s="29"/>
      <c r="K1379" s="334" t="str">
        <f t="shared" si="100"/>
        <v>1 шт.</v>
      </c>
      <c r="L1379" s="29"/>
      <c r="M1379" s="13">
        <v>8.4000000000000005E-2</v>
      </c>
      <c r="N1379" s="160"/>
      <c r="O1379" s="325">
        <f t="shared" si="102"/>
        <v>8.4000000000000005E-2</v>
      </c>
    </row>
    <row r="1380" spans="1:15" x14ac:dyDescent="0.25">
      <c r="A1380" s="333" t="s">
        <v>1427</v>
      </c>
      <c r="B1380" s="30" t="s">
        <v>3270</v>
      </c>
      <c r="C1380" s="29"/>
      <c r="D1380" s="29"/>
      <c r="E1380" s="29"/>
      <c r="F1380" s="334">
        <f t="shared" si="99"/>
        <v>0</v>
      </c>
      <c r="G1380" s="322">
        <f t="shared" si="101"/>
        <v>8.2203389830508483E-2</v>
      </c>
      <c r="H1380" s="29"/>
      <c r="I1380" s="29" t="s">
        <v>146</v>
      </c>
      <c r="J1380" s="29"/>
      <c r="K1380" s="334" t="str">
        <f t="shared" si="100"/>
        <v>1 шт.</v>
      </c>
      <c r="L1380" s="29"/>
      <c r="M1380" s="13">
        <v>9.7000000000000003E-2</v>
      </c>
      <c r="N1380" s="160"/>
      <c r="O1380" s="325">
        <f t="shared" si="102"/>
        <v>9.7000000000000003E-2</v>
      </c>
    </row>
    <row r="1381" spans="1:15" x14ac:dyDescent="0.25">
      <c r="A1381" s="333" t="s">
        <v>1428</v>
      </c>
      <c r="B1381" s="30" t="s">
        <v>3271</v>
      </c>
      <c r="C1381" s="29"/>
      <c r="D1381" s="29"/>
      <c r="E1381" s="29"/>
      <c r="F1381" s="334">
        <f t="shared" si="99"/>
        <v>0</v>
      </c>
      <c r="G1381" s="322">
        <f t="shared" si="101"/>
        <v>3.3050847457627118E-2</v>
      </c>
      <c r="H1381" s="29"/>
      <c r="I1381" s="29" t="s">
        <v>146</v>
      </c>
      <c r="J1381" s="29"/>
      <c r="K1381" s="334" t="str">
        <f t="shared" si="100"/>
        <v>1 шт.</v>
      </c>
      <c r="L1381" s="29"/>
      <c r="M1381" s="13">
        <v>3.9E-2</v>
      </c>
      <c r="N1381" s="160"/>
      <c r="O1381" s="325">
        <f t="shared" si="102"/>
        <v>3.9E-2</v>
      </c>
    </row>
    <row r="1382" spans="1:15" x14ac:dyDescent="0.25">
      <c r="A1382" s="333" t="s">
        <v>1429</v>
      </c>
      <c r="B1382" s="30" t="s">
        <v>3272</v>
      </c>
      <c r="C1382" s="29"/>
      <c r="D1382" s="29"/>
      <c r="E1382" s="29"/>
      <c r="F1382" s="334">
        <f t="shared" si="99"/>
        <v>0</v>
      </c>
      <c r="G1382" s="322">
        <f t="shared" si="101"/>
        <v>8.8559322033898324E-2</v>
      </c>
      <c r="H1382" s="29"/>
      <c r="I1382" s="29" t="s">
        <v>146</v>
      </c>
      <c r="J1382" s="29"/>
      <c r="K1382" s="334" t="str">
        <f t="shared" si="100"/>
        <v>1 шт.</v>
      </c>
      <c r="L1382" s="29"/>
      <c r="M1382" s="13">
        <v>0.10450000000000001</v>
      </c>
      <c r="N1382" s="160"/>
      <c r="O1382" s="325">
        <f t="shared" si="102"/>
        <v>0.10450000000000001</v>
      </c>
    </row>
    <row r="1383" spans="1:15" x14ac:dyDescent="0.25">
      <c r="A1383" s="333" t="s">
        <v>1430</v>
      </c>
      <c r="B1383" s="30" t="s">
        <v>3273</v>
      </c>
      <c r="C1383" s="29"/>
      <c r="D1383" s="29"/>
      <c r="E1383" s="29"/>
      <c r="F1383" s="334">
        <f t="shared" si="99"/>
        <v>0</v>
      </c>
      <c r="G1383" s="322">
        <f t="shared" si="101"/>
        <v>6.483050847457629E-2</v>
      </c>
      <c r="H1383" s="29"/>
      <c r="I1383" s="29" t="s">
        <v>146</v>
      </c>
      <c r="J1383" s="29"/>
      <c r="K1383" s="334" t="str">
        <f t="shared" si="100"/>
        <v>1 шт.</v>
      </c>
      <c r="L1383" s="29"/>
      <c r="M1383" s="13">
        <v>7.6500000000000012E-2</v>
      </c>
      <c r="N1383" s="160"/>
      <c r="O1383" s="325">
        <f t="shared" si="102"/>
        <v>7.6500000000000012E-2</v>
      </c>
    </row>
    <row r="1384" spans="1:15" x14ac:dyDescent="0.25">
      <c r="A1384" s="333" t="s">
        <v>1431</v>
      </c>
      <c r="B1384" s="30" t="s">
        <v>3274</v>
      </c>
      <c r="C1384" s="29"/>
      <c r="D1384" s="29"/>
      <c r="E1384" s="29"/>
      <c r="F1384" s="334">
        <f t="shared" si="99"/>
        <v>0</v>
      </c>
      <c r="G1384" s="322">
        <f t="shared" si="101"/>
        <v>7.4152542372881367E-2</v>
      </c>
      <c r="H1384" s="29"/>
      <c r="I1384" s="29" t="s">
        <v>146</v>
      </c>
      <c r="J1384" s="29"/>
      <c r="K1384" s="334" t="str">
        <f t="shared" si="100"/>
        <v>1 шт.</v>
      </c>
      <c r="L1384" s="29"/>
      <c r="M1384" s="13">
        <v>8.7500000000000008E-2</v>
      </c>
      <c r="N1384" s="160"/>
      <c r="O1384" s="325">
        <f t="shared" si="102"/>
        <v>8.7500000000000008E-2</v>
      </c>
    </row>
    <row r="1385" spans="1:15" x14ac:dyDescent="0.25">
      <c r="A1385" s="333" t="s">
        <v>1432</v>
      </c>
      <c r="B1385" s="30" t="s">
        <v>3275</v>
      </c>
      <c r="C1385" s="29"/>
      <c r="D1385" s="29"/>
      <c r="E1385" s="29"/>
      <c r="F1385" s="334">
        <f t="shared" si="99"/>
        <v>0</v>
      </c>
      <c r="G1385" s="322">
        <f t="shared" si="101"/>
        <v>7.796610169491526E-2</v>
      </c>
      <c r="H1385" s="29"/>
      <c r="I1385" s="29" t="s">
        <v>146</v>
      </c>
      <c r="J1385" s="29"/>
      <c r="K1385" s="334" t="str">
        <f t="shared" si="100"/>
        <v>1 шт.</v>
      </c>
      <c r="L1385" s="29"/>
      <c r="M1385" s="13">
        <v>9.1999999999999998E-2</v>
      </c>
      <c r="N1385" s="160"/>
      <c r="O1385" s="325">
        <f t="shared" si="102"/>
        <v>9.1999999999999998E-2</v>
      </c>
    </row>
    <row r="1386" spans="1:15" x14ac:dyDescent="0.25">
      <c r="A1386" s="333" t="s">
        <v>1433</v>
      </c>
      <c r="B1386" s="30" t="s">
        <v>3276</v>
      </c>
      <c r="C1386" s="29"/>
      <c r="D1386" s="29"/>
      <c r="E1386" s="29"/>
      <c r="F1386" s="334">
        <f t="shared" si="99"/>
        <v>0</v>
      </c>
      <c r="G1386" s="322">
        <f t="shared" si="101"/>
        <v>9.4915254237288138E-2</v>
      </c>
      <c r="H1386" s="29"/>
      <c r="I1386" s="29" t="s">
        <v>146</v>
      </c>
      <c r="J1386" s="29"/>
      <c r="K1386" s="334" t="str">
        <f t="shared" si="100"/>
        <v>1 шт.</v>
      </c>
      <c r="L1386" s="29"/>
      <c r="M1386" s="13">
        <v>0.112</v>
      </c>
      <c r="N1386" s="160"/>
      <c r="O1386" s="325">
        <f t="shared" si="102"/>
        <v>0.112</v>
      </c>
    </row>
    <row r="1387" spans="1:15" x14ac:dyDescent="0.25">
      <c r="A1387" s="333" t="s">
        <v>1434</v>
      </c>
      <c r="B1387" s="30" t="s">
        <v>3277</v>
      </c>
      <c r="C1387" s="29"/>
      <c r="D1387" s="29"/>
      <c r="E1387" s="29"/>
      <c r="F1387" s="334">
        <f t="shared" ref="F1387:F1450" si="103">D1387</f>
        <v>0</v>
      </c>
      <c r="G1387" s="322">
        <f t="shared" si="101"/>
        <v>2.5423728813559324E-2</v>
      </c>
      <c r="H1387" s="29"/>
      <c r="I1387" s="29" t="s">
        <v>146</v>
      </c>
      <c r="J1387" s="29"/>
      <c r="K1387" s="334" t="str">
        <f t="shared" ref="K1387:K1450" si="104">I1387</f>
        <v>1 шт.</v>
      </c>
      <c r="L1387" s="29"/>
      <c r="M1387" s="13">
        <v>0.03</v>
      </c>
      <c r="N1387" s="160"/>
      <c r="O1387" s="325">
        <f t="shared" si="102"/>
        <v>0.03</v>
      </c>
    </row>
    <row r="1388" spans="1:15" x14ac:dyDescent="0.25">
      <c r="A1388" s="333" t="s">
        <v>1435</v>
      </c>
      <c r="B1388" s="30" t="s">
        <v>3278</v>
      </c>
      <c r="C1388" s="29"/>
      <c r="D1388" s="29"/>
      <c r="E1388" s="29"/>
      <c r="F1388" s="334">
        <f t="shared" si="103"/>
        <v>0</v>
      </c>
      <c r="G1388" s="322">
        <f t="shared" si="101"/>
        <v>8.2203389830508483E-2</v>
      </c>
      <c r="H1388" s="29"/>
      <c r="I1388" s="29" t="s">
        <v>146</v>
      </c>
      <c r="J1388" s="29"/>
      <c r="K1388" s="334" t="str">
        <f t="shared" si="104"/>
        <v>1 шт.</v>
      </c>
      <c r="L1388" s="29"/>
      <c r="M1388" s="13">
        <v>9.7000000000000003E-2</v>
      </c>
      <c r="N1388" s="160"/>
      <c r="O1388" s="325">
        <f t="shared" si="102"/>
        <v>9.7000000000000003E-2</v>
      </c>
    </row>
    <row r="1389" spans="1:15" ht="19.5" customHeight="1" x14ac:dyDescent="0.25">
      <c r="A1389" s="333" t="s">
        <v>1436</v>
      </c>
      <c r="B1389" s="30" t="s">
        <v>3279</v>
      </c>
      <c r="C1389" s="29"/>
      <c r="D1389" s="29"/>
      <c r="E1389" s="29"/>
      <c r="F1389" s="334">
        <f t="shared" si="103"/>
        <v>0</v>
      </c>
      <c r="G1389" s="322">
        <f t="shared" si="101"/>
        <v>9.4915254237288138E-2</v>
      </c>
      <c r="H1389" s="29"/>
      <c r="I1389" s="29" t="s">
        <v>146</v>
      </c>
      <c r="J1389" s="29"/>
      <c r="K1389" s="334" t="str">
        <f t="shared" si="104"/>
        <v>1 шт.</v>
      </c>
      <c r="L1389" s="29"/>
      <c r="M1389" s="13">
        <v>0.112</v>
      </c>
      <c r="N1389" s="160"/>
      <c r="O1389" s="325">
        <f t="shared" si="102"/>
        <v>0.112</v>
      </c>
    </row>
    <row r="1390" spans="1:15" ht="24" customHeight="1" x14ac:dyDescent="0.25">
      <c r="A1390" s="333" t="s">
        <v>1437</v>
      </c>
      <c r="B1390" s="30" t="s">
        <v>3280</v>
      </c>
      <c r="C1390" s="29"/>
      <c r="D1390" s="29"/>
      <c r="E1390" s="29"/>
      <c r="F1390" s="334">
        <f t="shared" si="103"/>
        <v>0</v>
      </c>
      <c r="G1390" s="322">
        <f t="shared" si="101"/>
        <v>0.11610169491525425</v>
      </c>
      <c r="H1390" s="29"/>
      <c r="I1390" s="29" t="s">
        <v>146</v>
      </c>
      <c r="J1390" s="29"/>
      <c r="K1390" s="334" t="str">
        <f t="shared" si="104"/>
        <v>1 шт.</v>
      </c>
      <c r="L1390" s="29"/>
      <c r="M1390" s="13">
        <v>0.13700000000000001</v>
      </c>
      <c r="N1390" s="160"/>
      <c r="O1390" s="325">
        <f t="shared" si="102"/>
        <v>0.13700000000000001</v>
      </c>
    </row>
    <row r="1391" spans="1:15" x14ac:dyDescent="0.25">
      <c r="A1391" s="333" t="s">
        <v>1438</v>
      </c>
      <c r="B1391" s="30" t="s">
        <v>3281</v>
      </c>
      <c r="C1391" s="29"/>
      <c r="D1391" s="29"/>
      <c r="E1391" s="29"/>
      <c r="F1391" s="334">
        <f t="shared" si="103"/>
        <v>0</v>
      </c>
      <c r="G1391" s="322">
        <f t="shared" si="101"/>
        <v>8.2203389830508483E-2</v>
      </c>
      <c r="H1391" s="29"/>
      <c r="I1391" s="29" t="s">
        <v>146</v>
      </c>
      <c r="J1391" s="29"/>
      <c r="K1391" s="334" t="str">
        <f t="shared" si="104"/>
        <v>1 шт.</v>
      </c>
      <c r="L1391" s="29"/>
      <c r="M1391" s="13">
        <v>9.7000000000000003E-2</v>
      </c>
      <c r="N1391" s="160"/>
      <c r="O1391" s="325">
        <f t="shared" si="102"/>
        <v>9.7000000000000003E-2</v>
      </c>
    </row>
    <row r="1392" spans="1:15" ht="31.5" x14ac:dyDescent="0.25">
      <c r="A1392" s="333" t="s">
        <v>1439</v>
      </c>
      <c r="B1392" s="30" t="s">
        <v>3282</v>
      </c>
      <c r="C1392" s="29"/>
      <c r="D1392" s="29"/>
      <c r="E1392" s="29"/>
      <c r="F1392" s="334">
        <f t="shared" si="103"/>
        <v>0</v>
      </c>
      <c r="G1392" s="322">
        <f t="shared" si="101"/>
        <v>8.2203389830508483E-2</v>
      </c>
      <c r="H1392" s="29"/>
      <c r="I1392" s="29" t="s">
        <v>146</v>
      </c>
      <c r="J1392" s="29"/>
      <c r="K1392" s="334" t="str">
        <f t="shared" si="104"/>
        <v>1 шт.</v>
      </c>
      <c r="L1392" s="29"/>
      <c r="M1392" s="13">
        <v>9.7000000000000003E-2</v>
      </c>
      <c r="N1392" s="160"/>
      <c r="O1392" s="325">
        <f t="shared" si="102"/>
        <v>9.7000000000000003E-2</v>
      </c>
    </row>
    <row r="1393" spans="1:15" ht="21.75" customHeight="1" x14ac:dyDescent="0.25">
      <c r="A1393" s="333" t="s">
        <v>1440</v>
      </c>
      <c r="B1393" s="30" t="s">
        <v>3283</v>
      </c>
      <c r="C1393" s="29"/>
      <c r="D1393" s="29"/>
      <c r="E1393" s="29"/>
      <c r="F1393" s="334">
        <f t="shared" si="103"/>
        <v>0</v>
      </c>
      <c r="G1393" s="322">
        <f t="shared" si="101"/>
        <v>2.5423728813559324E-2</v>
      </c>
      <c r="H1393" s="29"/>
      <c r="I1393" s="29" t="s">
        <v>146</v>
      </c>
      <c r="J1393" s="29"/>
      <c r="K1393" s="334" t="str">
        <f t="shared" si="104"/>
        <v>1 шт.</v>
      </c>
      <c r="L1393" s="29"/>
      <c r="M1393" s="13">
        <v>0.03</v>
      </c>
      <c r="N1393" s="160"/>
      <c r="O1393" s="325">
        <f t="shared" si="102"/>
        <v>0.03</v>
      </c>
    </row>
    <row r="1394" spans="1:15" ht="31.5" x14ac:dyDescent="0.25">
      <c r="A1394" s="333" t="s">
        <v>1441</v>
      </c>
      <c r="B1394" s="30" t="s">
        <v>3284</v>
      </c>
      <c r="C1394" s="29"/>
      <c r="D1394" s="29"/>
      <c r="E1394" s="29"/>
      <c r="F1394" s="334">
        <f t="shared" si="103"/>
        <v>0</v>
      </c>
      <c r="G1394" s="322">
        <f t="shared" si="101"/>
        <v>5.5084745762711863E-3</v>
      </c>
      <c r="H1394" s="29"/>
      <c r="I1394" s="29" t="s">
        <v>146</v>
      </c>
      <c r="J1394" s="29"/>
      <c r="K1394" s="334" t="str">
        <f t="shared" si="104"/>
        <v>1 шт.</v>
      </c>
      <c r="L1394" s="29"/>
      <c r="M1394" s="13">
        <v>6.4999999999999997E-3</v>
      </c>
      <c r="N1394" s="160"/>
      <c r="O1394" s="325">
        <f t="shared" si="102"/>
        <v>6.4999999999999997E-3</v>
      </c>
    </row>
    <row r="1395" spans="1:15" ht="31.5" x14ac:dyDescent="0.25">
      <c r="A1395" s="333" t="s">
        <v>1442</v>
      </c>
      <c r="B1395" s="30" t="s">
        <v>3285</v>
      </c>
      <c r="C1395" s="29"/>
      <c r="D1395" s="29"/>
      <c r="E1395" s="29"/>
      <c r="F1395" s="334">
        <f t="shared" si="103"/>
        <v>0</v>
      </c>
      <c r="G1395" s="322">
        <f t="shared" si="101"/>
        <v>7.3305084745762722E-2</v>
      </c>
      <c r="H1395" s="29"/>
      <c r="I1395" s="29" t="s">
        <v>146</v>
      </c>
      <c r="J1395" s="29"/>
      <c r="K1395" s="334" t="str">
        <f t="shared" si="104"/>
        <v>1 шт.</v>
      </c>
      <c r="L1395" s="29"/>
      <c r="M1395" s="13">
        <v>8.6500000000000007E-2</v>
      </c>
      <c r="N1395" s="160"/>
      <c r="O1395" s="325">
        <f t="shared" si="102"/>
        <v>8.6500000000000007E-2</v>
      </c>
    </row>
    <row r="1396" spans="1:15" ht="47.25" x14ac:dyDescent="0.25">
      <c r="A1396" s="333" t="s">
        <v>1697</v>
      </c>
      <c r="B1396" s="30" t="s">
        <v>3286</v>
      </c>
      <c r="C1396" s="29"/>
      <c r="D1396" s="29"/>
      <c r="E1396" s="29"/>
      <c r="F1396" s="334">
        <f t="shared" si="103"/>
        <v>0</v>
      </c>
      <c r="G1396" s="322">
        <f t="shared" si="101"/>
        <v>7.3305084745762722E-2</v>
      </c>
      <c r="H1396" s="29"/>
      <c r="I1396" s="29" t="s">
        <v>146</v>
      </c>
      <c r="J1396" s="29"/>
      <c r="K1396" s="334" t="str">
        <f t="shared" si="104"/>
        <v>1 шт.</v>
      </c>
      <c r="L1396" s="29"/>
      <c r="M1396" s="13">
        <v>8.6500000000000007E-2</v>
      </c>
      <c r="N1396" s="160"/>
      <c r="O1396" s="325">
        <f t="shared" si="102"/>
        <v>8.6500000000000007E-2</v>
      </c>
    </row>
    <row r="1397" spans="1:15" ht="31.5" x14ac:dyDescent="0.25">
      <c r="A1397" s="333" t="s">
        <v>1698</v>
      </c>
      <c r="B1397" s="30" t="s">
        <v>3287</v>
      </c>
      <c r="C1397" s="29"/>
      <c r="D1397" s="29"/>
      <c r="E1397" s="29"/>
      <c r="F1397" s="334">
        <f t="shared" si="103"/>
        <v>0</v>
      </c>
      <c r="G1397" s="322">
        <f t="shared" si="101"/>
        <v>2.7118644067796613E-2</v>
      </c>
      <c r="H1397" s="136"/>
      <c r="I1397" s="29" t="s">
        <v>146</v>
      </c>
      <c r="J1397" s="136"/>
      <c r="K1397" s="334" t="str">
        <f t="shared" si="104"/>
        <v>1 шт.</v>
      </c>
      <c r="L1397" s="136"/>
      <c r="M1397" s="13">
        <v>3.2000000000000001E-2</v>
      </c>
      <c r="N1397" s="160"/>
      <c r="O1397" s="325">
        <f t="shared" si="102"/>
        <v>3.2000000000000001E-2</v>
      </c>
    </row>
    <row r="1398" spans="1:15" ht="47.25" x14ac:dyDescent="0.25">
      <c r="A1398" s="333" t="s">
        <v>1705</v>
      </c>
      <c r="B1398" s="30" t="s">
        <v>3288</v>
      </c>
      <c r="C1398" s="29"/>
      <c r="D1398" s="29"/>
      <c r="E1398" s="29"/>
      <c r="F1398" s="334">
        <f t="shared" si="103"/>
        <v>0</v>
      </c>
      <c r="G1398" s="322">
        <f t="shared" si="101"/>
        <v>1.6949152542372881E-2</v>
      </c>
      <c r="H1398" s="29"/>
      <c r="I1398" s="29" t="s">
        <v>146</v>
      </c>
      <c r="J1398" s="29"/>
      <c r="K1398" s="334" t="str">
        <f t="shared" si="104"/>
        <v>1 шт.</v>
      </c>
      <c r="L1398" s="29"/>
      <c r="M1398" s="13">
        <v>0.02</v>
      </c>
      <c r="N1398" s="160"/>
      <c r="O1398" s="325">
        <f t="shared" si="102"/>
        <v>0.02</v>
      </c>
    </row>
    <row r="1399" spans="1:15" ht="47.25" x14ac:dyDescent="0.25">
      <c r="A1399" s="333" t="s">
        <v>1708</v>
      </c>
      <c r="B1399" s="30" t="s">
        <v>3289</v>
      </c>
      <c r="C1399" s="340"/>
      <c r="D1399" s="340"/>
      <c r="E1399" s="340"/>
      <c r="F1399" s="334">
        <f t="shared" si="103"/>
        <v>0</v>
      </c>
      <c r="G1399" s="322">
        <f t="shared" si="101"/>
        <v>0.16949152542372883</v>
      </c>
      <c r="H1399" s="340"/>
      <c r="I1399" s="29" t="s">
        <v>146</v>
      </c>
      <c r="J1399" s="340"/>
      <c r="K1399" s="334" t="str">
        <f t="shared" si="104"/>
        <v>1 шт.</v>
      </c>
      <c r="L1399" s="340"/>
      <c r="M1399" s="13">
        <v>0.2</v>
      </c>
      <c r="N1399" s="160"/>
      <c r="O1399" s="325">
        <f t="shared" si="102"/>
        <v>0.2</v>
      </c>
    </row>
    <row r="1400" spans="1:15" ht="47.25" x14ac:dyDescent="0.25">
      <c r="A1400" s="333" t="s">
        <v>1709</v>
      </c>
      <c r="B1400" s="30" t="s">
        <v>3290</v>
      </c>
      <c r="C1400" s="347"/>
      <c r="D1400" s="347"/>
      <c r="E1400" s="347"/>
      <c r="F1400" s="334">
        <f t="shared" si="103"/>
        <v>0</v>
      </c>
      <c r="G1400" s="322">
        <f t="shared" si="101"/>
        <v>0.25423728813559321</v>
      </c>
      <c r="H1400" s="347"/>
      <c r="I1400" s="29" t="s">
        <v>146</v>
      </c>
      <c r="J1400" s="347"/>
      <c r="K1400" s="334" t="str">
        <f t="shared" si="104"/>
        <v>1 шт.</v>
      </c>
      <c r="L1400" s="347"/>
      <c r="M1400" s="13">
        <v>0.3</v>
      </c>
      <c r="N1400" s="160"/>
      <c r="O1400" s="325">
        <f t="shared" si="102"/>
        <v>0.3</v>
      </c>
    </row>
    <row r="1401" spans="1:15" x14ac:dyDescent="0.25">
      <c r="A1401" s="27" t="s">
        <v>44</v>
      </c>
      <c r="B1401" s="25" t="s">
        <v>31</v>
      </c>
      <c r="C1401" s="347"/>
      <c r="D1401" s="347"/>
      <c r="E1401" s="347"/>
      <c r="F1401" s="334">
        <f t="shared" si="103"/>
        <v>0</v>
      </c>
      <c r="G1401" s="322">
        <f t="shared" si="101"/>
        <v>0</v>
      </c>
      <c r="H1401" s="347"/>
      <c r="I1401" s="29"/>
      <c r="J1401" s="347"/>
      <c r="K1401" s="334">
        <f t="shared" si="104"/>
        <v>0</v>
      </c>
      <c r="L1401" s="347"/>
      <c r="M1401" s="13"/>
      <c r="N1401" s="160"/>
      <c r="O1401" s="325">
        <f t="shared" si="102"/>
        <v>0</v>
      </c>
    </row>
    <row r="1402" spans="1:15" x14ac:dyDescent="0.25">
      <c r="A1402" s="27" t="s">
        <v>45</v>
      </c>
      <c r="B1402" s="25" t="s">
        <v>20</v>
      </c>
      <c r="C1402" s="29"/>
      <c r="D1402" s="29"/>
      <c r="E1402" s="29"/>
      <c r="F1402" s="334">
        <f t="shared" si="103"/>
        <v>0</v>
      </c>
      <c r="G1402" s="322">
        <f t="shared" si="101"/>
        <v>0</v>
      </c>
      <c r="H1402" s="29"/>
      <c r="I1402" s="29"/>
      <c r="J1402" s="29"/>
      <c r="K1402" s="334">
        <f t="shared" si="104"/>
        <v>0</v>
      </c>
      <c r="L1402" s="29"/>
      <c r="M1402" s="13"/>
      <c r="N1402" s="160"/>
      <c r="O1402" s="325">
        <f t="shared" si="102"/>
        <v>0</v>
      </c>
    </row>
    <row r="1403" spans="1:15" x14ac:dyDescent="0.25">
      <c r="A1403" s="138" t="s">
        <v>3291</v>
      </c>
      <c r="B1403" s="30" t="s">
        <v>3292</v>
      </c>
      <c r="C1403" s="29"/>
      <c r="D1403" s="29"/>
      <c r="E1403" s="29"/>
      <c r="F1403" s="334">
        <f t="shared" si="103"/>
        <v>0</v>
      </c>
      <c r="G1403" s="322">
        <f t="shared" si="101"/>
        <v>0.24322033898305084</v>
      </c>
      <c r="H1403" s="136"/>
      <c r="I1403" s="29" t="s">
        <v>146</v>
      </c>
      <c r="J1403" s="136"/>
      <c r="K1403" s="334" t="str">
        <f t="shared" si="104"/>
        <v>1 шт.</v>
      </c>
      <c r="L1403" s="136"/>
      <c r="M1403" s="13">
        <v>0.28699999999999998</v>
      </c>
      <c r="N1403" s="160"/>
      <c r="O1403" s="325">
        <f t="shared" si="102"/>
        <v>0.28699999999999998</v>
      </c>
    </row>
    <row r="1404" spans="1:15" x14ac:dyDescent="0.25">
      <c r="A1404" s="138" t="s">
        <v>3293</v>
      </c>
      <c r="B1404" s="30" t="s">
        <v>3294</v>
      </c>
      <c r="C1404" s="29"/>
      <c r="D1404" s="29"/>
      <c r="E1404" s="29"/>
      <c r="F1404" s="334">
        <f t="shared" si="103"/>
        <v>0</v>
      </c>
      <c r="G1404" s="322">
        <f t="shared" si="101"/>
        <v>0.16102628813559322</v>
      </c>
      <c r="H1404" s="136"/>
      <c r="I1404" s="29" t="s">
        <v>146</v>
      </c>
      <c r="J1404" s="136"/>
      <c r="K1404" s="334" t="str">
        <f t="shared" si="104"/>
        <v>1 шт.</v>
      </c>
      <c r="L1404" s="136"/>
      <c r="M1404" s="13">
        <v>0.19001102</v>
      </c>
      <c r="N1404" s="160"/>
      <c r="O1404" s="325">
        <f t="shared" si="102"/>
        <v>0.19001102</v>
      </c>
    </row>
    <row r="1405" spans="1:15" x14ac:dyDescent="0.25">
      <c r="A1405" s="138" t="s">
        <v>3295</v>
      </c>
      <c r="B1405" s="30" t="s">
        <v>3296</v>
      </c>
      <c r="C1405" s="29"/>
      <c r="D1405" s="29"/>
      <c r="E1405" s="29"/>
      <c r="F1405" s="334">
        <f t="shared" si="103"/>
        <v>0</v>
      </c>
      <c r="G1405" s="322">
        <f t="shared" si="101"/>
        <v>9.8970000000000002E-2</v>
      </c>
      <c r="H1405" s="29"/>
      <c r="I1405" s="29" t="s">
        <v>146</v>
      </c>
      <c r="J1405" s="29"/>
      <c r="K1405" s="334" t="str">
        <f t="shared" si="104"/>
        <v>1 шт.</v>
      </c>
      <c r="L1405" s="29"/>
      <c r="M1405" s="13">
        <v>0.1167846</v>
      </c>
      <c r="N1405" s="160"/>
      <c r="O1405" s="325">
        <f t="shared" si="102"/>
        <v>0.1167846</v>
      </c>
    </row>
    <row r="1406" spans="1:15" x14ac:dyDescent="0.25">
      <c r="A1406" s="138" t="s">
        <v>3297</v>
      </c>
      <c r="B1406" s="30" t="s">
        <v>704</v>
      </c>
      <c r="C1406" s="29"/>
      <c r="D1406" s="29"/>
      <c r="E1406" s="29"/>
      <c r="F1406" s="334">
        <f t="shared" si="103"/>
        <v>0</v>
      </c>
      <c r="G1406" s="322">
        <f t="shared" si="101"/>
        <v>0.15254237288135594</v>
      </c>
      <c r="H1406" s="29"/>
      <c r="I1406" s="29" t="s">
        <v>146</v>
      </c>
      <c r="J1406" s="29"/>
      <c r="K1406" s="334" t="str">
        <f t="shared" si="104"/>
        <v>1 шт.</v>
      </c>
      <c r="L1406" s="29"/>
      <c r="M1406" s="13">
        <v>0.18</v>
      </c>
      <c r="N1406" s="160"/>
      <c r="O1406" s="325">
        <f t="shared" si="102"/>
        <v>0.18</v>
      </c>
    </row>
    <row r="1407" spans="1:15" x14ac:dyDescent="0.25">
      <c r="A1407" s="138" t="s">
        <v>3298</v>
      </c>
      <c r="B1407" s="30" t="s">
        <v>3299</v>
      </c>
      <c r="C1407" s="29"/>
      <c r="D1407" s="29"/>
      <c r="E1407" s="29"/>
      <c r="F1407" s="334">
        <f t="shared" si="103"/>
        <v>0</v>
      </c>
      <c r="G1407" s="322">
        <f t="shared" si="101"/>
        <v>0.42075800000000002</v>
      </c>
      <c r="H1407" s="29"/>
      <c r="I1407" s="29" t="s">
        <v>146</v>
      </c>
      <c r="J1407" s="29"/>
      <c r="K1407" s="334" t="str">
        <f t="shared" si="104"/>
        <v>1 шт.</v>
      </c>
      <c r="L1407" s="29"/>
      <c r="M1407" s="13">
        <v>0.49649443999999998</v>
      </c>
      <c r="N1407" s="160"/>
      <c r="O1407" s="325">
        <f t="shared" si="102"/>
        <v>0.49649443999999998</v>
      </c>
    </row>
    <row r="1408" spans="1:15" ht="31.5" x14ac:dyDescent="0.25">
      <c r="A1408" s="138" t="s">
        <v>3300</v>
      </c>
      <c r="B1408" s="30" t="s">
        <v>3301</v>
      </c>
      <c r="C1408" s="29"/>
      <c r="D1408" s="29"/>
      <c r="E1408" s="29"/>
      <c r="F1408" s="334">
        <f t="shared" si="103"/>
        <v>0</v>
      </c>
      <c r="G1408" s="322">
        <f t="shared" si="101"/>
        <v>4.2372881355932206</v>
      </c>
      <c r="H1408" s="29"/>
      <c r="I1408" s="29" t="s">
        <v>146</v>
      </c>
      <c r="J1408" s="29"/>
      <c r="K1408" s="334" t="str">
        <f t="shared" si="104"/>
        <v>1 шт.</v>
      </c>
      <c r="L1408" s="29"/>
      <c r="M1408" s="13">
        <v>5</v>
      </c>
      <c r="N1408" s="160"/>
      <c r="O1408" s="325">
        <f t="shared" si="102"/>
        <v>5</v>
      </c>
    </row>
    <row r="1409" spans="1:15" x14ac:dyDescent="0.25">
      <c r="A1409" s="138" t="s">
        <v>3302</v>
      </c>
      <c r="B1409" s="30" t="s">
        <v>3303</v>
      </c>
      <c r="C1409" s="49"/>
      <c r="D1409" s="49"/>
      <c r="E1409" s="49"/>
      <c r="F1409" s="334">
        <f t="shared" si="103"/>
        <v>0</v>
      </c>
      <c r="G1409" s="322">
        <f t="shared" si="101"/>
        <v>1.0788135593220338</v>
      </c>
      <c r="H1409" s="49"/>
      <c r="I1409" s="29" t="s">
        <v>146</v>
      </c>
      <c r="J1409" s="49"/>
      <c r="K1409" s="334" t="str">
        <f t="shared" si="104"/>
        <v>1 шт.</v>
      </c>
      <c r="L1409" s="49"/>
      <c r="M1409" s="13">
        <v>1.2729999999999999</v>
      </c>
      <c r="N1409" s="160"/>
      <c r="O1409" s="325">
        <f t="shared" si="102"/>
        <v>1.2729999999999999</v>
      </c>
    </row>
    <row r="1410" spans="1:15" ht="31.5" x14ac:dyDescent="0.25">
      <c r="A1410" s="138" t="s">
        <v>3304</v>
      </c>
      <c r="B1410" s="30" t="s">
        <v>3305</v>
      </c>
      <c r="C1410" s="199"/>
      <c r="D1410" s="199"/>
      <c r="E1410" s="199"/>
      <c r="F1410" s="334">
        <f t="shared" si="103"/>
        <v>0</v>
      </c>
      <c r="G1410" s="322">
        <f t="shared" si="101"/>
        <v>8.3898305084745772E-2</v>
      </c>
      <c r="H1410" s="199"/>
      <c r="I1410" s="29" t="s">
        <v>146</v>
      </c>
      <c r="J1410" s="199"/>
      <c r="K1410" s="334" t="str">
        <f t="shared" si="104"/>
        <v>1 шт.</v>
      </c>
      <c r="L1410" s="199"/>
      <c r="M1410" s="13">
        <v>9.9000000000000005E-2</v>
      </c>
      <c r="N1410" s="160"/>
      <c r="O1410" s="325">
        <f t="shared" si="102"/>
        <v>9.9000000000000005E-2</v>
      </c>
    </row>
    <row r="1411" spans="1:15" x14ac:dyDescent="0.25">
      <c r="A1411" s="138" t="s">
        <v>3306</v>
      </c>
      <c r="B1411" s="30" t="s">
        <v>3307</v>
      </c>
      <c r="C1411" s="199"/>
      <c r="D1411" s="199"/>
      <c r="E1411" s="199"/>
      <c r="F1411" s="334">
        <f t="shared" si="103"/>
        <v>0</v>
      </c>
      <c r="G1411" s="322">
        <f t="shared" si="101"/>
        <v>0.66101694915254239</v>
      </c>
      <c r="H1411" s="199"/>
      <c r="I1411" s="29" t="s">
        <v>146</v>
      </c>
      <c r="J1411" s="199"/>
      <c r="K1411" s="334" t="str">
        <f t="shared" si="104"/>
        <v>1 шт.</v>
      </c>
      <c r="L1411" s="199"/>
      <c r="M1411" s="13">
        <v>0.78</v>
      </c>
      <c r="N1411" s="160"/>
      <c r="O1411" s="325">
        <f t="shared" si="102"/>
        <v>0.78</v>
      </c>
    </row>
    <row r="1412" spans="1:15" x14ac:dyDescent="0.25">
      <c r="A1412" s="27" t="s">
        <v>46</v>
      </c>
      <c r="B1412" s="25" t="s">
        <v>21</v>
      </c>
      <c r="C1412" s="29"/>
      <c r="D1412" s="29"/>
      <c r="E1412" s="29"/>
      <c r="F1412" s="334">
        <f t="shared" si="103"/>
        <v>0</v>
      </c>
      <c r="G1412" s="322">
        <f t="shared" si="101"/>
        <v>0</v>
      </c>
      <c r="H1412" s="136"/>
      <c r="I1412" s="29"/>
      <c r="J1412" s="136"/>
      <c r="K1412" s="334">
        <f t="shared" si="104"/>
        <v>0</v>
      </c>
      <c r="L1412" s="136"/>
      <c r="M1412" s="13"/>
      <c r="N1412" s="160"/>
      <c r="O1412" s="325">
        <f t="shared" si="102"/>
        <v>0</v>
      </c>
    </row>
    <row r="1413" spans="1:15" x14ac:dyDescent="0.25">
      <c r="A1413" s="58" t="s">
        <v>1035</v>
      </c>
      <c r="B1413" s="45" t="s">
        <v>3308</v>
      </c>
      <c r="C1413" s="29"/>
      <c r="D1413" s="29"/>
      <c r="E1413" s="29"/>
      <c r="F1413" s="334">
        <f t="shared" si="103"/>
        <v>0</v>
      </c>
      <c r="G1413" s="322">
        <f t="shared" si="101"/>
        <v>6.3559322033898304</v>
      </c>
      <c r="H1413" s="29"/>
      <c r="I1413" s="14"/>
      <c r="J1413" s="29"/>
      <c r="K1413" s="334">
        <f t="shared" si="104"/>
        <v>0</v>
      </c>
      <c r="L1413" s="29"/>
      <c r="M1413" s="31">
        <v>7.5</v>
      </c>
      <c r="N1413" s="160"/>
      <c r="O1413" s="325">
        <f t="shared" si="102"/>
        <v>7.5</v>
      </c>
    </row>
    <row r="1414" spans="1:15" x14ac:dyDescent="0.25">
      <c r="A1414" s="58" t="s">
        <v>1036</v>
      </c>
      <c r="B1414" s="30" t="s">
        <v>3309</v>
      </c>
      <c r="C1414" s="29"/>
      <c r="D1414" s="29"/>
      <c r="E1414" s="29"/>
      <c r="F1414" s="334">
        <f t="shared" si="103"/>
        <v>0</v>
      </c>
      <c r="G1414" s="322">
        <f t="shared" si="101"/>
        <v>6.5058898305084753E-2</v>
      </c>
      <c r="H1414" s="29"/>
      <c r="I1414" s="29" t="s">
        <v>146</v>
      </c>
      <c r="J1414" s="29"/>
      <c r="K1414" s="334" t="str">
        <f t="shared" si="104"/>
        <v>1 шт.</v>
      </c>
      <c r="L1414" s="29"/>
      <c r="M1414" s="13">
        <v>7.6769500000000004E-2</v>
      </c>
      <c r="N1414" s="160"/>
      <c r="O1414" s="325">
        <f t="shared" si="102"/>
        <v>7.6769500000000004E-2</v>
      </c>
    </row>
    <row r="1415" spans="1:15" ht="63" x14ac:dyDescent="0.25">
      <c r="A1415" s="58" t="s">
        <v>1037</v>
      </c>
      <c r="B1415" s="30" t="s">
        <v>3310</v>
      </c>
      <c r="C1415" s="29"/>
      <c r="D1415" s="29"/>
      <c r="E1415" s="29"/>
      <c r="F1415" s="334">
        <f t="shared" si="103"/>
        <v>0</v>
      </c>
      <c r="G1415" s="322">
        <f t="shared" si="101"/>
        <v>0.42372881355932207</v>
      </c>
      <c r="H1415" s="136"/>
      <c r="I1415" s="29"/>
      <c r="J1415" s="136"/>
      <c r="K1415" s="334">
        <f t="shared" si="104"/>
        <v>0</v>
      </c>
      <c r="L1415" s="136"/>
      <c r="M1415" s="13">
        <v>0.5</v>
      </c>
      <c r="N1415" s="160"/>
      <c r="O1415" s="325">
        <f t="shared" si="102"/>
        <v>0.5</v>
      </c>
    </row>
    <row r="1416" spans="1:15" ht="47.25" x14ac:dyDescent="0.25">
      <c r="A1416" s="58" t="s">
        <v>1443</v>
      </c>
      <c r="B1416" s="30" t="s">
        <v>3311</v>
      </c>
      <c r="C1416" s="29"/>
      <c r="D1416" s="29"/>
      <c r="E1416" s="29"/>
      <c r="F1416" s="334">
        <f t="shared" si="103"/>
        <v>0</v>
      </c>
      <c r="G1416" s="322">
        <f t="shared" si="101"/>
        <v>0.9023365423728813</v>
      </c>
      <c r="H1416" s="136"/>
      <c r="I1416" s="29"/>
      <c r="J1416" s="136"/>
      <c r="K1416" s="334">
        <f t="shared" si="104"/>
        <v>0</v>
      </c>
      <c r="L1416" s="136"/>
      <c r="M1416" s="13">
        <v>1.0647571199999999</v>
      </c>
      <c r="N1416" s="160"/>
      <c r="O1416" s="325">
        <f t="shared" si="102"/>
        <v>1.0647571199999999</v>
      </c>
    </row>
    <row r="1417" spans="1:15" ht="47.25" x14ac:dyDescent="0.25">
      <c r="A1417" s="58" t="s">
        <v>1039</v>
      </c>
      <c r="B1417" s="30" t="s">
        <v>3312</v>
      </c>
      <c r="C1417" s="29"/>
      <c r="D1417" s="29"/>
      <c r="E1417" s="29"/>
      <c r="F1417" s="334">
        <f t="shared" si="103"/>
        <v>0</v>
      </c>
      <c r="G1417" s="322">
        <f t="shared" si="101"/>
        <v>11.017124398305087</v>
      </c>
      <c r="H1417" s="29"/>
      <c r="I1417" s="29"/>
      <c r="J1417" s="29"/>
      <c r="K1417" s="334">
        <f t="shared" si="104"/>
        <v>0</v>
      </c>
      <c r="L1417" s="29"/>
      <c r="M1417" s="13">
        <v>13.000206790000002</v>
      </c>
      <c r="N1417" s="160"/>
      <c r="O1417" s="325">
        <f t="shared" si="102"/>
        <v>13.000206790000002</v>
      </c>
    </row>
    <row r="1418" spans="1:15" ht="31.5" x14ac:dyDescent="0.25">
      <c r="A1418" s="58" t="s">
        <v>3313</v>
      </c>
      <c r="B1418" s="367" t="s">
        <v>3314</v>
      </c>
      <c r="C1418" s="29"/>
      <c r="D1418" s="29"/>
      <c r="E1418" s="29"/>
      <c r="F1418" s="334">
        <f t="shared" si="103"/>
        <v>0</v>
      </c>
      <c r="G1418" s="322">
        <f t="shared" si="101"/>
        <v>3.3050847457627118E-2</v>
      </c>
      <c r="H1418" s="29"/>
      <c r="I1418" s="29"/>
      <c r="J1418" s="29"/>
      <c r="K1418" s="334">
        <f t="shared" si="104"/>
        <v>0</v>
      </c>
      <c r="L1418" s="29"/>
      <c r="M1418" s="13">
        <v>3.9E-2</v>
      </c>
      <c r="N1418" s="160"/>
      <c r="O1418" s="325">
        <f t="shared" si="102"/>
        <v>3.9E-2</v>
      </c>
    </row>
    <row r="1419" spans="1:15" ht="31.5" x14ac:dyDescent="0.25">
      <c r="A1419" s="58" t="s">
        <v>3315</v>
      </c>
      <c r="B1419" s="30" t="s">
        <v>3316</v>
      </c>
      <c r="C1419" s="29"/>
      <c r="D1419" s="29"/>
      <c r="E1419" s="29"/>
      <c r="F1419" s="334">
        <f t="shared" si="103"/>
        <v>0</v>
      </c>
      <c r="G1419" s="322">
        <f t="shared" si="101"/>
        <v>2.1614155508474577</v>
      </c>
      <c r="H1419" s="29"/>
      <c r="I1419" s="29"/>
      <c r="J1419" s="29"/>
      <c r="K1419" s="334">
        <f t="shared" si="104"/>
        <v>0</v>
      </c>
      <c r="L1419" s="29"/>
      <c r="M1419" s="13">
        <v>2.5504703499999999</v>
      </c>
      <c r="N1419" s="160"/>
      <c r="O1419" s="325">
        <f t="shared" si="102"/>
        <v>2.5504703499999999</v>
      </c>
    </row>
    <row r="1420" spans="1:15" ht="47.25" x14ac:dyDescent="0.25">
      <c r="A1420" s="58" t="s">
        <v>3317</v>
      </c>
      <c r="B1420" s="30" t="s">
        <v>3318</v>
      </c>
      <c r="C1420" s="29"/>
      <c r="D1420" s="29"/>
      <c r="E1420" s="29"/>
      <c r="F1420" s="334">
        <f t="shared" si="103"/>
        <v>0</v>
      </c>
      <c r="G1420" s="322">
        <f t="shared" si="101"/>
        <v>4.2369028474576274</v>
      </c>
      <c r="H1420" s="29"/>
      <c r="I1420" s="29"/>
      <c r="J1420" s="29"/>
      <c r="K1420" s="334">
        <f t="shared" si="104"/>
        <v>0</v>
      </c>
      <c r="L1420" s="29"/>
      <c r="M1420" s="13">
        <v>4.9995453599999999</v>
      </c>
      <c r="N1420" s="160"/>
      <c r="O1420" s="325">
        <f t="shared" si="102"/>
        <v>4.9995453599999999</v>
      </c>
    </row>
    <row r="1421" spans="1:15" x14ac:dyDescent="0.25">
      <c r="A1421" s="27" t="s">
        <v>51</v>
      </c>
      <c r="B1421" s="25" t="s">
        <v>17</v>
      </c>
      <c r="C1421" s="29"/>
      <c r="D1421" s="29"/>
      <c r="E1421" s="29"/>
      <c r="F1421" s="334">
        <f t="shared" si="103"/>
        <v>0</v>
      </c>
      <c r="G1421" s="322">
        <f t="shared" si="101"/>
        <v>0</v>
      </c>
      <c r="H1421" s="29"/>
      <c r="I1421" s="29"/>
      <c r="J1421" s="29"/>
      <c r="K1421" s="334">
        <f t="shared" si="104"/>
        <v>0</v>
      </c>
      <c r="L1421" s="29"/>
      <c r="M1421" s="13"/>
      <c r="N1421" s="160"/>
      <c r="O1421" s="325">
        <f t="shared" si="102"/>
        <v>0</v>
      </c>
    </row>
    <row r="1422" spans="1:15" ht="47.25" x14ac:dyDescent="0.25">
      <c r="A1422" s="138" t="s">
        <v>3319</v>
      </c>
      <c r="B1422" s="30" t="s">
        <v>3320</v>
      </c>
      <c r="C1422" s="29"/>
      <c r="D1422" s="29"/>
      <c r="E1422" s="29"/>
      <c r="F1422" s="334">
        <f t="shared" si="103"/>
        <v>0</v>
      </c>
      <c r="G1422" s="322">
        <f t="shared" si="101"/>
        <v>3.0366311101694916</v>
      </c>
      <c r="H1422" s="29"/>
      <c r="I1422" s="29"/>
      <c r="J1422" s="29"/>
      <c r="K1422" s="334">
        <f t="shared" si="104"/>
        <v>0</v>
      </c>
      <c r="L1422" s="29"/>
      <c r="M1422" s="13">
        <v>3.5832247100000001</v>
      </c>
      <c r="N1422" s="160"/>
      <c r="O1422" s="325">
        <f t="shared" si="102"/>
        <v>3.5832247100000001</v>
      </c>
    </row>
    <row r="1423" spans="1:15" x14ac:dyDescent="0.25">
      <c r="A1423" s="4" t="s">
        <v>52</v>
      </c>
      <c r="B1423" s="25" t="s">
        <v>24</v>
      </c>
      <c r="C1423" s="29"/>
      <c r="D1423" s="29"/>
      <c r="E1423" s="29"/>
      <c r="F1423" s="334">
        <f t="shared" si="103"/>
        <v>0</v>
      </c>
      <c r="G1423" s="322">
        <f t="shared" si="101"/>
        <v>0</v>
      </c>
      <c r="H1423" s="29"/>
      <c r="I1423" s="29"/>
      <c r="J1423" s="29"/>
      <c r="K1423" s="334">
        <f t="shared" si="104"/>
        <v>0</v>
      </c>
      <c r="L1423" s="29"/>
      <c r="M1423" s="13"/>
      <c r="N1423" s="160"/>
      <c r="O1423" s="325">
        <f t="shared" si="102"/>
        <v>0</v>
      </c>
    </row>
    <row r="1424" spans="1:15" ht="51" customHeight="1" x14ac:dyDescent="0.25">
      <c r="A1424" s="58" t="s">
        <v>3321</v>
      </c>
      <c r="B1424" s="45" t="s">
        <v>4147</v>
      </c>
      <c r="C1424" s="29"/>
      <c r="D1424" s="29"/>
      <c r="E1424" s="29"/>
      <c r="F1424" s="334">
        <f t="shared" si="103"/>
        <v>0</v>
      </c>
      <c r="G1424" s="322">
        <f t="shared" ref="G1424:G1487" si="105">O1424/1.18</f>
        <v>3.4983050847457631</v>
      </c>
      <c r="H1424" s="29"/>
      <c r="I1424" s="29" t="s">
        <v>146</v>
      </c>
      <c r="J1424" s="29"/>
      <c r="K1424" s="334" t="str">
        <f t="shared" si="104"/>
        <v>1 шт.</v>
      </c>
      <c r="L1424" s="29"/>
      <c r="M1424" s="31">
        <v>4.1280000000000001</v>
      </c>
      <c r="N1424" s="160"/>
      <c r="O1424" s="325">
        <f t="shared" si="102"/>
        <v>4.1280000000000001</v>
      </c>
    </row>
    <row r="1425" spans="1:15" ht="47.25" x14ac:dyDescent="0.25">
      <c r="A1425" s="58" t="s">
        <v>3322</v>
      </c>
      <c r="B1425" s="169" t="s">
        <v>4148</v>
      </c>
      <c r="C1425" s="199"/>
      <c r="D1425" s="199"/>
      <c r="E1425" s="199"/>
      <c r="F1425" s="334">
        <f t="shared" si="103"/>
        <v>0</v>
      </c>
      <c r="G1425" s="322">
        <f t="shared" si="105"/>
        <v>2.460169491525424</v>
      </c>
      <c r="H1425" s="199"/>
      <c r="I1425" s="29" t="s">
        <v>146</v>
      </c>
      <c r="J1425" s="199"/>
      <c r="K1425" s="334" t="str">
        <f t="shared" si="104"/>
        <v>1 шт.</v>
      </c>
      <c r="L1425" s="199"/>
      <c r="M1425" s="31">
        <v>2.903</v>
      </c>
      <c r="N1425" s="160"/>
      <c r="O1425" s="325">
        <f t="shared" si="102"/>
        <v>2.903</v>
      </c>
    </row>
    <row r="1426" spans="1:15" ht="47.25" x14ac:dyDescent="0.25">
      <c r="A1426" s="58" t="s">
        <v>3323</v>
      </c>
      <c r="B1426" s="169" t="s">
        <v>4149</v>
      </c>
      <c r="C1426" s="29"/>
      <c r="D1426" s="29"/>
      <c r="E1426" s="29"/>
      <c r="F1426" s="334">
        <f t="shared" si="103"/>
        <v>0</v>
      </c>
      <c r="G1426" s="322">
        <f t="shared" si="105"/>
        <v>2.159322033898305</v>
      </c>
      <c r="H1426" s="136"/>
      <c r="I1426" s="29" t="s">
        <v>146</v>
      </c>
      <c r="J1426" s="136"/>
      <c r="K1426" s="334" t="str">
        <f t="shared" si="104"/>
        <v>1 шт.</v>
      </c>
      <c r="L1426" s="136"/>
      <c r="M1426" s="31">
        <v>2.548</v>
      </c>
      <c r="N1426" s="160"/>
      <c r="O1426" s="325">
        <f t="shared" si="102"/>
        <v>2.548</v>
      </c>
    </row>
    <row r="1427" spans="1:15" x14ac:dyDescent="0.25">
      <c r="A1427" s="58" t="s">
        <v>3324</v>
      </c>
      <c r="B1427" s="45" t="s">
        <v>3325</v>
      </c>
      <c r="C1427" s="29"/>
      <c r="D1427" s="29"/>
      <c r="E1427" s="29"/>
      <c r="F1427" s="334">
        <f t="shared" si="103"/>
        <v>0</v>
      </c>
      <c r="G1427" s="322">
        <f t="shared" si="105"/>
        <v>0.13305084745762713</v>
      </c>
      <c r="H1427" s="29"/>
      <c r="I1427" s="14"/>
      <c r="J1427" s="29"/>
      <c r="K1427" s="334">
        <f t="shared" si="104"/>
        <v>0</v>
      </c>
      <c r="L1427" s="29"/>
      <c r="M1427" s="31">
        <v>0.157</v>
      </c>
      <c r="N1427" s="31"/>
      <c r="O1427" s="325">
        <f t="shared" si="102"/>
        <v>0.157</v>
      </c>
    </row>
    <row r="1428" spans="1:15" x14ac:dyDescent="0.25">
      <c r="A1428" s="27" t="s">
        <v>54</v>
      </c>
      <c r="B1428" s="25" t="s">
        <v>25</v>
      </c>
      <c r="C1428" s="29"/>
      <c r="D1428" s="29"/>
      <c r="E1428" s="29"/>
      <c r="F1428" s="334">
        <f t="shared" si="103"/>
        <v>0</v>
      </c>
      <c r="G1428" s="322">
        <f t="shared" si="105"/>
        <v>0</v>
      </c>
      <c r="H1428" s="29"/>
      <c r="I1428" s="29"/>
      <c r="J1428" s="29"/>
      <c r="K1428" s="334">
        <f t="shared" si="104"/>
        <v>0</v>
      </c>
      <c r="L1428" s="29"/>
      <c r="M1428" s="13"/>
      <c r="N1428" s="160"/>
      <c r="O1428" s="325">
        <f t="shared" si="102"/>
        <v>0</v>
      </c>
    </row>
    <row r="1429" spans="1:15" x14ac:dyDescent="0.25">
      <c r="A1429" s="333" t="s">
        <v>1041</v>
      </c>
      <c r="B1429" s="30" t="s">
        <v>3326</v>
      </c>
      <c r="C1429" s="29"/>
      <c r="D1429" s="29"/>
      <c r="E1429" s="29"/>
      <c r="F1429" s="334">
        <f t="shared" si="103"/>
        <v>0</v>
      </c>
      <c r="G1429" s="322">
        <f t="shared" si="105"/>
        <v>0.11864406779661019</v>
      </c>
      <c r="H1429" s="29"/>
      <c r="I1429" s="29" t="s">
        <v>146</v>
      </c>
      <c r="J1429" s="29"/>
      <c r="K1429" s="334" t="str">
        <f t="shared" si="104"/>
        <v>1 шт.</v>
      </c>
      <c r="L1429" s="29"/>
      <c r="M1429" s="13">
        <v>0.14000000000000001</v>
      </c>
      <c r="N1429" s="160"/>
      <c r="O1429" s="325">
        <f t="shared" ref="O1429:O1492" si="106">L1429+M1429+N1429</f>
        <v>0.14000000000000001</v>
      </c>
    </row>
    <row r="1430" spans="1:15" x14ac:dyDescent="0.25">
      <c r="A1430" s="27" t="s">
        <v>55</v>
      </c>
      <c r="B1430" s="25" t="s">
        <v>26</v>
      </c>
      <c r="C1430" s="29"/>
      <c r="D1430" s="29"/>
      <c r="E1430" s="29"/>
      <c r="F1430" s="334">
        <f t="shared" si="103"/>
        <v>0</v>
      </c>
      <c r="G1430" s="322">
        <f t="shared" si="105"/>
        <v>0</v>
      </c>
      <c r="H1430" s="29"/>
      <c r="I1430" s="29"/>
      <c r="J1430" s="29"/>
      <c r="K1430" s="334">
        <f t="shared" si="104"/>
        <v>0</v>
      </c>
      <c r="L1430" s="29"/>
      <c r="M1430" s="13"/>
      <c r="N1430" s="160"/>
      <c r="O1430" s="325">
        <f t="shared" si="106"/>
        <v>0</v>
      </c>
    </row>
    <row r="1431" spans="1:15" x14ac:dyDescent="0.25">
      <c r="A1431" s="3" t="s">
        <v>10</v>
      </c>
      <c r="B1431" s="46" t="s">
        <v>11</v>
      </c>
      <c r="C1431" s="29"/>
      <c r="D1431" s="29"/>
      <c r="E1431" s="29"/>
      <c r="F1431" s="334">
        <f t="shared" si="103"/>
        <v>0</v>
      </c>
      <c r="G1431" s="322">
        <f t="shared" si="105"/>
        <v>0</v>
      </c>
      <c r="H1431" s="29"/>
      <c r="I1431" s="40"/>
      <c r="J1431" s="29"/>
      <c r="K1431" s="334">
        <f t="shared" si="104"/>
        <v>0</v>
      </c>
      <c r="L1431" s="29"/>
      <c r="M1431" s="61"/>
      <c r="N1431" s="160"/>
      <c r="O1431" s="325">
        <f t="shared" si="106"/>
        <v>0</v>
      </c>
    </row>
    <row r="1432" spans="1:15" x14ac:dyDescent="0.25">
      <c r="A1432" s="9" t="s">
        <v>42</v>
      </c>
      <c r="B1432" s="25" t="s">
        <v>43</v>
      </c>
      <c r="C1432" s="29"/>
      <c r="D1432" s="29"/>
      <c r="E1432" s="29"/>
      <c r="F1432" s="334">
        <f t="shared" si="103"/>
        <v>0</v>
      </c>
      <c r="G1432" s="322">
        <f t="shared" si="105"/>
        <v>0</v>
      </c>
      <c r="H1432" s="136"/>
      <c r="I1432" s="14"/>
      <c r="J1432" s="136"/>
      <c r="K1432" s="334">
        <f t="shared" si="104"/>
        <v>0</v>
      </c>
      <c r="L1432" s="136"/>
      <c r="M1432" s="31"/>
      <c r="N1432" s="160"/>
      <c r="O1432" s="325">
        <f t="shared" si="106"/>
        <v>0</v>
      </c>
    </row>
    <row r="1433" spans="1:15" ht="47.25" x14ac:dyDescent="0.25">
      <c r="A1433" s="58" t="s">
        <v>599</v>
      </c>
      <c r="B1433" s="45" t="s">
        <v>3327</v>
      </c>
      <c r="C1433" s="29"/>
      <c r="D1433" s="29" t="str">
        <f>I1433</f>
        <v>0,4 МВА</v>
      </c>
      <c r="E1433" s="29"/>
      <c r="F1433" s="334" t="str">
        <f t="shared" si="103"/>
        <v>0,4 МВА</v>
      </c>
      <c r="G1433" s="322">
        <f t="shared" si="105"/>
        <v>0.15167655932203392</v>
      </c>
      <c r="H1433" s="136"/>
      <c r="I1433" s="317" t="s">
        <v>19</v>
      </c>
      <c r="J1433" s="136"/>
      <c r="K1433" s="334" t="str">
        <f t="shared" si="104"/>
        <v>0,4 МВА</v>
      </c>
      <c r="L1433" s="136"/>
      <c r="M1433" s="31">
        <v>0.17897834000000001</v>
      </c>
      <c r="N1433" s="160"/>
      <c r="O1433" s="325">
        <f t="shared" si="106"/>
        <v>0.17897834000000001</v>
      </c>
    </row>
    <row r="1434" spans="1:15" ht="47.25" x14ac:dyDescent="0.25">
      <c r="A1434" s="58" t="s">
        <v>602</v>
      </c>
      <c r="B1434" s="45" t="s">
        <v>3328</v>
      </c>
      <c r="C1434" s="29"/>
      <c r="D1434" s="29" t="str">
        <f t="shared" ref="D1434:D1445" si="107">I1434</f>
        <v>0,4 МВА</v>
      </c>
      <c r="E1434" s="29"/>
      <c r="F1434" s="334" t="str">
        <f t="shared" si="103"/>
        <v>0,4 МВА</v>
      </c>
      <c r="G1434" s="322">
        <f t="shared" si="105"/>
        <v>0.15183522033898306</v>
      </c>
      <c r="H1434" s="29"/>
      <c r="I1434" s="317" t="s">
        <v>19</v>
      </c>
      <c r="J1434" s="29"/>
      <c r="K1434" s="334" t="str">
        <f t="shared" si="104"/>
        <v>0,4 МВА</v>
      </c>
      <c r="L1434" s="29"/>
      <c r="M1434" s="31">
        <v>0.17916556</v>
      </c>
      <c r="N1434" s="160"/>
      <c r="O1434" s="325">
        <f t="shared" si="106"/>
        <v>0.17916556</v>
      </c>
    </row>
    <row r="1435" spans="1:15" ht="47.25" x14ac:dyDescent="0.25">
      <c r="A1435" s="58" t="s">
        <v>603</v>
      </c>
      <c r="B1435" s="45" t="s">
        <v>3329</v>
      </c>
      <c r="C1435" s="29"/>
      <c r="D1435" s="29" t="str">
        <f t="shared" si="107"/>
        <v>0,25 МВА</v>
      </c>
      <c r="E1435" s="29"/>
      <c r="F1435" s="334" t="str">
        <f t="shared" si="103"/>
        <v>0,25 МВА</v>
      </c>
      <c r="G1435" s="322">
        <f t="shared" si="105"/>
        <v>0.11467949000000001</v>
      </c>
      <c r="H1435" s="29"/>
      <c r="I1435" s="317" t="s">
        <v>352</v>
      </c>
      <c r="J1435" s="29"/>
      <c r="K1435" s="334" t="str">
        <f t="shared" si="104"/>
        <v>0,25 МВА</v>
      </c>
      <c r="L1435" s="29"/>
      <c r="M1435" s="31">
        <v>0.13532179820000001</v>
      </c>
      <c r="N1435" s="160"/>
      <c r="O1435" s="325">
        <f t="shared" si="106"/>
        <v>0.13532179820000001</v>
      </c>
    </row>
    <row r="1436" spans="1:15" ht="47.25" x14ac:dyDescent="0.25">
      <c r="A1436" s="58" t="s">
        <v>604</v>
      </c>
      <c r="B1436" s="45" t="s">
        <v>3330</v>
      </c>
      <c r="C1436" s="29"/>
      <c r="D1436" s="29" t="str">
        <f t="shared" si="107"/>
        <v>0,25 МВА</v>
      </c>
      <c r="E1436" s="29"/>
      <c r="F1436" s="334" t="str">
        <f t="shared" si="103"/>
        <v>0,25 МВА</v>
      </c>
      <c r="G1436" s="322">
        <f t="shared" si="105"/>
        <v>0.11464289999999999</v>
      </c>
      <c r="H1436" s="29"/>
      <c r="I1436" s="317" t="s">
        <v>352</v>
      </c>
      <c r="J1436" s="29"/>
      <c r="K1436" s="334" t="str">
        <f t="shared" si="104"/>
        <v>0,25 МВА</v>
      </c>
      <c r="L1436" s="29"/>
      <c r="M1436" s="31">
        <v>0.13527862199999999</v>
      </c>
      <c r="N1436" s="160"/>
      <c r="O1436" s="325">
        <f t="shared" si="106"/>
        <v>0.13527862199999999</v>
      </c>
    </row>
    <row r="1437" spans="1:15" ht="47.25" x14ac:dyDescent="0.25">
      <c r="A1437" s="58" t="s">
        <v>605</v>
      </c>
      <c r="B1437" s="45" t="s">
        <v>3331</v>
      </c>
      <c r="C1437" s="29"/>
      <c r="D1437" s="29" t="str">
        <f t="shared" si="107"/>
        <v>0,16 МВА</v>
      </c>
      <c r="E1437" s="29"/>
      <c r="F1437" s="334" t="str">
        <f t="shared" si="103"/>
        <v>0,16 МВА</v>
      </c>
      <c r="G1437" s="322">
        <f t="shared" si="105"/>
        <v>8.2737449152542386E-2</v>
      </c>
      <c r="H1437" s="29"/>
      <c r="I1437" s="317" t="s">
        <v>327</v>
      </c>
      <c r="J1437" s="29"/>
      <c r="K1437" s="334" t="str">
        <f t="shared" si="104"/>
        <v>0,16 МВА</v>
      </c>
      <c r="L1437" s="29"/>
      <c r="M1437" s="31">
        <v>9.7630190000000006E-2</v>
      </c>
      <c r="N1437" s="160"/>
      <c r="O1437" s="325">
        <f t="shared" si="106"/>
        <v>9.7630190000000006E-2</v>
      </c>
    </row>
    <row r="1438" spans="1:15" ht="47.25" x14ac:dyDescent="0.25">
      <c r="A1438" s="58" t="s">
        <v>606</v>
      </c>
      <c r="B1438" s="45" t="s">
        <v>3332</v>
      </c>
      <c r="C1438" s="29"/>
      <c r="D1438" s="29" t="str">
        <f t="shared" si="107"/>
        <v>0,1 МВА</v>
      </c>
      <c r="E1438" s="29"/>
      <c r="F1438" s="334" t="str">
        <f t="shared" si="103"/>
        <v>0,1 МВА</v>
      </c>
      <c r="G1438" s="322">
        <f t="shared" si="105"/>
        <v>6.7792042372881348E-2</v>
      </c>
      <c r="H1438" s="29"/>
      <c r="I1438" s="317" t="s">
        <v>18</v>
      </c>
      <c r="J1438" s="29"/>
      <c r="K1438" s="334" t="str">
        <f t="shared" si="104"/>
        <v>0,1 МВА</v>
      </c>
      <c r="L1438" s="29"/>
      <c r="M1438" s="31">
        <v>7.9994609999999994E-2</v>
      </c>
      <c r="N1438" s="160"/>
      <c r="O1438" s="325">
        <f t="shared" si="106"/>
        <v>7.9994609999999994E-2</v>
      </c>
    </row>
    <row r="1439" spans="1:15" ht="47.25" x14ac:dyDescent="0.25">
      <c r="A1439" s="58" t="s">
        <v>609</v>
      </c>
      <c r="B1439" s="45" t="s">
        <v>3333</v>
      </c>
      <c r="C1439" s="29"/>
      <c r="D1439" s="29" t="str">
        <f t="shared" si="107"/>
        <v>0,25 МВА</v>
      </c>
      <c r="E1439" s="29"/>
      <c r="F1439" s="334" t="str">
        <f t="shared" si="103"/>
        <v>0,25 МВА</v>
      </c>
      <c r="G1439" s="322">
        <f t="shared" si="105"/>
        <v>0.11745189830508476</v>
      </c>
      <c r="H1439" s="29"/>
      <c r="I1439" s="368" t="s">
        <v>352</v>
      </c>
      <c r="J1439" s="29"/>
      <c r="K1439" s="334" t="str">
        <f t="shared" si="104"/>
        <v>0,25 МВА</v>
      </c>
      <c r="L1439" s="29"/>
      <c r="M1439" s="31">
        <v>0.13859324000000001</v>
      </c>
      <c r="N1439" s="160"/>
      <c r="O1439" s="325">
        <f t="shared" si="106"/>
        <v>0.13859324000000001</v>
      </c>
    </row>
    <row r="1440" spans="1:15" ht="47.25" x14ac:dyDescent="0.25">
      <c r="A1440" s="58" t="s">
        <v>607</v>
      </c>
      <c r="B1440" s="45" t="s">
        <v>3334</v>
      </c>
      <c r="C1440" s="29"/>
      <c r="D1440" s="29" t="str">
        <f t="shared" si="107"/>
        <v>0,4 МВА</v>
      </c>
      <c r="E1440" s="29"/>
      <c r="F1440" s="334" t="str">
        <f t="shared" si="103"/>
        <v>0,4 МВА</v>
      </c>
      <c r="G1440" s="322">
        <f t="shared" si="105"/>
        <v>0.16175189830508474</v>
      </c>
      <c r="H1440" s="29"/>
      <c r="I1440" s="317" t="s">
        <v>19</v>
      </c>
      <c r="J1440" s="29"/>
      <c r="K1440" s="334" t="str">
        <f t="shared" si="104"/>
        <v>0,4 МВА</v>
      </c>
      <c r="L1440" s="29"/>
      <c r="M1440" s="31">
        <v>0.19086723999999999</v>
      </c>
      <c r="N1440" s="160"/>
      <c r="O1440" s="325">
        <f t="shared" si="106"/>
        <v>0.19086723999999999</v>
      </c>
    </row>
    <row r="1441" spans="1:15" ht="47.25" x14ac:dyDescent="0.25">
      <c r="A1441" s="58" t="s">
        <v>1590</v>
      </c>
      <c r="B1441" s="45" t="s">
        <v>3335</v>
      </c>
      <c r="C1441" s="29"/>
      <c r="D1441" s="29" t="str">
        <f t="shared" si="107"/>
        <v>0,1 МВА</v>
      </c>
      <c r="E1441" s="29"/>
      <c r="F1441" s="334" t="str">
        <f t="shared" si="103"/>
        <v>0,1 МВА</v>
      </c>
      <c r="G1441" s="322">
        <f t="shared" si="105"/>
        <v>6.946662711864407E-2</v>
      </c>
      <c r="H1441" s="29"/>
      <c r="I1441" s="317" t="s">
        <v>18</v>
      </c>
      <c r="J1441" s="29"/>
      <c r="K1441" s="334" t="str">
        <f t="shared" si="104"/>
        <v>0,1 МВА</v>
      </c>
      <c r="L1441" s="29"/>
      <c r="M1441" s="31">
        <v>8.1970619999999994E-2</v>
      </c>
      <c r="N1441" s="160"/>
      <c r="O1441" s="325">
        <f t="shared" si="106"/>
        <v>8.1970619999999994E-2</v>
      </c>
    </row>
    <row r="1442" spans="1:15" ht="47.25" x14ac:dyDescent="0.25">
      <c r="A1442" s="58" t="s">
        <v>1591</v>
      </c>
      <c r="B1442" s="45" t="s">
        <v>3336</v>
      </c>
      <c r="C1442" s="199"/>
      <c r="D1442" s="29" t="str">
        <f t="shared" si="107"/>
        <v>0,1 МВА</v>
      </c>
      <c r="E1442" s="199"/>
      <c r="F1442" s="334" t="str">
        <f t="shared" si="103"/>
        <v>0,1 МВА</v>
      </c>
      <c r="G1442" s="322">
        <f t="shared" si="105"/>
        <v>6.946662711864407E-2</v>
      </c>
      <c r="H1442" s="199"/>
      <c r="I1442" s="317" t="s">
        <v>18</v>
      </c>
      <c r="J1442" s="199"/>
      <c r="K1442" s="334" t="str">
        <f t="shared" si="104"/>
        <v>0,1 МВА</v>
      </c>
      <c r="L1442" s="199"/>
      <c r="M1442" s="31">
        <v>8.1970619999999994E-2</v>
      </c>
      <c r="N1442" s="160"/>
      <c r="O1442" s="325">
        <f t="shared" si="106"/>
        <v>8.1970619999999994E-2</v>
      </c>
    </row>
    <row r="1443" spans="1:15" ht="47.25" x14ac:dyDescent="0.25">
      <c r="A1443" s="58" t="s">
        <v>1592</v>
      </c>
      <c r="B1443" s="45" t="s">
        <v>3337</v>
      </c>
      <c r="C1443" s="29"/>
      <c r="D1443" s="29" t="str">
        <f t="shared" si="107"/>
        <v>1,6 МВА</v>
      </c>
      <c r="E1443" s="29"/>
      <c r="F1443" s="334" t="str">
        <f t="shared" si="103"/>
        <v>1,6 МВА</v>
      </c>
      <c r="G1443" s="322">
        <f t="shared" si="105"/>
        <v>2.3541742881355932</v>
      </c>
      <c r="H1443" s="136"/>
      <c r="I1443" s="317" t="s">
        <v>1589</v>
      </c>
      <c r="J1443" s="136"/>
      <c r="K1443" s="334" t="str">
        <f t="shared" si="104"/>
        <v>1,6 МВА</v>
      </c>
      <c r="L1443" s="136"/>
      <c r="M1443" s="31">
        <v>2.7779256599999997</v>
      </c>
      <c r="N1443" s="160"/>
      <c r="O1443" s="325">
        <f t="shared" si="106"/>
        <v>2.7779256599999997</v>
      </c>
    </row>
    <row r="1444" spans="1:15" ht="63" x14ac:dyDescent="0.25">
      <c r="A1444" s="58" t="s">
        <v>3338</v>
      </c>
      <c r="B1444" s="45" t="s">
        <v>3339</v>
      </c>
      <c r="C1444" s="29"/>
      <c r="D1444" s="29" t="str">
        <f t="shared" si="107"/>
        <v>0,15 км</v>
      </c>
      <c r="E1444" s="29"/>
      <c r="F1444" s="334" t="str">
        <f t="shared" si="103"/>
        <v>0,15 км</v>
      </c>
      <c r="G1444" s="322">
        <f t="shared" si="105"/>
        <v>7.3304560000000005E-2</v>
      </c>
      <c r="H1444" s="29"/>
      <c r="I1444" s="317" t="s">
        <v>1108</v>
      </c>
      <c r="J1444" s="29"/>
      <c r="K1444" s="334" t="str">
        <f t="shared" si="104"/>
        <v>0,15 км</v>
      </c>
      <c r="L1444" s="29"/>
      <c r="M1444" s="31">
        <v>8.6499380799999998E-2</v>
      </c>
      <c r="N1444" s="160"/>
      <c r="O1444" s="325">
        <f t="shared" si="106"/>
        <v>8.6499380799999998E-2</v>
      </c>
    </row>
    <row r="1445" spans="1:15" ht="78.75" x14ac:dyDescent="0.25">
      <c r="A1445" s="58" t="s">
        <v>3340</v>
      </c>
      <c r="B1445" s="45" t="s">
        <v>3341</v>
      </c>
      <c r="C1445" s="199"/>
      <c r="D1445" s="29" t="str">
        <f t="shared" si="107"/>
        <v>0,228 км</v>
      </c>
      <c r="E1445" s="199"/>
      <c r="F1445" s="334" t="str">
        <f t="shared" si="103"/>
        <v>0,228 км</v>
      </c>
      <c r="G1445" s="322">
        <f t="shared" si="105"/>
        <v>0.10004562440677967</v>
      </c>
      <c r="H1445" s="199"/>
      <c r="I1445" s="317" t="s">
        <v>3342</v>
      </c>
      <c r="J1445" s="199"/>
      <c r="K1445" s="334" t="str">
        <f t="shared" si="104"/>
        <v>0,228 км</v>
      </c>
      <c r="L1445" s="199"/>
      <c r="M1445" s="31">
        <v>0.11805383680000001</v>
      </c>
      <c r="N1445" s="160"/>
      <c r="O1445" s="325">
        <f t="shared" si="106"/>
        <v>0.11805383680000001</v>
      </c>
    </row>
    <row r="1446" spans="1:15" x14ac:dyDescent="0.25">
      <c r="A1446" s="9" t="s">
        <v>27</v>
      </c>
      <c r="B1446" s="25" t="s">
        <v>28</v>
      </c>
      <c r="C1446" s="29"/>
      <c r="D1446" s="29"/>
      <c r="E1446" s="29"/>
      <c r="F1446" s="334">
        <f t="shared" si="103"/>
        <v>0</v>
      </c>
      <c r="G1446" s="322">
        <f t="shared" si="105"/>
        <v>0</v>
      </c>
      <c r="H1446" s="136"/>
      <c r="I1446" s="14"/>
      <c r="J1446" s="136"/>
      <c r="K1446" s="334">
        <f t="shared" si="104"/>
        <v>0</v>
      </c>
      <c r="L1446" s="136"/>
      <c r="M1446" s="31"/>
      <c r="N1446" s="160"/>
      <c r="O1446" s="325">
        <f t="shared" si="106"/>
        <v>0</v>
      </c>
    </row>
    <row r="1447" spans="1:15" x14ac:dyDescent="0.25">
      <c r="A1447" s="58" t="s">
        <v>1448</v>
      </c>
      <c r="B1447" s="45" t="s">
        <v>3343</v>
      </c>
      <c r="C1447" s="29"/>
      <c r="D1447" s="29"/>
      <c r="E1447" s="29"/>
      <c r="F1447" s="334">
        <f t="shared" si="103"/>
        <v>0</v>
      </c>
      <c r="G1447" s="322">
        <f t="shared" si="105"/>
        <v>1.9915254237288138</v>
      </c>
      <c r="H1447" s="136"/>
      <c r="I1447" s="14" t="s">
        <v>146</v>
      </c>
      <c r="J1447" s="136"/>
      <c r="K1447" s="334" t="str">
        <f t="shared" si="104"/>
        <v>1 шт.</v>
      </c>
      <c r="L1447" s="136"/>
      <c r="M1447" s="31">
        <v>2.35</v>
      </c>
      <c r="N1447" s="160"/>
      <c r="O1447" s="325">
        <f t="shared" si="106"/>
        <v>2.35</v>
      </c>
    </row>
    <row r="1448" spans="1:15" ht="20.25" customHeight="1" x14ac:dyDescent="0.25">
      <c r="A1448" s="58" t="s">
        <v>1449</v>
      </c>
      <c r="B1448" s="45" t="s">
        <v>600</v>
      </c>
      <c r="C1448" s="29"/>
      <c r="D1448" s="29"/>
      <c r="E1448" s="29"/>
      <c r="F1448" s="334">
        <f t="shared" si="103"/>
        <v>0</v>
      </c>
      <c r="G1448" s="322">
        <f t="shared" si="105"/>
        <v>1.8644067796610171</v>
      </c>
      <c r="H1448" s="29"/>
      <c r="I1448" s="14" t="s">
        <v>146</v>
      </c>
      <c r="J1448" s="29"/>
      <c r="K1448" s="334" t="str">
        <f t="shared" si="104"/>
        <v>1 шт.</v>
      </c>
      <c r="L1448" s="29"/>
      <c r="M1448" s="31">
        <v>2.2000000000000002</v>
      </c>
      <c r="N1448" s="160"/>
      <c r="O1448" s="325">
        <f t="shared" si="106"/>
        <v>2.2000000000000002</v>
      </c>
    </row>
    <row r="1449" spans="1:15" x14ac:dyDescent="0.25">
      <c r="A1449" s="58" t="s">
        <v>1450</v>
      </c>
      <c r="B1449" s="45" t="s">
        <v>4274</v>
      </c>
      <c r="C1449" s="29"/>
      <c r="D1449" s="29"/>
      <c r="E1449" s="29"/>
      <c r="F1449" s="334">
        <f t="shared" si="103"/>
        <v>0</v>
      </c>
      <c r="G1449" s="322">
        <f t="shared" si="105"/>
        <v>2.1186440677966104E-2</v>
      </c>
      <c r="H1449" s="29"/>
      <c r="I1449" s="14" t="s">
        <v>146</v>
      </c>
      <c r="J1449" s="29"/>
      <c r="K1449" s="334" t="str">
        <f t="shared" si="104"/>
        <v>1 шт.</v>
      </c>
      <c r="L1449" s="29"/>
      <c r="M1449" s="31">
        <v>2.5000000000000001E-2</v>
      </c>
      <c r="N1449" s="160"/>
      <c r="O1449" s="325">
        <f t="shared" si="106"/>
        <v>2.5000000000000001E-2</v>
      </c>
    </row>
    <row r="1450" spans="1:15" ht="31.5" x14ac:dyDescent="0.25">
      <c r="A1450" s="58" t="s">
        <v>1451</v>
      </c>
      <c r="B1450" s="45" t="s">
        <v>4275</v>
      </c>
      <c r="C1450" s="29"/>
      <c r="D1450" s="29"/>
      <c r="E1450" s="29"/>
      <c r="F1450" s="334">
        <f t="shared" si="103"/>
        <v>0</v>
      </c>
      <c r="G1450" s="322">
        <f t="shared" si="105"/>
        <v>2.1186440677966104E-2</v>
      </c>
      <c r="H1450" s="29"/>
      <c r="I1450" s="14" t="s">
        <v>146</v>
      </c>
      <c r="J1450" s="29"/>
      <c r="K1450" s="334" t="str">
        <f t="shared" si="104"/>
        <v>1 шт.</v>
      </c>
      <c r="L1450" s="29"/>
      <c r="M1450" s="31">
        <v>2.5000000000000001E-2</v>
      </c>
      <c r="N1450" s="160"/>
      <c r="O1450" s="325">
        <f t="shared" si="106"/>
        <v>2.5000000000000001E-2</v>
      </c>
    </row>
    <row r="1451" spans="1:15" ht="31.5" x14ac:dyDescent="0.25">
      <c r="A1451" s="58" t="s">
        <v>1452</v>
      </c>
      <c r="B1451" s="45" t="s">
        <v>3345</v>
      </c>
      <c r="C1451" s="29"/>
      <c r="D1451" s="29"/>
      <c r="E1451" s="29"/>
      <c r="F1451" s="334">
        <f t="shared" ref="F1451:F1514" si="108">D1451</f>
        <v>0</v>
      </c>
      <c r="G1451" s="322">
        <f t="shared" si="105"/>
        <v>2.5423728813559324E-2</v>
      </c>
      <c r="H1451" s="29"/>
      <c r="I1451" s="14" t="s">
        <v>146</v>
      </c>
      <c r="J1451" s="29"/>
      <c r="K1451" s="334" t="str">
        <f t="shared" ref="K1451:K1514" si="109">I1451</f>
        <v>1 шт.</v>
      </c>
      <c r="L1451" s="29"/>
      <c r="M1451" s="31">
        <v>0.03</v>
      </c>
      <c r="N1451" s="160"/>
      <c r="O1451" s="325">
        <f t="shared" si="106"/>
        <v>0.03</v>
      </c>
    </row>
    <row r="1452" spans="1:15" x14ac:dyDescent="0.25">
      <c r="A1452" s="9" t="s">
        <v>44</v>
      </c>
      <c r="B1452" s="25" t="s">
        <v>31</v>
      </c>
      <c r="C1452" s="29"/>
      <c r="D1452" s="29"/>
      <c r="E1452" s="29"/>
      <c r="F1452" s="334">
        <f t="shared" si="108"/>
        <v>0</v>
      </c>
      <c r="G1452" s="322">
        <f t="shared" si="105"/>
        <v>0</v>
      </c>
      <c r="H1452" s="29"/>
      <c r="I1452" s="14"/>
      <c r="J1452" s="29"/>
      <c r="K1452" s="334">
        <f t="shared" si="109"/>
        <v>0</v>
      </c>
      <c r="L1452" s="29"/>
      <c r="M1452" s="31"/>
      <c r="N1452" s="160"/>
      <c r="O1452" s="325">
        <f t="shared" si="106"/>
        <v>0</v>
      </c>
    </row>
    <row r="1453" spans="1:15" x14ac:dyDescent="0.25">
      <c r="A1453" s="4" t="s">
        <v>45</v>
      </c>
      <c r="B1453" s="25" t="s">
        <v>20</v>
      </c>
      <c r="C1453" s="29"/>
      <c r="D1453" s="29"/>
      <c r="E1453" s="29"/>
      <c r="F1453" s="334">
        <f t="shared" si="108"/>
        <v>0</v>
      </c>
      <c r="G1453" s="322">
        <f t="shared" si="105"/>
        <v>0</v>
      </c>
      <c r="H1453" s="29"/>
      <c r="I1453" s="14"/>
      <c r="J1453" s="29"/>
      <c r="K1453" s="334">
        <f t="shared" si="109"/>
        <v>0</v>
      </c>
      <c r="L1453" s="29"/>
      <c r="M1453" s="31"/>
      <c r="N1453" s="160"/>
      <c r="O1453" s="325">
        <f t="shared" si="106"/>
        <v>0</v>
      </c>
    </row>
    <row r="1454" spans="1:15" x14ac:dyDescent="0.25">
      <c r="A1454" s="58" t="s">
        <v>625</v>
      </c>
      <c r="B1454" s="45" t="s">
        <v>63</v>
      </c>
      <c r="C1454" s="29"/>
      <c r="D1454" s="29"/>
      <c r="E1454" s="29"/>
      <c r="F1454" s="334">
        <f t="shared" si="108"/>
        <v>0</v>
      </c>
      <c r="G1454" s="322">
        <f t="shared" si="105"/>
        <v>6.9237288135593225E-2</v>
      </c>
      <c r="H1454" s="29"/>
      <c r="I1454" s="14" t="s">
        <v>146</v>
      </c>
      <c r="J1454" s="29"/>
      <c r="K1454" s="334" t="str">
        <f t="shared" si="109"/>
        <v>1 шт.</v>
      </c>
      <c r="L1454" s="29"/>
      <c r="M1454" s="31">
        <v>8.1699999999999995E-2</v>
      </c>
      <c r="N1454" s="160"/>
      <c r="O1454" s="325">
        <f t="shared" si="106"/>
        <v>8.1699999999999995E-2</v>
      </c>
    </row>
    <row r="1455" spans="1:15" x14ac:dyDescent="0.25">
      <c r="A1455" s="58" t="s">
        <v>3346</v>
      </c>
      <c r="B1455" s="45" t="s">
        <v>3347</v>
      </c>
      <c r="C1455" s="29"/>
      <c r="D1455" s="29"/>
      <c r="E1455" s="29"/>
      <c r="F1455" s="334">
        <f t="shared" si="108"/>
        <v>0</v>
      </c>
      <c r="G1455" s="322">
        <f t="shared" si="105"/>
        <v>0.14220338983050848</v>
      </c>
      <c r="H1455" s="29"/>
      <c r="I1455" s="14" t="s">
        <v>146</v>
      </c>
      <c r="J1455" s="29"/>
      <c r="K1455" s="334" t="str">
        <f t="shared" si="109"/>
        <v>1 шт.</v>
      </c>
      <c r="L1455" s="29"/>
      <c r="M1455" s="31">
        <v>0.1678</v>
      </c>
      <c r="N1455" s="160"/>
      <c r="O1455" s="325">
        <f t="shared" si="106"/>
        <v>0.1678</v>
      </c>
    </row>
    <row r="1456" spans="1:15" x14ac:dyDescent="0.25">
      <c r="A1456" s="4" t="s">
        <v>46</v>
      </c>
      <c r="B1456" s="25" t="s">
        <v>21</v>
      </c>
      <c r="C1456" s="331"/>
      <c r="D1456" s="331"/>
      <c r="E1456" s="331"/>
      <c r="F1456" s="334">
        <f t="shared" si="108"/>
        <v>0</v>
      </c>
      <c r="G1456" s="322">
        <f t="shared" si="105"/>
        <v>0</v>
      </c>
      <c r="H1456" s="331"/>
      <c r="I1456" s="14"/>
      <c r="J1456" s="331"/>
      <c r="K1456" s="334">
        <f t="shared" si="109"/>
        <v>0</v>
      </c>
      <c r="L1456" s="331"/>
      <c r="M1456" s="31"/>
      <c r="N1456" s="160"/>
      <c r="O1456" s="325">
        <f t="shared" si="106"/>
        <v>0</v>
      </c>
    </row>
    <row r="1457" spans="1:15" x14ac:dyDescent="0.25">
      <c r="A1457" s="58" t="s">
        <v>3348</v>
      </c>
      <c r="B1457" s="45" t="s">
        <v>3349</v>
      </c>
      <c r="C1457" s="29"/>
      <c r="D1457" s="29"/>
      <c r="E1457" s="29"/>
      <c r="F1457" s="334">
        <f t="shared" si="108"/>
        <v>0</v>
      </c>
      <c r="G1457" s="322">
        <f t="shared" si="105"/>
        <v>0</v>
      </c>
      <c r="H1457" s="29"/>
      <c r="I1457" s="14"/>
      <c r="J1457" s="29"/>
      <c r="K1457" s="334">
        <f t="shared" si="109"/>
        <v>0</v>
      </c>
      <c r="L1457" s="29"/>
      <c r="M1457" s="31">
        <v>0</v>
      </c>
      <c r="N1457" s="160"/>
      <c r="O1457" s="325">
        <f t="shared" si="106"/>
        <v>0</v>
      </c>
    </row>
    <row r="1458" spans="1:15" x14ac:dyDescent="0.25">
      <c r="A1458" s="58" t="s">
        <v>3350</v>
      </c>
      <c r="B1458" s="45" t="s">
        <v>3351</v>
      </c>
      <c r="C1458" s="29"/>
      <c r="D1458" s="29"/>
      <c r="E1458" s="29"/>
      <c r="F1458" s="334">
        <f t="shared" si="108"/>
        <v>0</v>
      </c>
      <c r="G1458" s="322">
        <f t="shared" si="105"/>
        <v>0</v>
      </c>
      <c r="H1458" s="29"/>
      <c r="I1458" s="14"/>
      <c r="J1458" s="29"/>
      <c r="K1458" s="334">
        <f t="shared" si="109"/>
        <v>0</v>
      </c>
      <c r="L1458" s="29"/>
      <c r="M1458" s="31">
        <v>0</v>
      </c>
      <c r="N1458" s="160"/>
      <c r="O1458" s="325">
        <f t="shared" si="106"/>
        <v>0</v>
      </c>
    </row>
    <row r="1459" spans="1:15" x14ac:dyDescent="0.25">
      <c r="A1459" s="4" t="s">
        <v>48</v>
      </c>
      <c r="B1459" s="25" t="s">
        <v>22</v>
      </c>
      <c r="C1459" s="29"/>
      <c r="D1459" s="29"/>
      <c r="E1459" s="29"/>
      <c r="F1459" s="334">
        <f t="shared" si="108"/>
        <v>0</v>
      </c>
      <c r="G1459" s="322">
        <f t="shared" si="105"/>
        <v>0</v>
      </c>
      <c r="H1459" s="29"/>
      <c r="I1459" s="14"/>
      <c r="J1459" s="29"/>
      <c r="K1459" s="334">
        <f t="shared" si="109"/>
        <v>0</v>
      </c>
      <c r="L1459" s="29"/>
      <c r="M1459" s="31"/>
      <c r="N1459" s="160"/>
      <c r="O1459" s="325">
        <f t="shared" si="106"/>
        <v>0</v>
      </c>
    </row>
    <row r="1460" spans="1:15" x14ac:dyDescent="0.25">
      <c r="A1460" s="4" t="s">
        <v>50</v>
      </c>
      <c r="B1460" s="25" t="s">
        <v>23</v>
      </c>
      <c r="C1460" s="29"/>
      <c r="D1460" s="29"/>
      <c r="E1460" s="29"/>
      <c r="F1460" s="334">
        <f t="shared" si="108"/>
        <v>0</v>
      </c>
      <c r="G1460" s="322">
        <f t="shared" si="105"/>
        <v>0</v>
      </c>
      <c r="H1460" s="29"/>
      <c r="I1460" s="14"/>
      <c r="J1460" s="29"/>
      <c r="K1460" s="334">
        <f t="shared" si="109"/>
        <v>0</v>
      </c>
      <c r="L1460" s="29"/>
      <c r="M1460" s="31"/>
      <c r="N1460" s="160"/>
      <c r="O1460" s="325">
        <f t="shared" si="106"/>
        <v>0</v>
      </c>
    </row>
    <row r="1461" spans="1:15" x14ac:dyDescent="0.25">
      <c r="A1461" s="4" t="s">
        <v>51</v>
      </c>
      <c r="B1461" s="25" t="s">
        <v>17</v>
      </c>
      <c r="C1461" s="29"/>
      <c r="D1461" s="29"/>
      <c r="E1461" s="29"/>
      <c r="F1461" s="334">
        <f t="shared" si="108"/>
        <v>0</v>
      </c>
      <c r="G1461" s="322">
        <f t="shared" si="105"/>
        <v>0</v>
      </c>
      <c r="H1461" s="136"/>
      <c r="I1461" s="14"/>
      <c r="J1461" s="136"/>
      <c r="K1461" s="334">
        <f t="shared" si="109"/>
        <v>0</v>
      </c>
      <c r="L1461" s="136"/>
      <c r="M1461" s="31"/>
      <c r="N1461" s="160"/>
      <c r="O1461" s="325">
        <f t="shared" si="106"/>
        <v>0</v>
      </c>
    </row>
    <row r="1462" spans="1:15" x14ac:dyDescent="0.25">
      <c r="A1462" s="58" t="s">
        <v>3352</v>
      </c>
      <c r="B1462" s="49" t="s">
        <v>1226</v>
      </c>
      <c r="C1462" s="29"/>
      <c r="D1462" s="29"/>
      <c r="E1462" s="29"/>
      <c r="F1462" s="334">
        <f t="shared" si="108"/>
        <v>0</v>
      </c>
      <c r="G1462" s="322">
        <f t="shared" si="105"/>
        <v>0.29581096661016948</v>
      </c>
      <c r="H1462" s="29"/>
      <c r="I1462" s="14"/>
      <c r="J1462" s="29"/>
      <c r="K1462" s="334">
        <f t="shared" si="109"/>
        <v>0</v>
      </c>
      <c r="L1462" s="29"/>
      <c r="M1462" s="31">
        <v>0.34905694059999998</v>
      </c>
      <c r="N1462" s="160"/>
      <c r="O1462" s="325">
        <f t="shared" si="106"/>
        <v>0.34905694059999998</v>
      </c>
    </row>
    <row r="1463" spans="1:15" ht="31.5" x14ac:dyDescent="0.25">
      <c r="A1463" s="4" t="s">
        <v>476</v>
      </c>
      <c r="B1463" s="25" t="s">
        <v>1541</v>
      </c>
      <c r="C1463" s="29"/>
      <c r="D1463" s="29"/>
      <c r="E1463" s="29"/>
      <c r="F1463" s="334">
        <f t="shared" si="108"/>
        <v>0</v>
      </c>
      <c r="G1463" s="322">
        <f t="shared" si="105"/>
        <v>0</v>
      </c>
      <c r="H1463" s="136"/>
      <c r="I1463" s="14"/>
      <c r="J1463" s="136"/>
      <c r="K1463" s="334">
        <f t="shared" si="109"/>
        <v>0</v>
      </c>
      <c r="L1463" s="136"/>
      <c r="M1463" s="31"/>
      <c r="N1463" s="160"/>
      <c r="O1463" s="325">
        <f t="shared" si="106"/>
        <v>0</v>
      </c>
    </row>
    <row r="1464" spans="1:15" x14ac:dyDescent="0.25">
      <c r="A1464" s="4" t="s">
        <v>52</v>
      </c>
      <c r="B1464" s="25" t="s">
        <v>24</v>
      </c>
      <c r="C1464" s="29"/>
      <c r="D1464" s="29"/>
      <c r="E1464" s="29"/>
      <c r="F1464" s="334">
        <f t="shared" si="108"/>
        <v>0</v>
      </c>
      <c r="G1464" s="322">
        <f t="shared" si="105"/>
        <v>0</v>
      </c>
      <c r="H1464" s="136"/>
      <c r="I1464" s="14"/>
      <c r="J1464" s="136"/>
      <c r="K1464" s="334">
        <f t="shared" si="109"/>
        <v>0</v>
      </c>
      <c r="L1464" s="136"/>
      <c r="M1464" s="31"/>
      <c r="N1464" s="160"/>
      <c r="O1464" s="325">
        <f t="shared" si="106"/>
        <v>0</v>
      </c>
    </row>
    <row r="1465" spans="1:15" x14ac:dyDescent="0.25">
      <c r="A1465" s="4" t="s">
        <v>54</v>
      </c>
      <c r="B1465" s="25" t="s">
        <v>25</v>
      </c>
      <c r="C1465" s="29"/>
      <c r="D1465" s="29"/>
      <c r="E1465" s="29"/>
      <c r="F1465" s="334">
        <f t="shared" si="108"/>
        <v>0</v>
      </c>
      <c r="G1465" s="322">
        <f t="shared" si="105"/>
        <v>0</v>
      </c>
      <c r="H1465" s="29"/>
      <c r="I1465" s="14"/>
      <c r="J1465" s="29"/>
      <c r="K1465" s="334">
        <f t="shared" si="109"/>
        <v>0</v>
      </c>
      <c r="L1465" s="29"/>
      <c r="M1465" s="31"/>
      <c r="N1465" s="160"/>
      <c r="O1465" s="325">
        <f t="shared" si="106"/>
        <v>0</v>
      </c>
    </row>
    <row r="1466" spans="1:15" x14ac:dyDescent="0.25">
      <c r="A1466" s="4" t="s">
        <v>55</v>
      </c>
      <c r="B1466" s="25" t="s">
        <v>26</v>
      </c>
      <c r="C1466" s="29"/>
      <c r="D1466" s="29"/>
      <c r="E1466" s="29"/>
      <c r="F1466" s="334">
        <f t="shared" si="108"/>
        <v>0</v>
      </c>
      <c r="G1466" s="322">
        <f t="shared" si="105"/>
        <v>0</v>
      </c>
      <c r="H1466" s="29"/>
      <c r="I1466" s="14"/>
      <c r="J1466" s="29"/>
      <c r="K1466" s="334">
        <f t="shared" si="109"/>
        <v>0</v>
      </c>
      <c r="L1466" s="29"/>
      <c r="M1466" s="31"/>
      <c r="N1466" s="160"/>
      <c r="O1466" s="325">
        <f t="shared" si="106"/>
        <v>0</v>
      </c>
    </row>
    <row r="1467" spans="1:15" x14ac:dyDescent="0.25">
      <c r="A1467" s="3" t="s">
        <v>1593</v>
      </c>
      <c r="B1467" s="46" t="s">
        <v>1594</v>
      </c>
      <c r="C1467" s="29"/>
      <c r="D1467" s="29"/>
      <c r="E1467" s="29"/>
      <c r="F1467" s="334">
        <f t="shared" si="108"/>
        <v>0</v>
      </c>
      <c r="G1467" s="322">
        <f t="shared" si="105"/>
        <v>0</v>
      </c>
      <c r="H1467" s="29"/>
      <c r="I1467" s="40"/>
      <c r="J1467" s="29"/>
      <c r="K1467" s="334">
        <f t="shared" si="109"/>
        <v>0</v>
      </c>
      <c r="L1467" s="29"/>
      <c r="M1467" s="61"/>
      <c r="N1467" s="160"/>
      <c r="O1467" s="325">
        <f t="shared" si="106"/>
        <v>0</v>
      </c>
    </row>
    <row r="1468" spans="1:15" x14ac:dyDescent="0.25">
      <c r="A1468" s="9" t="s">
        <v>39</v>
      </c>
      <c r="B1468" s="25" t="s">
        <v>29</v>
      </c>
      <c r="C1468" s="29"/>
      <c r="D1468" s="29"/>
      <c r="E1468" s="29"/>
      <c r="F1468" s="334">
        <f t="shared" si="108"/>
        <v>0</v>
      </c>
      <c r="G1468" s="322">
        <f t="shared" si="105"/>
        <v>0</v>
      </c>
      <c r="H1468" s="29"/>
      <c r="I1468" s="14"/>
      <c r="J1468" s="29"/>
      <c r="K1468" s="334">
        <f t="shared" si="109"/>
        <v>0</v>
      </c>
      <c r="L1468" s="29"/>
      <c r="M1468" s="31"/>
      <c r="N1468" s="160"/>
      <c r="O1468" s="325">
        <f t="shared" si="106"/>
        <v>0</v>
      </c>
    </row>
    <row r="1469" spans="1:15" ht="31.5" x14ac:dyDescent="0.25">
      <c r="A1469" s="58" t="s">
        <v>361</v>
      </c>
      <c r="B1469" s="45" t="s">
        <v>3353</v>
      </c>
      <c r="C1469" s="29"/>
      <c r="D1469" s="29"/>
      <c r="E1469" s="29"/>
      <c r="F1469" s="334">
        <f t="shared" si="108"/>
        <v>0</v>
      </c>
      <c r="G1469" s="322">
        <f t="shared" si="105"/>
        <v>1.1851462457627118</v>
      </c>
      <c r="H1469" s="29"/>
      <c r="I1469" s="14" t="s">
        <v>3354</v>
      </c>
      <c r="J1469" s="29"/>
      <c r="K1469" s="334" t="str">
        <f t="shared" si="109"/>
        <v>1,893 км</v>
      </c>
      <c r="L1469" s="29"/>
      <c r="M1469" s="31">
        <v>1.3984725699999998</v>
      </c>
      <c r="N1469" s="160"/>
      <c r="O1469" s="325">
        <f t="shared" si="106"/>
        <v>1.3984725699999998</v>
      </c>
    </row>
    <row r="1470" spans="1:15" ht="31.5" x14ac:dyDescent="0.25">
      <c r="A1470" s="58" t="s">
        <v>365</v>
      </c>
      <c r="B1470" s="45" t="s">
        <v>3355</v>
      </c>
      <c r="C1470" s="29"/>
      <c r="D1470" s="29"/>
      <c r="E1470" s="29"/>
      <c r="F1470" s="334">
        <f t="shared" si="108"/>
        <v>0</v>
      </c>
      <c r="G1470" s="322">
        <f t="shared" si="105"/>
        <v>0.65508474576271192</v>
      </c>
      <c r="H1470" s="29"/>
      <c r="I1470" s="14" t="s">
        <v>363</v>
      </c>
      <c r="J1470" s="29"/>
      <c r="K1470" s="334" t="str">
        <f t="shared" si="109"/>
        <v>0,6 км</v>
      </c>
      <c r="L1470" s="29"/>
      <c r="M1470" s="31">
        <v>0.77300000000000002</v>
      </c>
      <c r="N1470" s="160"/>
      <c r="O1470" s="325">
        <f t="shared" si="106"/>
        <v>0.77300000000000002</v>
      </c>
    </row>
    <row r="1471" spans="1:15" ht="31.5" x14ac:dyDescent="0.25">
      <c r="A1471" s="58" t="s">
        <v>368</v>
      </c>
      <c r="B1471" s="21" t="s">
        <v>4276</v>
      </c>
      <c r="C1471" s="29"/>
      <c r="D1471" s="29"/>
      <c r="E1471" s="29"/>
      <c r="F1471" s="334">
        <f t="shared" si="108"/>
        <v>0</v>
      </c>
      <c r="G1471" s="322">
        <f t="shared" si="105"/>
        <v>1.0539562881355933</v>
      </c>
      <c r="H1471" s="29"/>
      <c r="I1471" s="14" t="s">
        <v>3357</v>
      </c>
      <c r="J1471" s="29"/>
      <c r="K1471" s="334" t="str">
        <f t="shared" si="109"/>
        <v>0,975 км</v>
      </c>
      <c r="L1471" s="29"/>
      <c r="M1471" s="31">
        <v>1.2436684200000001</v>
      </c>
      <c r="N1471" s="160"/>
      <c r="O1471" s="325">
        <f t="shared" si="106"/>
        <v>1.2436684200000001</v>
      </c>
    </row>
    <row r="1472" spans="1:15" x14ac:dyDescent="0.25">
      <c r="A1472" s="9" t="s">
        <v>42</v>
      </c>
      <c r="B1472" s="25" t="s">
        <v>43</v>
      </c>
      <c r="C1472" s="29"/>
      <c r="D1472" s="29"/>
      <c r="E1472" s="29"/>
      <c r="F1472" s="334">
        <f t="shared" si="108"/>
        <v>0</v>
      </c>
      <c r="G1472" s="322">
        <f t="shared" si="105"/>
        <v>0</v>
      </c>
      <c r="H1472" s="136"/>
      <c r="I1472" s="14"/>
      <c r="J1472" s="136"/>
      <c r="K1472" s="334">
        <f t="shared" si="109"/>
        <v>0</v>
      </c>
      <c r="L1472" s="136"/>
      <c r="M1472" s="31"/>
      <c r="N1472" s="160"/>
      <c r="O1472" s="325">
        <f t="shared" si="106"/>
        <v>0</v>
      </c>
    </row>
    <row r="1473" spans="1:15" ht="78.75" x14ac:dyDescent="0.25">
      <c r="A1473" s="58" t="s">
        <v>373</v>
      </c>
      <c r="B1473" s="45" t="s">
        <v>3358</v>
      </c>
      <c r="C1473" s="29"/>
      <c r="D1473" s="13" t="str">
        <f t="shared" ref="D1473:D1478" si="110">I1473</f>
        <v>0,25 МВА</v>
      </c>
      <c r="E1473" s="29"/>
      <c r="F1473" s="334" t="str">
        <f t="shared" si="108"/>
        <v>0,25 МВА</v>
      </c>
      <c r="G1473" s="322">
        <f t="shared" si="105"/>
        <v>0.53389830508474578</v>
      </c>
      <c r="H1473" s="29"/>
      <c r="I1473" s="14" t="s">
        <v>352</v>
      </c>
      <c r="J1473" s="29"/>
      <c r="K1473" s="334" t="str">
        <f t="shared" si="109"/>
        <v>0,25 МВА</v>
      </c>
      <c r="L1473" s="29"/>
      <c r="M1473" s="31">
        <v>0.63</v>
      </c>
      <c r="N1473" s="160"/>
      <c r="O1473" s="325">
        <f t="shared" si="106"/>
        <v>0.63</v>
      </c>
    </row>
    <row r="1474" spans="1:15" ht="31.5" x14ac:dyDescent="0.25">
      <c r="A1474" s="58" t="s">
        <v>374</v>
      </c>
      <c r="B1474" s="45" t="s">
        <v>3359</v>
      </c>
      <c r="C1474" s="29"/>
      <c r="D1474" s="13" t="str">
        <f t="shared" si="110"/>
        <v>3,387 км</v>
      </c>
      <c r="E1474" s="29"/>
      <c r="F1474" s="334" t="str">
        <f t="shared" si="108"/>
        <v>3,387 км</v>
      </c>
      <c r="G1474" s="322">
        <f t="shared" si="105"/>
        <v>1.4907318305084747</v>
      </c>
      <c r="H1474" s="29"/>
      <c r="I1474" s="14" t="s">
        <v>3360</v>
      </c>
      <c r="J1474" s="29"/>
      <c r="K1474" s="334" t="str">
        <f t="shared" si="109"/>
        <v>3,387 км</v>
      </c>
      <c r="L1474" s="29"/>
      <c r="M1474" s="31">
        <v>1.75906356</v>
      </c>
      <c r="N1474" s="160"/>
      <c r="O1474" s="325">
        <f t="shared" si="106"/>
        <v>1.75906356</v>
      </c>
    </row>
    <row r="1475" spans="1:15" ht="47.25" x14ac:dyDescent="0.25">
      <c r="A1475" s="58" t="s">
        <v>376</v>
      </c>
      <c r="B1475" s="45" t="s">
        <v>3361</v>
      </c>
      <c r="C1475" s="29"/>
      <c r="D1475" s="13" t="str">
        <f t="shared" si="110"/>
        <v>0,8 МВА</v>
      </c>
      <c r="E1475" s="29"/>
      <c r="F1475" s="334" t="str">
        <f t="shared" si="108"/>
        <v>0,8 МВА</v>
      </c>
      <c r="G1475" s="322">
        <f t="shared" si="105"/>
        <v>1.5033898305084747</v>
      </c>
      <c r="H1475" s="136"/>
      <c r="I1475" s="14" t="s">
        <v>378</v>
      </c>
      <c r="J1475" s="136"/>
      <c r="K1475" s="334" t="str">
        <f t="shared" si="109"/>
        <v>0,8 МВА</v>
      </c>
      <c r="L1475" s="136"/>
      <c r="M1475" s="31">
        <v>1.774</v>
      </c>
      <c r="N1475" s="160"/>
      <c r="O1475" s="325">
        <f t="shared" si="106"/>
        <v>1.774</v>
      </c>
    </row>
    <row r="1476" spans="1:15" ht="47.25" x14ac:dyDescent="0.25">
      <c r="A1476" s="58" t="s">
        <v>379</v>
      </c>
      <c r="B1476" s="45" t="s">
        <v>3362</v>
      </c>
      <c r="C1476" s="29"/>
      <c r="D1476" s="13" t="str">
        <f t="shared" si="110"/>
        <v>0,5 МВА</v>
      </c>
      <c r="E1476" s="29"/>
      <c r="F1476" s="334" t="str">
        <f t="shared" si="108"/>
        <v>0,5 МВА</v>
      </c>
      <c r="G1476" s="322">
        <f t="shared" si="105"/>
        <v>1.0875366440677967</v>
      </c>
      <c r="H1476" s="136"/>
      <c r="I1476" s="14" t="s">
        <v>351</v>
      </c>
      <c r="J1476" s="136"/>
      <c r="K1476" s="334" t="str">
        <f t="shared" si="109"/>
        <v>0,5 МВА</v>
      </c>
      <c r="L1476" s="136"/>
      <c r="M1476" s="31">
        <v>1.2832932400000001</v>
      </c>
      <c r="N1476" s="160"/>
      <c r="O1476" s="325">
        <f t="shared" si="106"/>
        <v>1.2832932400000001</v>
      </c>
    </row>
    <row r="1477" spans="1:15" ht="47.25" x14ac:dyDescent="0.25">
      <c r="A1477" s="58" t="s">
        <v>381</v>
      </c>
      <c r="B1477" s="45" t="s">
        <v>3363</v>
      </c>
      <c r="C1477" s="29"/>
      <c r="D1477" s="13" t="str">
        <f t="shared" si="110"/>
        <v>1,26 МВА</v>
      </c>
      <c r="E1477" s="29"/>
      <c r="F1477" s="334" t="str">
        <f t="shared" si="108"/>
        <v>1,26 МВА</v>
      </c>
      <c r="G1477" s="322">
        <f t="shared" si="105"/>
        <v>0.62557045576271197</v>
      </c>
      <c r="H1477" s="29"/>
      <c r="I1477" s="14" t="s">
        <v>1743</v>
      </c>
      <c r="J1477" s="29"/>
      <c r="K1477" s="334" t="str">
        <f t="shared" si="109"/>
        <v>1,26 МВА</v>
      </c>
      <c r="L1477" s="29"/>
      <c r="M1477" s="31">
        <v>0.73817313780000005</v>
      </c>
      <c r="N1477" s="160"/>
      <c r="O1477" s="325">
        <f t="shared" si="106"/>
        <v>0.73817313780000005</v>
      </c>
    </row>
    <row r="1478" spans="1:15" ht="31.5" x14ac:dyDescent="0.25">
      <c r="A1478" s="58" t="s">
        <v>383</v>
      </c>
      <c r="B1478" s="45" t="s">
        <v>3364</v>
      </c>
      <c r="C1478" s="29"/>
      <c r="D1478" s="13">
        <f t="shared" si="110"/>
        <v>0</v>
      </c>
      <c r="E1478" s="29"/>
      <c r="F1478" s="334">
        <f t="shared" si="108"/>
        <v>0</v>
      </c>
      <c r="G1478" s="322">
        <f t="shared" si="105"/>
        <v>0.20535245762711865</v>
      </c>
      <c r="H1478" s="29"/>
      <c r="I1478" s="14"/>
      <c r="J1478" s="29"/>
      <c r="K1478" s="334">
        <f t="shared" si="109"/>
        <v>0</v>
      </c>
      <c r="L1478" s="29"/>
      <c r="M1478" s="31">
        <v>0.2423159</v>
      </c>
      <c r="N1478" s="160"/>
      <c r="O1478" s="325">
        <f t="shared" si="106"/>
        <v>0.2423159</v>
      </c>
    </row>
    <row r="1479" spans="1:15" x14ac:dyDescent="0.25">
      <c r="A1479" s="9" t="s">
        <v>27</v>
      </c>
      <c r="B1479" s="25" t="s">
        <v>28</v>
      </c>
      <c r="C1479" s="29"/>
      <c r="D1479" s="29"/>
      <c r="E1479" s="29"/>
      <c r="F1479" s="334">
        <f t="shared" si="108"/>
        <v>0</v>
      </c>
      <c r="G1479" s="322">
        <f t="shared" si="105"/>
        <v>0</v>
      </c>
      <c r="H1479" s="29"/>
      <c r="I1479" s="14"/>
      <c r="J1479" s="29"/>
      <c r="K1479" s="334">
        <f t="shared" si="109"/>
        <v>0</v>
      </c>
      <c r="L1479" s="29"/>
      <c r="M1479" s="31"/>
      <c r="N1479" s="160"/>
      <c r="O1479" s="325">
        <f t="shared" si="106"/>
        <v>0</v>
      </c>
    </row>
    <row r="1480" spans="1:15" ht="31.5" x14ac:dyDescent="0.25">
      <c r="A1480" s="58" t="s">
        <v>392</v>
      </c>
      <c r="B1480" s="45" t="s">
        <v>3365</v>
      </c>
      <c r="C1480" s="29"/>
      <c r="D1480" s="29"/>
      <c r="E1480" s="29"/>
      <c r="F1480" s="334">
        <f t="shared" si="108"/>
        <v>0</v>
      </c>
      <c r="G1480" s="322">
        <f t="shared" si="105"/>
        <v>0.26545762711864412</v>
      </c>
      <c r="H1480" s="29"/>
      <c r="I1480" s="14" t="s">
        <v>146</v>
      </c>
      <c r="J1480" s="29"/>
      <c r="K1480" s="334" t="str">
        <f t="shared" si="109"/>
        <v>1 шт.</v>
      </c>
      <c r="L1480" s="29"/>
      <c r="M1480" s="31">
        <v>0.31324000000000002</v>
      </c>
      <c r="N1480" s="160"/>
      <c r="O1480" s="325">
        <f t="shared" si="106"/>
        <v>0.31324000000000002</v>
      </c>
    </row>
    <row r="1481" spans="1:15" x14ac:dyDescent="0.25">
      <c r="A1481" s="58" t="s">
        <v>394</v>
      </c>
      <c r="B1481" s="45" t="s">
        <v>3366</v>
      </c>
      <c r="C1481" s="29"/>
      <c r="D1481" s="29"/>
      <c r="E1481" s="29"/>
      <c r="F1481" s="334">
        <f t="shared" si="108"/>
        <v>0</v>
      </c>
      <c r="G1481" s="322">
        <f t="shared" si="105"/>
        <v>3.5423728813559319E-2</v>
      </c>
      <c r="H1481" s="29"/>
      <c r="I1481" s="14" t="s">
        <v>146</v>
      </c>
      <c r="J1481" s="29"/>
      <c r="K1481" s="334" t="str">
        <f t="shared" si="109"/>
        <v>1 шт.</v>
      </c>
      <c r="L1481" s="29"/>
      <c r="M1481" s="31">
        <v>4.1799999999999997E-2</v>
      </c>
      <c r="N1481" s="160"/>
      <c r="O1481" s="325">
        <f t="shared" si="106"/>
        <v>4.1799999999999997E-2</v>
      </c>
    </row>
    <row r="1482" spans="1:15" x14ac:dyDescent="0.25">
      <c r="A1482" s="58" t="s">
        <v>395</v>
      </c>
      <c r="B1482" s="45" t="s">
        <v>3367</v>
      </c>
      <c r="C1482" s="29"/>
      <c r="D1482" s="29"/>
      <c r="E1482" s="29"/>
      <c r="F1482" s="334">
        <f t="shared" si="108"/>
        <v>0</v>
      </c>
      <c r="G1482" s="322">
        <f t="shared" si="105"/>
        <v>0</v>
      </c>
      <c r="H1482" s="29"/>
      <c r="I1482" s="14" t="s">
        <v>146</v>
      </c>
      <c r="J1482" s="29"/>
      <c r="K1482" s="334" t="str">
        <f t="shared" si="109"/>
        <v>1 шт.</v>
      </c>
      <c r="L1482" s="29"/>
      <c r="M1482" s="31">
        <v>0</v>
      </c>
      <c r="N1482" s="160"/>
      <c r="O1482" s="325">
        <f t="shared" si="106"/>
        <v>0</v>
      </c>
    </row>
    <row r="1483" spans="1:15" x14ac:dyDescent="0.25">
      <c r="A1483" s="58" t="s">
        <v>397</v>
      </c>
      <c r="B1483" s="45" t="s">
        <v>3368</v>
      </c>
      <c r="C1483" s="29"/>
      <c r="D1483" s="29"/>
      <c r="E1483" s="29"/>
      <c r="F1483" s="334">
        <f t="shared" si="108"/>
        <v>0</v>
      </c>
      <c r="G1483" s="322">
        <f t="shared" si="105"/>
        <v>0</v>
      </c>
      <c r="H1483" s="29"/>
      <c r="I1483" s="14" t="s">
        <v>146</v>
      </c>
      <c r="J1483" s="29"/>
      <c r="K1483" s="334" t="str">
        <f t="shared" si="109"/>
        <v>1 шт.</v>
      </c>
      <c r="L1483" s="29"/>
      <c r="M1483" s="31">
        <v>0</v>
      </c>
      <c r="N1483" s="160"/>
      <c r="O1483" s="325">
        <f t="shared" si="106"/>
        <v>0</v>
      </c>
    </row>
    <row r="1484" spans="1:15" x14ac:dyDescent="0.25">
      <c r="A1484" s="58" t="s">
        <v>398</v>
      </c>
      <c r="B1484" s="45" t="s">
        <v>3369</v>
      </c>
      <c r="C1484" s="29"/>
      <c r="D1484" s="29"/>
      <c r="E1484" s="29"/>
      <c r="F1484" s="334">
        <f t="shared" si="108"/>
        <v>0</v>
      </c>
      <c r="G1484" s="322">
        <f t="shared" si="105"/>
        <v>8.3923728813559334E-2</v>
      </c>
      <c r="H1484" s="29"/>
      <c r="I1484" s="14" t="s">
        <v>146</v>
      </c>
      <c r="J1484" s="29"/>
      <c r="K1484" s="334" t="str">
        <f t="shared" si="109"/>
        <v>1 шт.</v>
      </c>
      <c r="L1484" s="29"/>
      <c r="M1484" s="31">
        <v>9.9030000000000007E-2</v>
      </c>
      <c r="N1484" s="160"/>
      <c r="O1484" s="325">
        <f t="shared" si="106"/>
        <v>9.9030000000000007E-2</v>
      </c>
    </row>
    <row r="1485" spans="1:15" x14ac:dyDescent="0.25">
      <c r="A1485" s="58" t="s">
        <v>399</v>
      </c>
      <c r="B1485" s="45" t="s">
        <v>3370</v>
      </c>
      <c r="C1485" s="29"/>
      <c r="D1485" s="29"/>
      <c r="E1485" s="29"/>
      <c r="F1485" s="334">
        <f t="shared" si="108"/>
        <v>0</v>
      </c>
      <c r="G1485" s="322">
        <f t="shared" si="105"/>
        <v>8.0466101694915262E-2</v>
      </c>
      <c r="H1485" s="29"/>
      <c r="I1485" s="14" t="s">
        <v>146</v>
      </c>
      <c r="J1485" s="29"/>
      <c r="K1485" s="334" t="str">
        <f t="shared" si="109"/>
        <v>1 шт.</v>
      </c>
      <c r="L1485" s="29"/>
      <c r="M1485" s="31">
        <v>9.4950000000000007E-2</v>
      </c>
      <c r="N1485" s="160"/>
      <c r="O1485" s="325">
        <f t="shared" si="106"/>
        <v>9.4950000000000007E-2</v>
      </c>
    </row>
    <row r="1486" spans="1:15" ht="31.5" x14ac:dyDescent="0.25">
      <c r="A1486" s="58" t="s">
        <v>1673</v>
      </c>
      <c r="B1486" s="45" t="s">
        <v>3371</v>
      </c>
      <c r="C1486" s="29"/>
      <c r="D1486" s="29"/>
      <c r="E1486" s="29"/>
      <c r="F1486" s="334">
        <f t="shared" si="108"/>
        <v>0</v>
      </c>
      <c r="G1486" s="322">
        <f t="shared" si="105"/>
        <v>0</v>
      </c>
      <c r="H1486" s="29"/>
      <c r="I1486" s="14" t="s">
        <v>146</v>
      </c>
      <c r="J1486" s="29"/>
      <c r="K1486" s="334" t="str">
        <f t="shared" si="109"/>
        <v>1 шт.</v>
      </c>
      <c r="L1486" s="29"/>
      <c r="M1486" s="31">
        <v>0</v>
      </c>
      <c r="N1486" s="160"/>
      <c r="O1486" s="325">
        <f t="shared" si="106"/>
        <v>0</v>
      </c>
    </row>
    <row r="1487" spans="1:15" ht="31.5" x14ac:dyDescent="0.25">
      <c r="A1487" s="58" t="s">
        <v>1674</v>
      </c>
      <c r="B1487" s="139" t="s">
        <v>3372</v>
      </c>
      <c r="C1487" s="29"/>
      <c r="D1487" s="29"/>
      <c r="E1487" s="29"/>
      <c r="F1487" s="334">
        <f t="shared" si="108"/>
        <v>0</v>
      </c>
      <c r="G1487" s="322">
        <f t="shared" si="105"/>
        <v>0.10588135593220339</v>
      </c>
      <c r="H1487" s="29"/>
      <c r="I1487" s="14" t="s">
        <v>146</v>
      </c>
      <c r="J1487" s="29"/>
      <c r="K1487" s="334" t="str">
        <f t="shared" si="109"/>
        <v>1 шт.</v>
      </c>
      <c r="L1487" s="29"/>
      <c r="M1487" s="31">
        <v>0.12494</v>
      </c>
      <c r="N1487" s="160"/>
      <c r="O1487" s="325">
        <f t="shared" si="106"/>
        <v>0.12494</v>
      </c>
    </row>
    <row r="1488" spans="1:15" ht="31.5" x14ac:dyDescent="0.25">
      <c r="A1488" s="58" t="s">
        <v>1675</v>
      </c>
      <c r="B1488" s="45" t="s">
        <v>3373</v>
      </c>
      <c r="C1488" s="29"/>
      <c r="D1488" s="29"/>
      <c r="E1488" s="29"/>
      <c r="F1488" s="334">
        <f t="shared" si="108"/>
        <v>0</v>
      </c>
      <c r="G1488" s="322">
        <f t="shared" ref="G1488:G1551" si="111">O1488/1.18</f>
        <v>0.14233050847457626</v>
      </c>
      <c r="H1488" s="29"/>
      <c r="I1488" s="14" t="s">
        <v>146</v>
      </c>
      <c r="J1488" s="29"/>
      <c r="K1488" s="334" t="str">
        <f t="shared" si="109"/>
        <v>1 шт.</v>
      </c>
      <c r="L1488" s="29"/>
      <c r="M1488" s="31">
        <v>0.16794999999999999</v>
      </c>
      <c r="N1488" s="160"/>
      <c r="O1488" s="325">
        <f t="shared" si="106"/>
        <v>0.16794999999999999</v>
      </c>
    </row>
    <row r="1489" spans="1:15" ht="31.5" x14ac:dyDescent="0.25">
      <c r="A1489" s="58" t="s">
        <v>1676</v>
      </c>
      <c r="B1489" s="45" t="s">
        <v>3374</v>
      </c>
      <c r="C1489" s="29"/>
      <c r="D1489" s="29"/>
      <c r="E1489" s="29"/>
      <c r="F1489" s="334">
        <f t="shared" si="108"/>
        <v>0</v>
      </c>
      <c r="G1489" s="322">
        <f t="shared" si="111"/>
        <v>0.12528813559322036</v>
      </c>
      <c r="H1489" s="29"/>
      <c r="I1489" s="14" t="s">
        <v>146</v>
      </c>
      <c r="J1489" s="29"/>
      <c r="K1489" s="334" t="str">
        <f t="shared" si="109"/>
        <v>1 шт.</v>
      </c>
      <c r="L1489" s="29"/>
      <c r="M1489" s="31">
        <v>0.14784</v>
      </c>
      <c r="N1489" s="160"/>
      <c r="O1489" s="325">
        <f t="shared" si="106"/>
        <v>0.14784</v>
      </c>
    </row>
    <row r="1490" spans="1:15" ht="63" x14ac:dyDescent="0.25">
      <c r="A1490" s="58" t="s">
        <v>1677</v>
      </c>
      <c r="B1490" s="45" t="s">
        <v>3375</v>
      </c>
      <c r="C1490" s="29"/>
      <c r="D1490" s="29"/>
      <c r="E1490" s="29"/>
      <c r="F1490" s="334">
        <f t="shared" si="108"/>
        <v>0</v>
      </c>
      <c r="G1490" s="322">
        <f t="shared" si="111"/>
        <v>0</v>
      </c>
      <c r="H1490" s="29"/>
      <c r="I1490" s="14" t="s">
        <v>146</v>
      </c>
      <c r="J1490" s="29"/>
      <c r="K1490" s="334" t="str">
        <f t="shared" si="109"/>
        <v>1 шт.</v>
      </c>
      <c r="L1490" s="29"/>
      <c r="M1490" s="31">
        <v>0</v>
      </c>
      <c r="N1490" s="160"/>
      <c r="O1490" s="325">
        <f t="shared" si="106"/>
        <v>0</v>
      </c>
    </row>
    <row r="1491" spans="1:15" x14ac:dyDescent="0.25">
      <c r="A1491" s="9" t="s">
        <v>44</v>
      </c>
      <c r="B1491" s="25" t="s">
        <v>31</v>
      </c>
      <c r="C1491" s="29"/>
      <c r="D1491" s="29"/>
      <c r="E1491" s="29"/>
      <c r="F1491" s="334">
        <f t="shared" si="108"/>
        <v>0</v>
      </c>
      <c r="G1491" s="322">
        <f t="shared" si="111"/>
        <v>0</v>
      </c>
      <c r="H1491" s="29"/>
      <c r="I1491" s="14"/>
      <c r="J1491" s="29"/>
      <c r="K1491" s="334">
        <f t="shared" si="109"/>
        <v>0</v>
      </c>
      <c r="L1491" s="29"/>
      <c r="M1491" s="31"/>
      <c r="N1491" s="160"/>
      <c r="O1491" s="325">
        <f t="shared" si="106"/>
        <v>0</v>
      </c>
    </row>
    <row r="1492" spans="1:15" x14ac:dyDescent="0.25">
      <c r="A1492" s="4" t="s">
        <v>45</v>
      </c>
      <c r="B1492" s="25" t="s">
        <v>20</v>
      </c>
      <c r="C1492" s="29"/>
      <c r="D1492" s="29"/>
      <c r="E1492" s="29"/>
      <c r="F1492" s="334">
        <f t="shared" si="108"/>
        <v>0</v>
      </c>
      <c r="G1492" s="322">
        <f t="shared" si="111"/>
        <v>0</v>
      </c>
      <c r="H1492" s="29"/>
      <c r="I1492" s="14"/>
      <c r="J1492" s="29"/>
      <c r="K1492" s="334">
        <f t="shared" si="109"/>
        <v>0</v>
      </c>
      <c r="L1492" s="29"/>
      <c r="M1492" s="31"/>
      <c r="N1492" s="160"/>
      <c r="O1492" s="325">
        <f t="shared" si="106"/>
        <v>0</v>
      </c>
    </row>
    <row r="1493" spans="1:15" ht="31.5" x14ac:dyDescent="0.25">
      <c r="A1493" s="58" t="s">
        <v>400</v>
      </c>
      <c r="B1493" s="45" t="s">
        <v>3376</v>
      </c>
      <c r="C1493" s="29"/>
      <c r="D1493" s="29"/>
      <c r="E1493" s="29"/>
      <c r="F1493" s="334">
        <f t="shared" si="108"/>
        <v>0</v>
      </c>
      <c r="G1493" s="322">
        <f t="shared" si="111"/>
        <v>0.52749999999999997</v>
      </c>
      <c r="H1493" s="29"/>
      <c r="I1493" s="14" t="s">
        <v>146</v>
      </c>
      <c r="J1493" s="29"/>
      <c r="K1493" s="334" t="str">
        <f t="shared" si="109"/>
        <v>1 шт.</v>
      </c>
      <c r="L1493" s="29"/>
      <c r="M1493" s="31">
        <v>0.62244999999999995</v>
      </c>
      <c r="N1493" s="160"/>
      <c r="O1493" s="325">
        <f t="shared" ref="O1493:O1556" si="112">L1493+M1493+N1493</f>
        <v>0.62244999999999995</v>
      </c>
    </row>
    <row r="1494" spans="1:15" ht="31.5" x14ac:dyDescent="0.25">
      <c r="A1494" s="58" t="s">
        <v>401</v>
      </c>
      <c r="B1494" s="45" t="s">
        <v>3377</v>
      </c>
      <c r="C1494" s="29"/>
      <c r="D1494" s="29"/>
      <c r="E1494" s="29"/>
      <c r="F1494" s="334">
        <f t="shared" si="108"/>
        <v>0</v>
      </c>
      <c r="G1494" s="322">
        <f t="shared" si="111"/>
        <v>0.10657025423728814</v>
      </c>
      <c r="H1494" s="29"/>
      <c r="I1494" s="14" t="s">
        <v>146</v>
      </c>
      <c r="J1494" s="29"/>
      <c r="K1494" s="334" t="str">
        <f t="shared" si="109"/>
        <v>1 шт.</v>
      </c>
      <c r="L1494" s="29"/>
      <c r="M1494" s="31">
        <v>0.1257529</v>
      </c>
      <c r="N1494" s="160"/>
      <c r="O1494" s="325">
        <f t="shared" si="112"/>
        <v>0.1257529</v>
      </c>
    </row>
    <row r="1495" spans="1:15" x14ac:dyDescent="0.25">
      <c r="A1495" s="58" t="s">
        <v>3378</v>
      </c>
      <c r="B1495" s="45" t="s">
        <v>3379</v>
      </c>
      <c r="C1495" s="29"/>
      <c r="D1495" s="29"/>
      <c r="E1495" s="29"/>
      <c r="F1495" s="334">
        <f t="shared" si="108"/>
        <v>0</v>
      </c>
      <c r="G1495" s="322">
        <f t="shared" si="111"/>
        <v>0.40253389830508479</v>
      </c>
      <c r="H1495" s="29"/>
      <c r="I1495" s="14" t="s">
        <v>146</v>
      </c>
      <c r="J1495" s="29"/>
      <c r="K1495" s="334" t="str">
        <f t="shared" si="109"/>
        <v>1 шт.</v>
      </c>
      <c r="L1495" s="29"/>
      <c r="M1495" s="31">
        <v>0.47499000000000002</v>
      </c>
      <c r="N1495" s="160"/>
      <c r="O1495" s="325">
        <f t="shared" si="112"/>
        <v>0.47499000000000002</v>
      </c>
    </row>
    <row r="1496" spans="1:15" x14ac:dyDescent="0.25">
      <c r="A1496" s="4" t="s">
        <v>46</v>
      </c>
      <c r="B1496" s="25" t="s">
        <v>21</v>
      </c>
      <c r="C1496" s="29"/>
      <c r="D1496" s="29"/>
      <c r="E1496" s="29"/>
      <c r="F1496" s="334">
        <f t="shared" si="108"/>
        <v>0</v>
      </c>
      <c r="G1496" s="322">
        <f t="shared" si="111"/>
        <v>0</v>
      </c>
      <c r="H1496" s="29"/>
      <c r="I1496" s="14"/>
      <c r="J1496" s="29"/>
      <c r="K1496" s="334">
        <f t="shared" si="109"/>
        <v>0</v>
      </c>
      <c r="L1496" s="29"/>
      <c r="M1496" s="31"/>
      <c r="N1496" s="160"/>
      <c r="O1496" s="325">
        <f t="shared" si="112"/>
        <v>0</v>
      </c>
    </row>
    <row r="1497" spans="1:15" x14ac:dyDescent="0.25">
      <c r="A1497" s="58" t="s">
        <v>402</v>
      </c>
      <c r="B1497" s="49" t="s">
        <v>2680</v>
      </c>
      <c r="C1497" s="29"/>
      <c r="D1497" s="29"/>
      <c r="E1497" s="29"/>
      <c r="F1497" s="334">
        <f t="shared" si="108"/>
        <v>0</v>
      </c>
      <c r="G1497" s="322">
        <f t="shared" si="111"/>
        <v>4.6610169491525424E-2</v>
      </c>
      <c r="H1497" s="29"/>
      <c r="I1497" s="14" t="s">
        <v>146</v>
      </c>
      <c r="J1497" s="29"/>
      <c r="K1497" s="334" t="str">
        <f t="shared" si="109"/>
        <v>1 шт.</v>
      </c>
      <c r="L1497" s="29"/>
      <c r="M1497" s="31">
        <v>5.5E-2</v>
      </c>
      <c r="N1497" s="160"/>
      <c r="O1497" s="325">
        <f t="shared" si="112"/>
        <v>5.5E-2</v>
      </c>
    </row>
    <row r="1498" spans="1:15" x14ac:dyDescent="0.25">
      <c r="A1498" s="4" t="s">
        <v>48</v>
      </c>
      <c r="B1498" s="25" t="s">
        <v>22</v>
      </c>
      <c r="C1498" s="29"/>
      <c r="D1498" s="29"/>
      <c r="E1498" s="29"/>
      <c r="F1498" s="334">
        <f t="shared" si="108"/>
        <v>0</v>
      </c>
      <c r="G1498" s="322">
        <f t="shared" si="111"/>
        <v>0</v>
      </c>
      <c r="H1498" s="29"/>
      <c r="I1498" s="14"/>
      <c r="J1498" s="29"/>
      <c r="K1498" s="334">
        <f t="shared" si="109"/>
        <v>0</v>
      </c>
      <c r="L1498" s="29"/>
      <c r="M1498" s="31"/>
      <c r="N1498" s="160"/>
      <c r="O1498" s="325">
        <f t="shared" si="112"/>
        <v>0</v>
      </c>
    </row>
    <row r="1499" spans="1:15" x14ac:dyDescent="0.25">
      <c r="A1499" s="4" t="s">
        <v>50</v>
      </c>
      <c r="B1499" s="25" t="s">
        <v>23</v>
      </c>
      <c r="C1499" s="29"/>
      <c r="D1499" s="29"/>
      <c r="E1499" s="29"/>
      <c r="F1499" s="334">
        <f t="shared" si="108"/>
        <v>0</v>
      </c>
      <c r="G1499" s="322">
        <f t="shared" si="111"/>
        <v>0</v>
      </c>
      <c r="H1499" s="136"/>
      <c r="I1499" s="14"/>
      <c r="J1499" s="136"/>
      <c r="K1499" s="334">
        <f t="shared" si="109"/>
        <v>0</v>
      </c>
      <c r="L1499" s="136"/>
      <c r="M1499" s="31"/>
      <c r="N1499" s="160"/>
      <c r="O1499" s="325">
        <f t="shared" si="112"/>
        <v>0</v>
      </c>
    </row>
    <row r="1500" spans="1:15" x14ac:dyDescent="0.25">
      <c r="A1500" s="4" t="s">
        <v>51</v>
      </c>
      <c r="B1500" s="25" t="s">
        <v>17</v>
      </c>
      <c r="C1500" s="29"/>
      <c r="D1500" s="29"/>
      <c r="E1500" s="29"/>
      <c r="F1500" s="334">
        <f t="shared" si="108"/>
        <v>0</v>
      </c>
      <c r="G1500" s="322">
        <f t="shared" si="111"/>
        <v>0</v>
      </c>
      <c r="H1500" s="29"/>
      <c r="I1500" s="14"/>
      <c r="J1500" s="29"/>
      <c r="K1500" s="334">
        <f t="shared" si="109"/>
        <v>0</v>
      </c>
      <c r="L1500" s="29"/>
      <c r="M1500" s="31"/>
      <c r="N1500" s="160"/>
      <c r="O1500" s="325">
        <f t="shared" si="112"/>
        <v>0</v>
      </c>
    </row>
    <row r="1501" spans="1:15" ht="31.5" x14ac:dyDescent="0.25">
      <c r="A1501" s="4" t="s">
        <v>476</v>
      </c>
      <c r="B1501" s="25" t="s">
        <v>1541</v>
      </c>
      <c r="C1501" s="29"/>
      <c r="D1501" s="29"/>
      <c r="E1501" s="29"/>
      <c r="F1501" s="334">
        <f t="shared" si="108"/>
        <v>0</v>
      </c>
      <c r="G1501" s="322">
        <f t="shared" si="111"/>
        <v>0</v>
      </c>
      <c r="H1501" s="29"/>
      <c r="I1501" s="14"/>
      <c r="J1501" s="29"/>
      <c r="K1501" s="334">
        <f t="shared" si="109"/>
        <v>0</v>
      </c>
      <c r="L1501" s="29"/>
      <c r="M1501" s="31"/>
      <c r="N1501" s="160"/>
      <c r="O1501" s="325">
        <f t="shared" si="112"/>
        <v>0</v>
      </c>
    </row>
    <row r="1502" spans="1:15" x14ac:dyDescent="0.25">
      <c r="A1502" s="4" t="s">
        <v>52</v>
      </c>
      <c r="B1502" s="25" t="s">
        <v>24</v>
      </c>
      <c r="C1502" s="29"/>
      <c r="D1502" s="29"/>
      <c r="E1502" s="29"/>
      <c r="F1502" s="334">
        <f t="shared" si="108"/>
        <v>0</v>
      </c>
      <c r="G1502" s="322">
        <f t="shared" si="111"/>
        <v>0</v>
      </c>
      <c r="H1502" s="136"/>
      <c r="I1502" s="14"/>
      <c r="J1502" s="136"/>
      <c r="K1502" s="334">
        <f t="shared" si="109"/>
        <v>0</v>
      </c>
      <c r="L1502" s="136"/>
      <c r="M1502" s="31"/>
      <c r="N1502" s="160"/>
      <c r="O1502" s="325">
        <f t="shared" si="112"/>
        <v>0</v>
      </c>
    </row>
    <row r="1503" spans="1:15" x14ac:dyDescent="0.25">
      <c r="A1503" s="4" t="s">
        <v>54</v>
      </c>
      <c r="B1503" s="25" t="s">
        <v>25</v>
      </c>
      <c r="C1503" s="29"/>
      <c r="D1503" s="29"/>
      <c r="E1503" s="29"/>
      <c r="F1503" s="334">
        <f t="shared" si="108"/>
        <v>0</v>
      </c>
      <c r="G1503" s="322">
        <f t="shared" si="111"/>
        <v>0</v>
      </c>
      <c r="H1503" s="136"/>
      <c r="I1503" s="14"/>
      <c r="J1503" s="136"/>
      <c r="K1503" s="334">
        <f t="shared" si="109"/>
        <v>0</v>
      </c>
      <c r="L1503" s="136"/>
      <c r="M1503" s="31"/>
      <c r="N1503" s="160"/>
      <c r="O1503" s="325">
        <f t="shared" si="112"/>
        <v>0</v>
      </c>
    </row>
    <row r="1504" spans="1:15" x14ac:dyDescent="0.25">
      <c r="A1504" s="4" t="s">
        <v>55</v>
      </c>
      <c r="B1504" s="25" t="s">
        <v>26</v>
      </c>
      <c r="C1504" s="29"/>
      <c r="D1504" s="29"/>
      <c r="E1504" s="29"/>
      <c r="F1504" s="334">
        <f t="shared" si="108"/>
        <v>0</v>
      </c>
      <c r="G1504" s="322">
        <f t="shared" si="111"/>
        <v>0</v>
      </c>
      <c r="H1504" s="29"/>
      <c r="I1504" s="14"/>
      <c r="J1504" s="29"/>
      <c r="K1504" s="334">
        <f t="shared" si="109"/>
        <v>0</v>
      </c>
      <c r="L1504" s="29"/>
      <c r="M1504" s="31"/>
      <c r="N1504" s="160"/>
      <c r="O1504" s="325">
        <f t="shared" si="112"/>
        <v>0</v>
      </c>
    </row>
    <row r="1505" spans="1:15" x14ac:dyDescent="0.25">
      <c r="A1505" s="3" t="s">
        <v>122</v>
      </c>
      <c r="B1505" s="46" t="s">
        <v>123</v>
      </c>
      <c r="C1505" s="29"/>
      <c r="D1505" s="29"/>
      <c r="E1505" s="29"/>
      <c r="F1505" s="334">
        <f t="shared" si="108"/>
        <v>0</v>
      </c>
      <c r="G1505" s="322">
        <f t="shared" si="111"/>
        <v>0</v>
      </c>
      <c r="H1505" s="29"/>
      <c r="I1505" s="136"/>
      <c r="J1505" s="29"/>
      <c r="K1505" s="334">
        <f t="shared" si="109"/>
        <v>0</v>
      </c>
      <c r="L1505" s="29"/>
      <c r="M1505" s="61"/>
      <c r="N1505" s="160"/>
      <c r="O1505" s="325">
        <f t="shared" si="112"/>
        <v>0</v>
      </c>
    </row>
    <row r="1506" spans="1:15" x14ac:dyDescent="0.25">
      <c r="A1506" s="9" t="s">
        <v>39</v>
      </c>
      <c r="B1506" s="25" t="s">
        <v>29</v>
      </c>
      <c r="C1506" s="29"/>
      <c r="D1506" s="29"/>
      <c r="E1506" s="29"/>
      <c r="F1506" s="334">
        <f t="shared" si="108"/>
        <v>0</v>
      </c>
      <c r="G1506" s="322">
        <f t="shared" si="111"/>
        <v>0</v>
      </c>
      <c r="H1506" s="29"/>
      <c r="I1506" s="14"/>
      <c r="J1506" s="29"/>
      <c r="K1506" s="334">
        <f t="shared" si="109"/>
        <v>0</v>
      </c>
      <c r="L1506" s="29"/>
      <c r="M1506" s="31"/>
      <c r="N1506" s="160"/>
      <c r="O1506" s="325">
        <f t="shared" si="112"/>
        <v>0</v>
      </c>
    </row>
    <row r="1507" spans="1:15" x14ac:dyDescent="0.25">
      <c r="A1507" s="9" t="s">
        <v>42</v>
      </c>
      <c r="B1507" s="25" t="s">
        <v>43</v>
      </c>
      <c r="C1507" s="29"/>
      <c r="D1507" s="29"/>
      <c r="E1507" s="29"/>
      <c r="F1507" s="334">
        <f t="shared" si="108"/>
        <v>0</v>
      </c>
      <c r="G1507" s="322">
        <f t="shared" si="111"/>
        <v>0</v>
      </c>
      <c r="H1507" s="29"/>
      <c r="I1507" s="14"/>
      <c r="J1507" s="29"/>
      <c r="K1507" s="334">
        <f t="shared" si="109"/>
        <v>0</v>
      </c>
      <c r="L1507" s="29"/>
      <c r="M1507" s="31"/>
      <c r="N1507" s="160"/>
      <c r="O1507" s="325">
        <f t="shared" si="112"/>
        <v>0</v>
      </c>
    </row>
    <row r="1508" spans="1:15" ht="31.5" x14ac:dyDescent="0.25">
      <c r="A1508" s="58" t="s">
        <v>632</v>
      </c>
      <c r="B1508" s="45" t="s">
        <v>4277</v>
      </c>
      <c r="C1508" s="29"/>
      <c r="D1508" s="29" t="str">
        <f>I1508</f>
        <v>1,194 км</v>
      </c>
      <c r="E1508" s="29"/>
      <c r="F1508" s="334" t="str">
        <f t="shared" si="108"/>
        <v>1,194 км</v>
      </c>
      <c r="G1508" s="322">
        <f t="shared" si="111"/>
        <v>0.72840762711864404</v>
      </c>
      <c r="H1508" s="29"/>
      <c r="I1508" s="29" t="s">
        <v>3381</v>
      </c>
      <c r="J1508" s="29"/>
      <c r="K1508" s="334" t="str">
        <f t="shared" si="109"/>
        <v>1,194 км</v>
      </c>
      <c r="L1508" s="29"/>
      <c r="M1508" s="31">
        <v>0.85952099999999998</v>
      </c>
      <c r="N1508" s="160"/>
      <c r="O1508" s="325">
        <f t="shared" si="112"/>
        <v>0.85952099999999998</v>
      </c>
    </row>
    <row r="1509" spans="1:15" ht="47.25" x14ac:dyDescent="0.25">
      <c r="A1509" s="58" t="s">
        <v>634</v>
      </c>
      <c r="B1509" s="45" t="s">
        <v>4278</v>
      </c>
      <c r="C1509" s="29"/>
      <c r="D1509" s="29" t="str">
        <f t="shared" ref="D1509:D1518" si="113">I1509</f>
        <v>5,464 км</v>
      </c>
      <c r="E1509" s="29"/>
      <c r="F1509" s="334" t="str">
        <f t="shared" si="108"/>
        <v>5,464 км</v>
      </c>
      <c r="G1509" s="322">
        <f t="shared" si="111"/>
        <v>3.068113492372881</v>
      </c>
      <c r="H1509" s="29"/>
      <c r="I1509" s="29" t="s">
        <v>3383</v>
      </c>
      <c r="J1509" s="29"/>
      <c r="K1509" s="334" t="str">
        <f t="shared" si="109"/>
        <v>5,464 км</v>
      </c>
      <c r="L1509" s="29"/>
      <c r="M1509" s="31">
        <v>3.6203739209999992</v>
      </c>
      <c r="N1509" s="160"/>
      <c r="O1509" s="325">
        <f t="shared" si="112"/>
        <v>3.6203739209999992</v>
      </c>
    </row>
    <row r="1510" spans="1:15" ht="31.5" x14ac:dyDescent="0.25">
      <c r="A1510" s="58" t="s">
        <v>636</v>
      </c>
      <c r="B1510" s="45" t="s">
        <v>4279</v>
      </c>
      <c r="C1510" s="29"/>
      <c r="D1510" s="29" t="str">
        <f t="shared" si="113"/>
        <v>0,956 км</v>
      </c>
      <c r="E1510" s="29"/>
      <c r="F1510" s="334" t="str">
        <f t="shared" si="108"/>
        <v>0,956 км</v>
      </c>
      <c r="G1510" s="322">
        <f t="shared" si="111"/>
        <v>0.54362288135593229</v>
      </c>
      <c r="H1510" s="29"/>
      <c r="I1510" s="29" t="s">
        <v>3385</v>
      </c>
      <c r="J1510" s="29"/>
      <c r="K1510" s="334" t="str">
        <f t="shared" si="109"/>
        <v>0,956 км</v>
      </c>
      <c r="L1510" s="29"/>
      <c r="M1510" s="31">
        <v>0.64147500000000002</v>
      </c>
      <c r="N1510" s="160"/>
      <c r="O1510" s="325">
        <f t="shared" si="112"/>
        <v>0.64147500000000002</v>
      </c>
    </row>
    <row r="1511" spans="1:15" ht="47.25" x14ac:dyDescent="0.25">
      <c r="A1511" s="58" t="s">
        <v>638</v>
      </c>
      <c r="B1511" s="45" t="s">
        <v>4280</v>
      </c>
      <c r="C1511" s="29"/>
      <c r="D1511" s="29" t="str">
        <f t="shared" si="113"/>
        <v>4,562 км</v>
      </c>
      <c r="E1511" s="29"/>
      <c r="F1511" s="334" t="str">
        <f t="shared" si="108"/>
        <v>4,562 км</v>
      </c>
      <c r="G1511" s="322">
        <f t="shared" si="111"/>
        <v>2.3075474576271189</v>
      </c>
      <c r="H1511" s="29"/>
      <c r="I1511" s="29" t="s">
        <v>3387</v>
      </c>
      <c r="J1511" s="29"/>
      <c r="K1511" s="334" t="str">
        <f t="shared" si="109"/>
        <v>4,562 км</v>
      </c>
      <c r="L1511" s="29"/>
      <c r="M1511" s="31">
        <v>2.722906</v>
      </c>
      <c r="N1511" s="160"/>
      <c r="O1511" s="325">
        <f t="shared" si="112"/>
        <v>2.722906</v>
      </c>
    </row>
    <row r="1512" spans="1:15" ht="47.25" x14ac:dyDescent="0.25">
      <c r="A1512" s="58" t="s">
        <v>640</v>
      </c>
      <c r="B1512" s="45" t="s">
        <v>4281</v>
      </c>
      <c r="C1512" s="29"/>
      <c r="D1512" s="29" t="str">
        <f t="shared" si="113"/>
        <v>1,833 км</v>
      </c>
      <c r="E1512" s="29"/>
      <c r="F1512" s="334" t="str">
        <f t="shared" si="108"/>
        <v>1,833 км</v>
      </c>
      <c r="G1512" s="322">
        <f t="shared" si="111"/>
        <v>1.0211796610169492</v>
      </c>
      <c r="H1512" s="29"/>
      <c r="I1512" s="29" t="s">
        <v>3389</v>
      </c>
      <c r="J1512" s="29"/>
      <c r="K1512" s="334" t="str">
        <f t="shared" si="109"/>
        <v>1,833 км</v>
      </c>
      <c r="L1512" s="29"/>
      <c r="M1512" s="31">
        <v>1.2049920000000001</v>
      </c>
      <c r="N1512" s="160"/>
      <c r="O1512" s="325">
        <f t="shared" si="112"/>
        <v>1.2049920000000001</v>
      </c>
    </row>
    <row r="1513" spans="1:15" ht="47.25" x14ac:dyDescent="0.25">
      <c r="A1513" s="58" t="s">
        <v>642</v>
      </c>
      <c r="B1513" s="45" t="s">
        <v>4282</v>
      </c>
      <c r="C1513" s="29"/>
      <c r="D1513" s="29" t="str">
        <f t="shared" si="113"/>
        <v>2,75 км</v>
      </c>
      <c r="E1513" s="29"/>
      <c r="F1513" s="334" t="str">
        <f t="shared" si="108"/>
        <v>2,75 км</v>
      </c>
      <c r="G1513" s="322">
        <f t="shared" si="111"/>
        <v>1.2871262711864409</v>
      </c>
      <c r="H1513" s="29"/>
      <c r="I1513" s="29" t="s">
        <v>3391</v>
      </c>
      <c r="J1513" s="29"/>
      <c r="K1513" s="334" t="str">
        <f t="shared" si="109"/>
        <v>2,75 км</v>
      </c>
      <c r="L1513" s="29"/>
      <c r="M1513" s="31">
        <v>1.5188090000000001</v>
      </c>
      <c r="N1513" s="160"/>
      <c r="O1513" s="325">
        <f t="shared" si="112"/>
        <v>1.5188090000000001</v>
      </c>
    </row>
    <row r="1514" spans="1:15" ht="47.25" x14ac:dyDescent="0.25">
      <c r="A1514" s="58" t="s">
        <v>644</v>
      </c>
      <c r="B1514" s="45" t="s">
        <v>4283</v>
      </c>
      <c r="C1514" s="29"/>
      <c r="D1514" s="29" t="str">
        <f t="shared" si="113"/>
        <v>2,624 км</v>
      </c>
      <c r="E1514" s="29"/>
      <c r="F1514" s="334" t="str">
        <f t="shared" si="108"/>
        <v>2,624 км</v>
      </c>
      <c r="G1514" s="322">
        <f t="shared" si="111"/>
        <v>1.870715254237288</v>
      </c>
      <c r="H1514" s="29"/>
      <c r="I1514" s="29" t="s">
        <v>3393</v>
      </c>
      <c r="J1514" s="29"/>
      <c r="K1514" s="334" t="str">
        <f t="shared" si="109"/>
        <v>2,624 км</v>
      </c>
      <c r="L1514" s="29"/>
      <c r="M1514" s="31">
        <v>2.2074439999999997</v>
      </c>
      <c r="N1514" s="160"/>
      <c r="O1514" s="325">
        <f t="shared" si="112"/>
        <v>2.2074439999999997</v>
      </c>
    </row>
    <row r="1515" spans="1:15" ht="63" x14ac:dyDescent="0.25">
      <c r="A1515" s="58" t="s">
        <v>646</v>
      </c>
      <c r="B1515" s="45" t="s">
        <v>4284</v>
      </c>
      <c r="C1515" s="29"/>
      <c r="D1515" s="29" t="str">
        <f t="shared" si="113"/>
        <v>2,874 км</v>
      </c>
      <c r="E1515" s="29"/>
      <c r="F1515" s="334" t="str">
        <f t="shared" ref="F1515:F1578" si="114">D1515</f>
        <v>2,874 км</v>
      </c>
      <c r="G1515" s="322">
        <f t="shared" si="111"/>
        <v>1.5409898305084746</v>
      </c>
      <c r="H1515" s="29"/>
      <c r="I1515" s="29" t="s">
        <v>3395</v>
      </c>
      <c r="J1515" s="29"/>
      <c r="K1515" s="334" t="str">
        <f t="shared" ref="K1515:K1578" si="115">I1515</f>
        <v>2,874 км</v>
      </c>
      <c r="L1515" s="29"/>
      <c r="M1515" s="31">
        <v>1.818368</v>
      </c>
      <c r="N1515" s="160"/>
      <c r="O1515" s="325">
        <f t="shared" si="112"/>
        <v>1.818368</v>
      </c>
    </row>
    <row r="1516" spans="1:15" ht="47.25" x14ac:dyDescent="0.25">
      <c r="A1516" s="58" t="s">
        <v>648</v>
      </c>
      <c r="B1516" s="45" t="s">
        <v>4285</v>
      </c>
      <c r="C1516" s="29"/>
      <c r="D1516" s="29" t="str">
        <f t="shared" si="113"/>
        <v>2,236 км</v>
      </c>
      <c r="E1516" s="29"/>
      <c r="F1516" s="334" t="str">
        <f t="shared" si="114"/>
        <v>2,236 км</v>
      </c>
      <c r="G1516" s="322">
        <f t="shared" si="111"/>
        <v>1.0992516949152542</v>
      </c>
      <c r="H1516" s="29"/>
      <c r="I1516" s="29" t="s">
        <v>3397</v>
      </c>
      <c r="J1516" s="29"/>
      <c r="K1516" s="334" t="str">
        <f t="shared" si="115"/>
        <v>2,236 км</v>
      </c>
      <c r="L1516" s="29"/>
      <c r="M1516" s="31">
        <v>1.2971169999999999</v>
      </c>
      <c r="N1516" s="160"/>
      <c r="O1516" s="325">
        <f t="shared" si="112"/>
        <v>1.2971169999999999</v>
      </c>
    </row>
    <row r="1517" spans="1:15" ht="31.5" x14ac:dyDescent="0.25">
      <c r="A1517" s="58" t="s">
        <v>650</v>
      </c>
      <c r="B1517" s="45" t="s">
        <v>3398</v>
      </c>
      <c r="C1517" s="29"/>
      <c r="D1517" s="29" t="str">
        <f t="shared" si="113"/>
        <v>0,115 км</v>
      </c>
      <c r="E1517" s="29"/>
      <c r="F1517" s="334" t="str">
        <f t="shared" si="114"/>
        <v>0,115 км</v>
      </c>
      <c r="G1517" s="322">
        <f t="shared" si="111"/>
        <v>3.3800000000000004E-2</v>
      </c>
      <c r="H1517" s="29"/>
      <c r="I1517" s="29" t="s">
        <v>3399</v>
      </c>
      <c r="J1517" s="29"/>
      <c r="K1517" s="334" t="str">
        <f t="shared" si="115"/>
        <v>0,115 км</v>
      </c>
      <c r="L1517" s="29"/>
      <c r="M1517" s="31">
        <v>3.9884000000000003E-2</v>
      </c>
      <c r="N1517" s="160"/>
      <c r="O1517" s="325">
        <f t="shared" si="112"/>
        <v>3.9884000000000003E-2</v>
      </c>
    </row>
    <row r="1518" spans="1:15" ht="31.5" x14ac:dyDescent="0.25">
      <c r="A1518" s="58" t="s">
        <v>652</v>
      </c>
      <c r="B1518" s="30" t="s">
        <v>3400</v>
      </c>
      <c r="C1518" s="29"/>
      <c r="D1518" s="29" t="str">
        <f t="shared" si="113"/>
        <v>0,150 км</v>
      </c>
      <c r="E1518" s="29"/>
      <c r="F1518" s="334" t="str">
        <f t="shared" si="114"/>
        <v>0,150 км</v>
      </c>
      <c r="G1518" s="322">
        <f t="shared" si="111"/>
        <v>6.864406779661017E-2</v>
      </c>
      <c r="H1518" s="136"/>
      <c r="I1518" s="14" t="s">
        <v>1199</v>
      </c>
      <c r="J1518" s="136"/>
      <c r="K1518" s="334" t="str">
        <f t="shared" si="115"/>
        <v>0,150 км</v>
      </c>
      <c r="L1518" s="136"/>
      <c r="M1518" s="31">
        <v>8.1000000000000003E-2</v>
      </c>
      <c r="N1518" s="160"/>
      <c r="O1518" s="325">
        <f t="shared" si="112"/>
        <v>8.1000000000000003E-2</v>
      </c>
    </row>
    <row r="1519" spans="1:15" x14ac:dyDescent="0.25">
      <c r="A1519" s="9" t="s">
        <v>27</v>
      </c>
      <c r="B1519" s="25" t="s">
        <v>28</v>
      </c>
      <c r="C1519" s="29"/>
      <c r="D1519" s="29"/>
      <c r="E1519" s="29"/>
      <c r="F1519" s="334">
        <f t="shared" si="114"/>
        <v>0</v>
      </c>
      <c r="G1519" s="322">
        <f t="shared" si="111"/>
        <v>0</v>
      </c>
      <c r="H1519" s="29"/>
      <c r="I1519" s="14"/>
      <c r="J1519" s="29"/>
      <c r="K1519" s="334">
        <f t="shared" si="115"/>
        <v>0</v>
      </c>
      <c r="L1519" s="29"/>
      <c r="M1519" s="31"/>
      <c r="N1519" s="160"/>
      <c r="O1519" s="325">
        <f t="shared" si="112"/>
        <v>0</v>
      </c>
    </row>
    <row r="1520" spans="1:15" ht="63" x14ac:dyDescent="0.25">
      <c r="A1520" s="58" t="s">
        <v>663</v>
      </c>
      <c r="B1520" s="45" t="s">
        <v>4286</v>
      </c>
      <c r="C1520" s="29"/>
      <c r="D1520" s="29"/>
      <c r="E1520" s="29"/>
      <c r="F1520" s="334">
        <f t="shared" si="114"/>
        <v>0</v>
      </c>
      <c r="G1520" s="322">
        <f t="shared" si="111"/>
        <v>0.19518050847457627</v>
      </c>
      <c r="H1520" s="136"/>
      <c r="I1520" s="14" t="s">
        <v>146</v>
      </c>
      <c r="J1520" s="136"/>
      <c r="K1520" s="334" t="str">
        <f t="shared" si="115"/>
        <v>1 шт.</v>
      </c>
      <c r="L1520" s="136"/>
      <c r="M1520" s="31">
        <v>0.23031299999999999</v>
      </c>
      <c r="N1520" s="160"/>
      <c r="O1520" s="325">
        <f t="shared" si="112"/>
        <v>0.23031299999999999</v>
      </c>
    </row>
    <row r="1521" spans="1:15" ht="31.5" x14ac:dyDescent="0.25">
      <c r="A1521" s="58" t="s">
        <v>665</v>
      </c>
      <c r="B1521" s="45" t="s">
        <v>4287</v>
      </c>
      <c r="C1521" s="29"/>
      <c r="D1521" s="29"/>
      <c r="E1521" s="29"/>
      <c r="F1521" s="334">
        <f t="shared" si="114"/>
        <v>0</v>
      </c>
      <c r="G1521" s="322">
        <f t="shared" si="111"/>
        <v>2.7466949152542375E-2</v>
      </c>
      <c r="H1521" s="136"/>
      <c r="I1521" s="14" t="s">
        <v>146</v>
      </c>
      <c r="J1521" s="136"/>
      <c r="K1521" s="334" t="str">
        <f t="shared" si="115"/>
        <v>1 шт.</v>
      </c>
      <c r="L1521" s="136"/>
      <c r="M1521" s="31">
        <v>3.2411000000000002E-2</v>
      </c>
      <c r="N1521" s="160"/>
      <c r="O1521" s="325">
        <f t="shared" si="112"/>
        <v>3.2411000000000002E-2</v>
      </c>
    </row>
    <row r="1522" spans="1:15" ht="47.25" x14ac:dyDescent="0.25">
      <c r="A1522" s="58" t="s">
        <v>667</v>
      </c>
      <c r="B1522" s="45" t="s">
        <v>4288</v>
      </c>
      <c r="C1522" s="331"/>
      <c r="D1522" s="331"/>
      <c r="E1522" s="331"/>
      <c r="F1522" s="334">
        <f t="shared" si="114"/>
        <v>0</v>
      </c>
      <c r="G1522" s="322">
        <f t="shared" si="111"/>
        <v>6.1290677966101693E-2</v>
      </c>
      <c r="H1522" s="331"/>
      <c r="I1522" s="14" t="s">
        <v>146</v>
      </c>
      <c r="J1522" s="331"/>
      <c r="K1522" s="334" t="str">
        <f t="shared" si="115"/>
        <v>1 шт.</v>
      </c>
      <c r="L1522" s="331"/>
      <c r="M1522" s="31">
        <v>7.2322999999999998E-2</v>
      </c>
      <c r="N1522" s="160"/>
      <c r="O1522" s="325">
        <f t="shared" si="112"/>
        <v>7.2322999999999998E-2</v>
      </c>
    </row>
    <row r="1523" spans="1:15" ht="47.25" x14ac:dyDescent="0.25">
      <c r="A1523" s="58" t="s">
        <v>669</v>
      </c>
      <c r="B1523" s="45" t="s">
        <v>4289</v>
      </c>
      <c r="C1523" s="331"/>
      <c r="D1523" s="331"/>
      <c r="E1523" s="331"/>
      <c r="F1523" s="334">
        <f t="shared" si="114"/>
        <v>0</v>
      </c>
      <c r="G1523" s="322">
        <f t="shared" si="111"/>
        <v>3.387542372881356E-2</v>
      </c>
      <c r="H1523" s="331"/>
      <c r="I1523" s="14" t="s">
        <v>146</v>
      </c>
      <c r="J1523" s="331"/>
      <c r="K1523" s="334" t="str">
        <f t="shared" si="115"/>
        <v>1 шт.</v>
      </c>
      <c r="L1523" s="331"/>
      <c r="M1523" s="31">
        <v>3.9973000000000002E-2</v>
      </c>
      <c r="N1523" s="160"/>
      <c r="O1523" s="325">
        <f t="shared" si="112"/>
        <v>3.9973000000000002E-2</v>
      </c>
    </row>
    <row r="1524" spans="1:15" ht="39" customHeight="1" x14ac:dyDescent="0.25">
      <c r="A1524" s="58" t="s">
        <v>671</v>
      </c>
      <c r="B1524" s="45" t="s">
        <v>4290</v>
      </c>
      <c r="C1524" s="369"/>
      <c r="D1524" s="369"/>
      <c r="E1524" s="369"/>
      <c r="F1524" s="334">
        <f t="shared" si="114"/>
        <v>0</v>
      </c>
      <c r="G1524" s="322">
        <f t="shared" si="111"/>
        <v>7.5423728813559326E-2</v>
      </c>
      <c r="H1524" s="369"/>
      <c r="I1524" s="14" t="s">
        <v>146</v>
      </c>
      <c r="J1524" s="369"/>
      <c r="K1524" s="334" t="str">
        <f t="shared" si="115"/>
        <v>1 шт.</v>
      </c>
      <c r="L1524" s="369"/>
      <c r="M1524" s="31">
        <v>8.8999999999999996E-2</v>
      </c>
      <c r="N1524" s="160"/>
      <c r="O1524" s="325">
        <f t="shared" si="112"/>
        <v>8.8999999999999996E-2</v>
      </c>
    </row>
    <row r="1525" spans="1:15" ht="47.25" x14ac:dyDescent="0.25">
      <c r="A1525" s="58" t="s">
        <v>673</v>
      </c>
      <c r="B1525" s="45" t="s">
        <v>4291</v>
      </c>
      <c r="C1525" s="369"/>
      <c r="D1525" s="369"/>
      <c r="E1525" s="369"/>
      <c r="F1525" s="334">
        <f t="shared" si="114"/>
        <v>0</v>
      </c>
      <c r="G1525" s="322">
        <f t="shared" si="111"/>
        <v>2.1256779661016953E-2</v>
      </c>
      <c r="H1525" s="369"/>
      <c r="I1525" s="14" t="s">
        <v>146</v>
      </c>
      <c r="J1525" s="369"/>
      <c r="K1525" s="334" t="str">
        <f t="shared" si="115"/>
        <v>1 шт.</v>
      </c>
      <c r="L1525" s="369"/>
      <c r="M1525" s="31">
        <v>2.5083000000000001E-2</v>
      </c>
      <c r="N1525" s="160"/>
      <c r="O1525" s="325">
        <f t="shared" si="112"/>
        <v>2.5083000000000001E-2</v>
      </c>
    </row>
    <row r="1526" spans="1:15" ht="31.5" x14ac:dyDescent="0.25">
      <c r="A1526" s="58" t="s">
        <v>675</v>
      </c>
      <c r="B1526" s="45" t="s">
        <v>4292</v>
      </c>
      <c r="C1526" s="369"/>
      <c r="D1526" s="369"/>
      <c r="E1526" s="369"/>
      <c r="F1526" s="334">
        <f t="shared" si="114"/>
        <v>0</v>
      </c>
      <c r="G1526" s="322">
        <f t="shared" si="111"/>
        <v>3.1087288135593222E-2</v>
      </c>
      <c r="H1526" s="369"/>
      <c r="I1526" s="14" t="s">
        <v>146</v>
      </c>
      <c r="J1526" s="369"/>
      <c r="K1526" s="334" t="str">
        <f t="shared" si="115"/>
        <v>1 шт.</v>
      </c>
      <c r="L1526" s="369"/>
      <c r="M1526" s="31">
        <v>3.6683E-2</v>
      </c>
      <c r="N1526" s="160"/>
      <c r="O1526" s="325">
        <f t="shared" si="112"/>
        <v>3.6683E-2</v>
      </c>
    </row>
    <row r="1527" spans="1:15" ht="47.25" x14ac:dyDescent="0.25">
      <c r="A1527" s="58" t="s">
        <v>677</v>
      </c>
      <c r="B1527" s="45" t="s">
        <v>4293</v>
      </c>
      <c r="C1527" s="370"/>
      <c r="D1527" s="370"/>
      <c r="E1527" s="370"/>
      <c r="F1527" s="334">
        <f t="shared" si="114"/>
        <v>0</v>
      </c>
      <c r="G1527" s="322">
        <f t="shared" si="111"/>
        <v>4.1866949152542375E-2</v>
      </c>
      <c r="H1527" s="370"/>
      <c r="I1527" s="14" t="s">
        <v>146</v>
      </c>
      <c r="J1527" s="370"/>
      <c r="K1527" s="334" t="str">
        <f t="shared" si="115"/>
        <v>1 шт.</v>
      </c>
      <c r="L1527" s="370"/>
      <c r="M1527" s="31">
        <v>4.9403000000000002E-2</v>
      </c>
      <c r="N1527" s="160"/>
      <c r="O1527" s="325">
        <f t="shared" si="112"/>
        <v>4.9403000000000002E-2</v>
      </c>
    </row>
    <row r="1528" spans="1:15" ht="31.5" x14ac:dyDescent="0.25">
      <c r="A1528" s="58" t="s">
        <v>679</v>
      </c>
      <c r="B1528" s="21" t="s">
        <v>4294</v>
      </c>
      <c r="C1528" s="370"/>
      <c r="D1528" s="370"/>
      <c r="E1528" s="370"/>
      <c r="F1528" s="334">
        <f t="shared" si="114"/>
        <v>0</v>
      </c>
      <c r="G1528" s="322">
        <f t="shared" si="111"/>
        <v>3.1214406779661023E-2</v>
      </c>
      <c r="H1528" s="370"/>
      <c r="I1528" s="14" t="s">
        <v>146</v>
      </c>
      <c r="J1528" s="370"/>
      <c r="K1528" s="334" t="str">
        <f t="shared" si="115"/>
        <v>1 шт.</v>
      </c>
      <c r="L1528" s="370"/>
      <c r="M1528" s="31">
        <v>3.6833000000000005E-2</v>
      </c>
      <c r="N1528" s="160"/>
      <c r="O1528" s="325">
        <f t="shared" si="112"/>
        <v>3.6833000000000005E-2</v>
      </c>
    </row>
    <row r="1529" spans="1:15" ht="31.5" x14ac:dyDescent="0.25">
      <c r="A1529" s="58" t="s">
        <v>681</v>
      </c>
      <c r="B1529" s="190" t="s">
        <v>3405</v>
      </c>
      <c r="C1529" s="29"/>
      <c r="D1529" s="29"/>
      <c r="E1529" s="29"/>
      <c r="F1529" s="334">
        <f t="shared" si="114"/>
        <v>0</v>
      </c>
      <c r="G1529" s="322">
        <f t="shared" si="111"/>
        <v>5.8369491525423735E-2</v>
      </c>
      <c r="H1529" s="136"/>
      <c r="I1529" s="14" t="s">
        <v>146</v>
      </c>
      <c r="J1529" s="136"/>
      <c r="K1529" s="334" t="str">
        <f t="shared" si="115"/>
        <v>1 шт.</v>
      </c>
      <c r="L1529" s="136"/>
      <c r="M1529" s="31">
        <v>6.8876000000000007E-2</v>
      </c>
      <c r="N1529" s="160"/>
      <c r="O1529" s="325">
        <f t="shared" si="112"/>
        <v>6.8876000000000007E-2</v>
      </c>
    </row>
    <row r="1530" spans="1:15" x14ac:dyDescent="0.25">
      <c r="A1530" s="9" t="s">
        <v>44</v>
      </c>
      <c r="B1530" s="25" t="s">
        <v>31</v>
      </c>
      <c r="C1530" s="370"/>
      <c r="D1530" s="370"/>
      <c r="E1530" s="370"/>
      <c r="F1530" s="334">
        <f t="shared" si="114"/>
        <v>0</v>
      </c>
      <c r="G1530" s="322">
        <f t="shared" si="111"/>
        <v>0</v>
      </c>
      <c r="H1530" s="370"/>
      <c r="I1530" s="14"/>
      <c r="J1530" s="370"/>
      <c r="K1530" s="334">
        <f t="shared" si="115"/>
        <v>0</v>
      </c>
      <c r="L1530" s="370"/>
      <c r="M1530" s="31"/>
      <c r="N1530" s="160"/>
      <c r="O1530" s="325">
        <f t="shared" si="112"/>
        <v>0</v>
      </c>
    </row>
    <row r="1531" spans="1:15" x14ac:dyDescent="0.25">
      <c r="A1531" s="4" t="s">
        <v>45</v>
      </c>
      <c r="B1531" s="25" t="s">
        <v>20</v>
      </c>
      <c r="C1531" s="29"/>
      <c r="D1531" s="29"/>
      <c r="E1531" s="29"/>
      <c r="F1531" s="334">
        <f t="shared" si="114"/>
        <v>0</v>
      </c>
      <c r="G1531" s="322">
        <f t="shared" si="111"/>
        <v>0</v>
      </c>
      <c r="H1531" s="136"/>
      <c r="I1531" s="14"/>
      <c r="J1531" s="136"/>
      <c r="K1531" s="334">
        <f t="shared" si="115"/>
        <v>0</v>
      </c>
      <c r="L1531" s="136"/>
      <c r="M1531" s="31"/>
      <c r="N1531" s="160"/>
      <c r="O1531" s="325">
        <f t="shared" si="112"/>
        <v>0</v>
      </c>
    </row>
    <row r="1532" spans="1:15" x14ac:dyDescent="0.25">
      <c r="A1532" s="58" t="s">
        <v>703</v>
      </c>
      <c r="B1532" s="45" t="s">
        <v>3406</v>
      </c>
      <c r="C1532" s="29"/>
      <c r="D1532" s="29"/>
      <c r="E1532" s="29"/>
      <c r="F1532" s="334">
        <f t="shared" si="114"/>
        <v>0</v>
      </c>
      <c r="G1532" s="322">
        <f t="shared" si="111"/>
        <v>6.6016950000000005E-2</v>
      </c>
      <c r="H1532" s="136"/>
      <c r="I1532" s="14" t="s">
        <v>146</v>
      </c>
      <c r="J1532" s="136"/>
      <c r="K1532" s="334" t="str">
        <f t="shared" si="115"/>
        <v>1 шт.</v>
      </c>
      <c r="L1532" s="136"/>
      <c r="M1532" s="31">
        <v>7.7900000999999996E-2</v>
      </c>
      <c r="N1532" s="160"/>
      <c r="O1532" s="325">
        <f t="shared" si="112"/>
        <v>7.7900000999999996E-2</v>
      </c>
    </row>
    <row r="1533" spans="1:15" ht="31.5" x14ac:dyDescent="0.25">
      <c r="A1533" s="58" t="s">
        <v>705</v>
      </c>
      <c r="B1533" s="45" t="s">
        <v>3407</v>
      </c>
      <c r="C1533" s="29"/>
      <c r="D1533" s="29"/>
      <c r="E1533" s="29"/>
      <c r="F1533" s="334">
        <f t="shared" si="114"/>
        <v>0</v>
      </c>
      <c r="G1533" s="322">
        <f t="shared" si="111"/>
        <v>0.38305085</v>
      </c>
      <c r="H1533" s="29"/>
      <c r="I1533" s="14" t="s">
        <v>146</v>
      </c>
      <c r="J1533" s="29"/>
      <c r="K1533" s="334" t="str">
        <f t="shared" si="115"/>
        <v>1 шт.</v>
      </c>
      <c r="L1533" s="29"/>
      <c r="M1533" s="31">
        <v>0.45200000299999998</v>
      </c>
      <c r="N1533" s="160"/>
      <c r="O1533" s="325">
        <f t="shared" si="112"/>
        <v>0.45200000299999998</v>
      </c>
    </row>
    <row r="1534" spans="1:15" x14ac:dyDescent="0.25">
      <c r="A1534" s="4" t="s">
        <v>46</v>
      </c>
      <c r="B1534" s="25" t="s">
        <v>21</v>
      </c>
      <c r="C1534" s="29"/>
      <c r="D1534" s="29"/>
      <c r="E1534" s="29"/>
      <c r="F1534" s="334">
        <f t="shared" si="114"/>
        <v>0</v>
      </c>
      <c r="G1534" s="322">
        <f t="shared" si="111"/>
        <v>0</v>
      </c>
      <c r="H1534" s="29"/>
      <c r="I1534" s="14"/>
      <c r="J1534" s="29"/>
      <c r="K1534" s="334">
        <f t="shared" si="115"/>
        <v>0</v>
      </c>
      <c r="L1534" s="29"/>
      <c r="M1534" s="31"/>
      <c r="N1534" s="160"/>
      <c r="O1534" s="325">
        <f t="shared" si="112"/>
        <v>0</v>
      </c>
    </row>
    <row r="1535" spans="1:15" x14ac:dyDescent="0.25">
      <c r="A1535" s="58" t="s">
        <v>1683</v>
      </c>
      <c r="B1535" s="45" t="s">
        <v>2680</v>
      </c>
      <c r="C1535" s="29"/>
      <c r="D1535" s="29"/>
      <c r="E1535" s="29"/>
      <c r="F1535" s="334">
        <f t="shared" si="114"/>
        <v>0</v>
      </c>
      <c r="G1535" s="322">
        <f t="shared" si="111"/>
        <v>4.3070313559322039E-2</v>
      </c>
      <c r="H1535" s="29"/>
      <c r="I1535" s="14" t="s">
        <v>146</v>
      </c>
      <c r="J1535" s="29"/>
      <c r="K1535" s="334" t="str">
        <f t="shared" si="115"/>
        <v>1 шт.</v>
      </c>
      <c r="L1535" s="29"/>
      <c r="M1535" s="31">
        <v>5.0822970000000002E-2</v>
      </c>
      <c r="N1535" s="160"/>
      <c r="O1535" s="325">
        <f t="shared" si="112"/>
        <v>5.0822970000000002E-2</v>
      </c>
    </row>
    <row r="1536" spans="1:15" ht="31.5" x14ac:dyDescent="0.25">
      <c r="A1536" s="58" t="s">
        <v>1684</v>
      </c>
      <c r="B1536" s="45" t="s">
        <v>3408</v>
      </c>
      <c r="C1536" s="29"/>
      <c r="D1536" s="29"/>
      <c r="E1536" s="29"/>
      <c r="F1536" s="334">
        <f t="shared" si="114"/>
        <v>0</v>
      </c>
      <c r="G1536" s="322">
        <f t="shared" si="111"/>
        <v>0.53862471186440675</v>
      </c>
      <c r="H1536" s="29"/>
      <c r="I1536" s="14" t="s">
        <v>146</v>
      </c>
      <c r="J1536" s="29"/>
      <c r="K1536" s="334" t="str">
        <f t="shared" si="115"/>
        <v>1 шт.</v>
      </c>
      <c r="L1536" s="29"/>
      <c r="M1536" s="31">
        <v>0.63557715999999997</v>
      </c>
      <c r="N1536" s="160"/>
      <c r="O1536" s="325">
        <f t="shared" si="112"/>
        <v>0.63557715999999997</v>
      </c>
    </row>
    <row r="1537" spans="1:15" x14ac:dyDescent="0.25">
      <c r="A1537" s="4" t="s">
        <v>48</v>
      </c>
      <c r="B1537" s="25" t="s">
        <v>22</v>
      </c>
      <c r="C1537" s="29"/>
      <c r="D1537" s="29"/>
      <c r="E1537" s="29"/>
      <c r="F1537" s="334">
        <f t="shared" si="114"/>
        <v>0</v>
      </c>
      <c r="G1537" s="322">
        <f t="shared" si="111"/>
        <v>0</v>
      </c>
      <c r="H1537" s="29"/>
      <c r="I1537" s="14"/>
      <c r="J1537" s="29"/>
      <c r="K1537" s="334">
        <f t="shared" si="115"/>
        <v>0</v>
      </c>
      <c r="L1537" s="29"/>
      <c r="M1537" s="31"/>
      <c r="N1537" s="160"/>
      <c r="O1537" s="325">
        <f t="shared" si="112"/>
        <v>0</v>
      </c>
    </row>
    <row r="1538" spans="1:15" x14ac:dyDescent="0.25">
      <c r="A1538" s="4" t="s">
        <v>50</v>
      </c>
      <c r="B1538" s="25" t="s">
        <v>23</v>
      </c>
      <c r="C1538" s="29"/>
      <c r="D1538" s="29"/>
      <c r="E1538" s="29"/>
      <c r="F1538" s="334">
        <f t="shared" si="114"/>
        <v>0</v>
      </c>
      <c r="G1538" s="322">
        <f t="shared" si="111"/>
        <v>0</v>
      </c>
      <c r="H1538" s="29"/>
      <c r="I1538" s="14"/>
      <c r="J1538" s="29"/>
      <c r="K1538" s="334">
        <f t="shared" si="115"/>
        <v>0</v>
      </c>
      <c r="L1538" s="29"/>
      <c r="M1538" s="31"/>
      <c r="N1538" s="160"/>
      <c r="O1538" s="325">
        <f t="shared" si="112"/>
        <v>0</v>
      </c>
    </row>
    <row r="1539" spans="1:15" x14ac:dyDescent="0.25">
      <c r="A1539" s="4" t="s">
        <v>51</v>
      </c>
      <c r="B1539" s="25" t="s">
        <v>17</v>
      </c>
      <c r="C1539" s="29"/>
      <c r="D1539" s="29"/>
      <c r="E1539" s="29"/>
      <c r="F1539" s="334">
        <f t="shared" si="114"/>
        <v>0</v>
      </c>
      <c r="G1539" s="322">
        <f t="shared" si="111"/>
        <v>0</v>
      </c>
      <c r="H1539" s="29"/>
      <c r="I1539" s="14"/>
      <c r="J1539" s="29"/>
      <c r="K1539" s="334">
        <f t="shared" si="115"/>
        <v>0</v>
      </c>
      <c r="L1539" s="29"/>
      <c r="M1539" s="31"/>
      <c r="N1539" s="160"/>
      <c r="O1539" s="325">
        <f t="shared" si="112"/>
        <v>0</v>
      </c>
    </row>
    <row r="1540" spans="1:15" ht="31.5" x14ac:dyDescent="0.25">
      <c r="A1540" s="4" t="s">
        <v>476</v>
      </c>
      <c r="B1540" s="25" t="s">
        <v>1541</v>
      </c>
      <c r="C1540" s="29"/>
      <c r="D1540" s="29"/>
      <c r="E1540" s="29"/>
      <c r="F1540" s="334">
        <f t="shared" si="114"/>
        <v>0</v>
      </c>
      <c r="G1540" s="322">
        <f t="shared" si="111"/>
        <v>0</v>
      </c>
      <c r="H1540" s="29"/>
      <c r="I1540" s="14"/>
      <c r="J1540" s="29"/>
      <c r="K1540" s="334">
        <f t="shared" si="115"/>
        <v>0</v>
      </c>
      <c r="L1540" s="29"/>
      <c r="M1540" s="31"/>
      <c r="N1540" s="160"/>
      <c r="O1540" s="325">
        <f t="shared" si="112"/>
        <v>0</v>
      </c>
    </row>
    <row r="1541" spans="1:15" x14ac:dyDescent="0.25">
      <c r="A1541" s="4" t="s">
        <v>52</v>
      </c>
      <c r="B1541" s="25" t="s">
        <v>24</v>
      </c>
      <c r="C1541" s="29"/>
      <c r="D1541" s="29"/>
      <c r="E1541" s="29"/>
      <c r="F1541" s="334">
        <f t="shared" si="114"/>
        <v>0</v>
      </c>
      <c r="G1541" s="322">
        <f t="shared" si="111"/>
        <v>0</v>
      </c>
      <c r="H1541" s="29"/>
      <c r="I1541" s="14"/>
      <c r="J1541" s="29"/>
      <c r="K1541" s="334">
        <f t="shared" si="115"/>
        <v>0</v>
      </c>
      <c r="L1541" s="29"/>
      <c r="M1541" s="31"/>
      <c r="N1541" s="160"/>
      <c r="O1541" s="325">
        <f t="shared" si="112"/>
        <v>0</v>
      </c>
    </row>
    <row r="1542" spans="1:15" x14ac:dyDescent="0.25">
      <c r="A1542" s="4" t="s">
        <v>54</v>
      </c>
      <c r="B1542" s="25" t="s">
        <v>25</v>
      </c>
      <c r="C1542" s="29"/>
      <c r="D1542" s="29"/>
      <c r="E1542" s="29"/>
      <c r="F1542" s="334">
        <f t="shared" si="114"/>
        <v>0</v>
      </c>
      <c r="G1542" s="322">
        <f t="shared" si="111"/>
        <v>0</v>
      </c>
      <c r="H1542" s="29"/>
      <c r="I1542" s="14"/>
      <c r="J1542" s="29"/>
      <c r="K1542" s="334">
        <f t="shared" si="115"/>
        <v>0</v>
      </c>
      <c r="L1542" s="29"/>
      <c r="M1542" s="31"/>
      <c r="N1542" s="160"/>
      <c r="O1542" s="325">
        <f t="shared" si="112"/>
        <v>0</v>
      </c>
    </row>
    <row r="1543" spans="1:15" x14ac:dyDescent="0.25">
      <c r="A1543" s="4" t="s">
        <v>55</v>
      </c>
      <c r="B1543" s="25" t="s">
        <v>26</v>
      </c>
      <c r="C1543" s="29"/>
      <c r="D1543" s="29"/>
      <c r="E1543" s="29"/>
      <c r="F1543" s="334">
        <f t="shared" si="114"/>
        <v>0</v>
      </c>
      <c r="G1543" s="322">
        <f t="shared" si="111"/>
        <v>0</v>
      </c>
      <c r="H1543" s="29"/>
      <c r="I1543" s="14"/>
      <c r="J1543" s="29"/>
      <c r="K1543" s="334">
        <f t="shared" si="115"/>
        <v>0</v>
      </c>
      <c r="L1543" s="29"/>
      <c r="M1543" s="31"/>
      <c r="N1543" s="160"/>
      <c r="O1543" s="325">
        <f t="shared" si="112"/>
        <v>0</v>
      </c>
    </row>
    <row r="1544" spans="1:15" x14ac:dyDescent="0.25">
      <c r="A1544" s="3" t="s">
        <v>125</v>
      </c>
      <c r="B1544" s="46" t="s">
        <v>126</v>
      </c>
      <c r="C1544" s="29"/>
      <c r="D1544" s="29"/>
      <c r="E1544" s="29"/>
      <c r="F1544" s="334">
        <f t="shared" si="114"/>
        <v>0</v>
      </c>
      <c r="G1544" s="322">
        <f t="shared" si="111"/>
        <v>0</v>
      </c>
      <c r="H1544" s="29"/>
      <c r="I1544" s="59"/>
      <c r="J1544" s="29"/>
      <c r="K1544" s="334">
        <f t="shared" si="115"/>
        <v>0</v>
      </c>
      <c r="L1544" s="29"/>
      <c r="M1544" s="61"/>
      <c r="N1544" s="160"/>
      <c r="O1544" s="325">
        <f t="shared" si="112"/>
        <v>0</v>
      </c>
    </row>
    <row r="1545" spans="1:15" x14ac:dyDescent="0.25">
      <c r="A1545" s="9" t="s">
        <v>39</v>
      </c>
      <c r="B1545" s="25" t="s">
        <v>29</v>
      </c>
      <c r="C1545" s="29"/>
      <c r="D1545" s="29"/>
      <c r="E1545" s="29"/>
      <c r="F1545" s="334">
        <f t="shared" si="114"/>
        <v>0</v>
      </c>
      <c r="G1545" s="322">
        <f t="shared" si="111"/>
        <v>0</v>
      </c>
      <c r="H1545" s="29"/>
      <c r="I1545" s="14"/>
      <c r="J1545" s="29"/>
      <c r="K1545" s="334">
        <f t="shared" si="115"/>
        <v>0</v>
      </c>
      <c r="L1545" s="29"/>
      <c r="M1545" s="31"/>
      <c r="N1545" s="160"/>
      <c r="O1545" s="325">
        <f t="shared" si="112"/>
        <v>0</v>
      </c>
    </row>
    <row r="1546" spans="1:15" x14ac:dyDescent="0.25">
      <c r="A1546" s="9" t="s">
        <v>42</v>
      </c>
      <c r="B1546" s="25" t="s">
        <v>43</v>
      </c>
      <c r="C1546" s="29"/>
      <c r="D1546" s="29"/>
      <c r="E1546" s="29"/>
      <c r="F1546" s="334">
        <f t="shared" si="114"/>
        <v>0</v>
      </c>
      <c r="G1546" s="322">
        <f t="shared" si="111"/>
        <v>0</v>
      </c>
      <c r="H1546" s="29"/>
      <c r="I1546" s="14"/>
      <c r="J1546" s="29"/>
      <c r="K1546" s="334">
        <f t="shared" si="115"/>
        <v>0</v>
      </c>
      <c r="L1546" s="29"/>
      <c r="M1546" s="31"/>
      <c r="N1546" s="160"/>
      <c r="O1546" s="325">
        <f t="shared" si="112"/>
        <v>0</v>
      </c>
    </row>
    <row r="1547" spans="1:15" ht="31.5" x14ac:dyDescent="0.25">
      <c r="A1547" s="336" t="s">
        <v>707</v>
      </c>
      <c r="B1547" s="142" t="s">
        <v>3409</v>
      </c>
      <c r="C1547" s="29"/>
      <c r="D1547" s="29"/>
      <c r="E1547" s="29"/>
      <c r="F1547" s="334">
        <f t="shared" si="114"/>
        <v>0</v>
      </c>
      <c r="G1547" s="322">
        <f t="shared" si="111"/>
        <v>3.9606694915254238E-2</v>
      </c>
      <c r="H1547" s="29"/>
      <c r="I1547" s="139" t="s">
        <v>974</v>
      </c>
      <c r="J1547" s="29"/>
      <c r="K1547" s="334" t="str">
        <f t="shared" si="115"/>
        <v>0,04 км</v>
      </c>
      <c r="L1547" s="29"/>
      <c r="M1547" s="31">
        <v>4.6735899999999997E-2</v>
      </c>
      <c r="N1547" s="160"/>
      <c r="O1547" s="325">
        <f t="shared" si="112"/>
        <v>4.6735899999999997E-2</v>
      </c>
    </row>
    <row r="1548" spans="1:15" x14ac:dyDescent="0.25">
      <c r="A1548" s="9" t="s">
        <v>27</v>
      </c>
      <c r="B1548" s="25" t="s">
        <v>28</v>
      </c>
      <c r="C1548" s="29"/>
      <c r="D1548" s="29"/>
      <c r="E1548" s="29"/>
      <c r="F1548" s="334">
        <f t="shared" si="114"/>
        <v>0</v>
      </c>
      <c r="G1548" s="322">
        <f t="shared" si="111"/>
        <v>0</v>
      </c>
      <c r="H1548" s="29"/>
      <c r="I1548" s="14"/>
      <c r="J1548" s="29"/>
      <c r="K1548" s="334">
        <f t="shared" si="115"/>
        <v>0</v>
      </c>
      <c r="L1548" s="29"/>
      <c r="M1548" s="31"/>
      <c r="N1548" s="160"/>
      <c r="O1548" s="325">
        <f t="shared" si="112"/>
        <v>0</v>
      </c>
    </row>
    <row r="1549" spans="1:15" ht="47.25" x14ac:dyDescent="0.25">
      <c r="A1549" s="336" t="s">
        <v>715</v>
      </c>
      <c r="B1549" s="142" t="s">
        <v>3410</v>
      </c>
      <c r="C1549" s="29"/>
      <c r="D1549" s="29"/>
      <c r="E1549" s="29"/>
      <c r="F1549" s="334">
        <f t="shared" si="114"/>
        <v>0</v>
      </c>
      <c r="G1549" s="322">
        <f t="shared" si="111"/>
        <v>2.1186440677966104E-2</v>
      </c>
      <c r="H1549" s="29"/>
      <c r="I1549" s="14" t="s">
        <v>146</v>
      </c>
      <c r="J1549" s="29"/>
      <c r="K1549" s="334" t="str">
        <f t="shared" si="115"/>
        <v>1 шт.</v>
      </c>
      <c r="L1549" s="29"/>
      <c r="M1549" s="31">
        <v>2.5000000000000001E-2</v>
      </c>
      <c r="N1549" s="160"/>
      <c r="O1549" s="325">
        <f t="shared" si="112"/>
        <v>2.5000000000000001E-2</v>
      </c>
    </row>
    <row r="1550" spans="1:15" ht="31.5" x14ac:dyDescent="0.25">
      <c r="A1550" s="336" t="s">
        <v>716</v>
      </c>
      <c r="B1550" s="142" t="s">
        <v>3411</v>
      </c>
      <c r="C1550" s="29"/>
      <c r="D1550" s="29"/>
      <c r="E1550" s="29"/>
      <c r="F1550" s="334">
        <f t="shared" si="114"/>
        <v>0</v>
      </c>
      <c r="G1550" s="322">
        <f t="shared" si="111"/>
        <v>1.6949152542372881E-2</v>
      </c>
      <c r="H1550" s="136"/>
      <c r="I1550" s="14" t="s">
        <v>146</v>
      </c>
      <c r="J1550" s="136"/>
      <c r="K1550" s="334" t="str">
        <f t="shared" si="115"/>
        <v>1 шт.</v>
      </c>
      <c r="L1550" s="136"/>
      <c r="M1550" s="31">
        <v>0.02</v>
      </c>
      <c r="N1550" s="160"/>
      <c r="O1550" s="325">
        <f t="shared" si="112"/>
        <v>0.02</v>
      </c>
    </row>
    <row r="1551" spans="1:15" ht="31.5" x14ac:dyDescent="0.25">
      <c r="A1551" s="336" t="s">
        <v>717</v>
      </c>
      <c r="B1551" s="142" t="s">
        <v>3412</v>
      </c>
      <c r="C1551" s="29"/>
      <c r="D1551" s="29"/>
      <c r="E1551" s="29"/>
      <c r="F1551" s="334">
        <f t="shared" si="114"/>
        <v>0</v>
      </c>
      <c r="G1551" s="322">
        <f t="shared" si="111"/>
        <v>3.1355932203389829E-2</v>
      </c>
      <c r="H1551" s="136"/>
      <c r="I1551" s="14" t="s">
        <v>146</v>
      </c>
      <c r="J1551" s="136"/>
      <c r="K1551" s="334" t="str">
        <f t="shared" si="115"/>
        <v>1 шт.</v>
      </c>
      <c r="L1551" s="136"/>
      <c r="M1551" s="31">
        <v>3.6999999999999998E-2</v>
      </c>
      <c r="N1551" s="160"/>
      <c r="O1551" s="325">
        <f t="shared" si="112"/>
        <v>3.6999999999999998E-2</v>
      </c>
    </row>
    <row r="1552" spans="1:15" x14ac:dyDescent="0.25">
      <c r="A1552" s="9" t="s">
        <v>44</v>
      </c>
      <c r="B1552" s="25" t="s">
        <v>31</v>
      </c>
      <c r="C1552" s="29"/>
      <c r="D1552" s="29"/>
      <c r="E1552" s="29"/>
      <c r="F1552" s="334">
        <f t="shared" si="114"/>
        <v>0</v>
      </c>
      <c r="G1552" s="322">
        <f t="shared" ref="G1552:G1615" si="116">O1552/1.18</f>
        <v>0</v>
      </c>
      <c r="H1552" s="29"/>
      <c r="I1552" s="14"/>
      <c r="J1552" s="29"/>
      <c r="K1552" s="334">
        <f t="shared" si="115"/>
        <v>0</v>
      </c>
      <c r="L1552" s="29"/>
      <c r="M1552" s="31"/>
      <c r="N1552" s="160"/>
      <c r="O1552" s="325">
        <f t="shared" si="112"/>
        <v>0</v>
      </c>
    </row>
    <row r="1553" spans="1:15" x14ac:dyDescent="0.25">
      <c r="A1553" s="4" t="s">
        <v>45</v>
      </c>
      <c r="B1553" s="25" t="s">
        <v>20</v>
      </c>
      <c r="C1553" s="29"/>
      <c r="D1553" s="29"/>
      <c r="E1553" s="29"/>
      <c r="F1553" s="334">
        <f t="shared" si="114"/>
        <v>0</v>
      </c>
      <c r="G1553" s="322">
        <f t="shared" si="116"/>
        <v>0</v>
      </c>
      <c r="H1553" s="29"/>
      <c r="I1553" s="14"/>
      <c r="J1553" s="29"/>
      <c r="K1553" s="334">
        <f t="shared" si="115"/>
        <v>0</v>
      </c>
      <c r="L1553" s="29"/>
      <c r="M1553" s="31"/>
      <c r="N1553" s="160"/>
      <c r="O1553" s="325">
        <f t="shared" si="112"/>
        <v>0</v>
      </c>
    </row>
    <row r="1554" spans="1:15" x14ac:dyDescent="0.25">
      <c r="A1554" s="58" t="s">
        <v>718</v>
      </c>
      <c r="B1554" s="45" t="s">
        <v>3413</v>
      </c>
      <c r="C1554" s="29"/>
      <c r="D1554" s="29"/>
      <c r="E1554" s="29"/>
      <c r="F1554" s="334">
        <f t="shared" si="114"/>
        <v>0</v>
      </c>
      <c r="G1554" s="322">
        <f t="shared" si="116"/>
        <v>0.38305084745762713</v>
      </c>
      <c r="H1554" s="29"/>
      <c r="I1554" s="14" t="s">
        <v>146</v>
      </c>
      <c r="J1554" s="29"/>
      <c r="K1554" s="334" t="str">
        <f t="shared" si="115"/>
        <v>1 шт.</v>
      </c>
      <c r="L1554" s="29"/>
      <c r="M1554" s="31">
        <v>0.45200000000000001</v>
      </c>
      <c r="N1554" s="160"/>
      <c r="O1554" s="325">
        <f t="shared" si="112"/>
        <v>0.45200000000000001</v>
      </c>
    </row>
    <row r="1555" spans="1:15" x14ac:dyDescent="0.25">
      <c r="A1555" s="4" t="s">
        <v>46</v>
      </c>
      <c r="B1555" s="25" t="s">
        <v>21</v>
      </c>
      <c r="C1555" s="29"/>
      <c r="D1555" s="29"/>
      <c r="E1555" s="29"/>
      <c r="F1555" s="334">
        <f t="shared" si="114"/>
        <v>0</v>
      </c>
      <c r="G1555" s="322">
        <f t="shared" si="116"/>
        <v>0</v>
      </c>
      <c r="H1555" s="29"/>
      <c r="I1555" s="14"/>
      <c r="J1555" s="29"/>
      <c r="K1555" s="334">
        <f t="shared" si="115"/>
        <v>0</v>
      </c>
      <c r="L1555" s="29"/>
      <c r="M1555" s="31"/>
      <c r="N1555" s="160"/>
      <c r="O1555" s="325">
        <f t="shared" si="112"/>
        <v>0</v>
      </c>
    </row>
    <row r="1556" spans="1:15" x14ac:dyDescent="0.25">
      <c r="A1556" s="58" t="s">
        <v>3414</v>
      </c>
      <c r="B1556" s="45" t="s">
        <v>3415</v>
      </c>
      <c r="C1556" s="29"/>
      <c r="D1556" s="29"/>
      <c r="E1556" s="29"/>
      <c r="F1556" s="334">
        <f t="shared" si="114"/>
        <v>0</v>
      </c>
      <c r="G1556" s="322">
        <f t="shared" si="116"/>
        <v>4.309232203389831E-2</v>
      </c>
      <c r="H1556" s="29"/>
      <c r="I1556" s="14" t="s">
        <v>146</v>
      </c>
      <c r="J1556" s="29"/>
      <c r="K1556" s="334" t="str">
        <f t="shared" si="115"/>
        <v>1 шт.</v>
      </c>
      <c r="L1556" s="29"/>
      <c r="M1556" s="31">
        <v>5.0848940000000002E-2</v>
      </c>
      <c r="N1556" s="160"/>
      <c r="O1556" s="325">
        <f t="shared" si="112"/>
        <v>5.0848940000000002E-2</v>
      </c>
    </row>
    <row r="1557" spans="1:15" x14ac:dyDescent="0.25">
      <c r="A1557" s="4" t="s">
        <v>48</v>
      </c>
      <c r="B1557" s="25" t="s">
        <v>22</v>
      </c>
      <c r="C1557" s="29"/>
      <c r="D1557" s="29"/>
      <c r="E1557" s="29"/>
      <c r="F1557" s="334">
        <f t="shared" si="114"/>
        <v>0</v>
      </c>
      <c r="G1557" s="322">
        <f t="shared" si="116"/>
        <v>0</v>
      </c>
      <c r="H1557" s="29"/>
      <c r="I1557" s="14"/>
      <c r="J1557" s="29"/>
      <c r="K1557" s="334">
        <f t="shared" si="115"/>
        <v>0</v>
      </c>
      <c r="L1557" s="29"/>
      <c r="M1557" s="31"/>
      <c r="N1557" s="160"/>
      <c r="O1557" s="325">
        <f t="shared" ref="O1557:O1620" si="117">L1557+M1557+N1557</f>
        <v>0</v>
      </c>
    </row>
    <row r="1558" spans="1:15" x14ac:dyDescent="0.25">
      <c r="A1558" s="4" t="s">
        <v>50</v>
      </c>
      <c r="B1558" s="25" t="s">
        <v>23</v>
      </c>
      <c r="C1558" s="29"/>
      <c r="D1558" s="29"/>
      <c r="E1558" s="29"/>
      <c r="F1558" s="334">
        <f t="shared" si="114"/>
        <v>0</v>
      </c>
      <c r="G1558" s="322">
        <f t="shared" si="116"/>
        <v>0</v>
      </c>
      <c r="H1558" s="29"/>
      <c r="I1558" s="14"/>
      <c r="J1558" s="29"/>
      <c r="K1558" s="334">
        <f t="shared" si="115"/>
        <v>0</v>
      </c>
      <c r="L1558" s="29"/>
      <c r="M1558" s="31"/>
      <c r="N1558" s="160"/>
      <c r="O1558" s="325">
        <f t="shared" si="117"/>
        <v>0</v>
      </c>
    </row>
    <row r="1559" spans="1:15" x14ac:dyDescent="0.25">
      <c r="A1559" s="4" t="s">
        <v>51</v>
      </c>
      <c r="B1559" s="25" t="s">
        <v>17</v>
      </c>
      <c r="C1559" s="331"/>
      <c r="D1559" s="331"/>
      <c r="E1559" s="331"/>
      <c r="F1559" s="334">
        <f t="shared" si="114"/>
        <v>0</v>
      </c>
      <c r="G1559" s="322">
        <f t="shared" si="116"/>
        <v>0</v>
      </c>
      <c r="H1559" s="331"/>
      <c r="I1559" s="14"/>
      <c r="J1559" s="331"/>
      <c r="K1559" s="334">
        <f t="shared" si="115"/>
        <v>0</v>
      </c>
      <c r="L1559" s="331"/>
      <c r="M1559" s="31"/>
      <c r="N1559" s="160"/>
      <c r="O1559" s="325">
        <f t="shared" si="117"/>
        <v>0</v>
      </c>
    </row>
    <row r="1560" spans="1:15" x14ac:dyDescent="0.25">
      <c r="A1560" s="58" t="s">
        <v>3416</v>
      </c>
      <c r="B1560" s="45" t="s">
        <v>17</v>
      </c>
      <c r="C1560" s="331"/>
      <c r="D1560" s="331"/>
      <c r="E1560" s="331"/>
      <c r="F1560" s="334">
        <f t="shared" si="114"/>
        <v>0</v>
      </c>
      <c r="G1560" s="322">
        <f t="shared" si="116"/>
        <v>1.0421097033898306</v>
      </c>
      <c r="H1560" s="331"/>
      <c r="I1560" s="14"/>
      <c r="J1560" s="331"/>
      <c r="K1560" s="334">
        <f t="shared" si="115"/>
        <v>0</v>
      </c>
      <c r="L1560" s="331"/>
      <c r="M1560" s="31">
        <v>1.22968945</v>
      </c>
      <c r="N1560" s="160"/>
      <c r="O1560" s="325">
        <f t="shared" si="117"/>
        <v>1.22968945</v>
      </c>
    </row>
    <row r="1561" spans="1:15" ht="31.5" x14ac:dyDescent="0.25">
      <c r="A1561" s="4" t="s">
        <v>476</v>
      </c>
      <c r="B1561" s="25" t="s">
        <v>1541</v>
      </c>
      <c r="C1561" s="331"/>
      <c r="D1561" s="331"/>
      <c r="E1561" s="331"/>
      <c r="F1561" s="334">
        <f t="shared" si="114"/>
        <v>0</v>
      </c>
      <c r="G1561" s="322">
        <f t="shared" si="116"/>
        <v>0</v>
      </c>
      <c r="H1561" s="331"/>
      <c r="I1561" s="14"/>
      <c r="J1561" s="331"/>
      <c r="K1561" s="334">
        <f t="shared" si="115"/>
        <v>0</v>
      </c>
      <c r="L1561" s="331"/>
      <c r="M1561" s="31"/>
      <c r="N1561" s="160"/>
      <c r="O1561" s="325">
        <f t="shared" si="117"/>
        <v>0</v>
      </c>
    </row>
    <row r="1562" spans="1:15" x14ac:dyDescent="0.25">
      <c r="A1562" s="4" t="s">
        <v>52</v>
      </c>
      <c r="B1562" s="25" t="s">
        <v>24</v>
      </c>
      <c r="C1562" s="331"/>
      <c r="D1562" s="331"/>
      <c r="E1562" s="331"/>
      <c r="F1562" s="334">
        <f t="shared" si="114"/>
        <v>0</v>
      </c>
      <c r="G1562" s="322">
        <f t="shared" si="116"/>
        <v>0</v>
      </c>
      <c r="H1562" s="331"/>
      <c r="I1562" s="14"/>
      <c r="J1562" s="331"/>
      <c r="K1562" s="334">
        <f t="shared" si="115"/>
        <v>0</v>
      </c>
      <c r="L1562" s="331"/>
      <c r="M1562" s="31"/>
      <c r="N1562" s="160"/>
      <c r="O1562" s="325">
        <f t="shared" si="117"/>
        <v>0</v>
      </c>
    </row>
    <row r="1563" spans="1:15" x14ac:dyDescent="0.25">
      <c r="A1563" s="4" t="s">
        <v>54</v>
      </c>
      <c r="B1563" s="25" t="s">
        <v>25</v>
      </c>
      <c r="C1563" s="331"/>
      <c r="D1563" s="331"/>
      <c r="E1563" s="331"/>
      <c r="F1563" s="334">
        <f t="shared" si="114"/>
        <v>0</v>
      </c>
      <c r="G1563" s="322">
        <f t="shared" si="116"/>
        <v>0</v>
      </c>
      <c r="H1563" s="331"/>
      <c r="I1563" s="14"/>
      <c r="J1563" s="331"/>
      <c r="K1563" s="334">
        <f t="shared" si="115"/>
        <v>0</v>
      </c>
      <c r="L1563" s="331"/>
      <c r="M1563" s="31"/>
      <c r="N1563" s="160"/>
      <c r="O1563" s="325">
        <f t="shared" si="117"/>
        <v>0</v>
      </c>
    </row>
    <row r="1564" spans="1:15" x14ac:dyDescent="0.25">
      <c r="A1564" s="4" t="s">
        <v>55</v>
      </c>
      <c r="B1564" s="25" t="s">
        <v>26</v>
      </c>
      <c r="C1564" s="331"/>
      <c r="D1564" s="331"/>
      <c r="E1564" s="331"/>
      <c r="F1564" s="334">
        <f t="shared" si="114"/>
        <v>0</v>
      </c>
      <c r="G1564" s="322">
        <f t="shared" si="116"/>
        <v>0</v>
      </c>
      <c r="H1564" s="331"/>
      <c r="I1564" s="14"/>
      <c r="J1564" s="331"/>
      <c r="K1564" s="334">
        <f t="shared" si="115"/>
        <v>0</v>
      </c>
      <c r="L1564" s="331"/>
      <c r="M1564" s="31"/>
      <c r="N1564" s="160"/>
      <c r="O1564" s="325">
        <f t="shared" si="117"/>
        <v>0</v>
      </c>
    </row>
    <row r="1565" spans="1:15" x14ac:dyDescent="0.25">
      <c r="A1565" s="3" t="s">
        <v>127</v>
      </c>
      <c r="B1565" s="46" t="s">
        <v>128</v>
      </c>
      <c r="C1565" s="29"/>
      <c r="D1565" s="29"/>
      <c r="E1565" s="29"/>
      <c r="F1565" s="334">
        <f t="shared" si="114"/>
        <v>0</v>
      </c>
      <c r="G1565" s="322">
        <f t="shared" si="116"/>
        <v>0</v>
      </c>
      <c r="H1565" s="29"/>
      <c r="I1565" s="40"/>
      <c r="J1565" s="29"/>
      <c r="K1565" s="334">
        <f t="shared" si="115"/>
        <v>0</v>
      </c>
      <c r="L1565" s="29"/>
      <c r="M1565" s="61"/>
      <c r="N1565" s="160"/>
      <c r="O1565" s="325">
        <f t="shared" si="117"/>
        <v>0</v>
      </c>
    </row>
    <row r="1566" spans="1:15" x14ac:dyDescent="0.25">
      <c r="A1566" s="9" t="s">
        <v>39</v>
      </c>
      <c r="B1566" s="25" t="s">
        <v>29</v>
      </c>
      <c r="C1566" s="29"/>
      <c r="D1566" s="29"/>
      <c r="E1566" s="29"/>
      <c r="F1566" s="334">
        <f t="shared" si="114"/>
        <v>0</v>
      </c>
      <c r="G1566" s="322">
        <f t="shared" si="116"/>
        <v>0</v>
      </c>
      <c r="H1566" s="29"/>
      <c r="I1566" s="14"/>
      <c r="J1566" s="29"/>
      <c r="K1566" s="334">
        <f t="shared" si="115"/>
        <v>0</v>
      </c>
      <c r="L1566" s="29"/>
      <c r="M1566" s="31"/>
      <c r="N1566" s="160"/>
      <c r="O1566" s="325">
        <f t="shared" si="117"/>
        <v>0</v>
      </c>
    </row>
    <row r="1567" spans="1:15" ht="37.5" customHeight="1" x14ac:dyDescent="0.25">
      <c r="A1567" s="58" t="s">
        <v>485</v>
      </c>
      <c r="B1567" s="45" t="s">
        <v>3417</v>
      </c>
      <c r="C1567" s="29"/>
      <c r="D1567" s="29"/>
      <c r="E1567" s="29"/>
      <c r="F1567" s="334">
        <f t="shared" si="114"/>
        <v>0</v>
      </c>
      <c r="G1567" s="322">
        <f t="shared" si="116"/>
        <v>1.5025423728813558</v>
      </c>
      <c r="H1567" s="29"/>
      <c r="I1567" s="14" t="s">
        <v>95</v>
      </c>
      <c r="J1567" s="29"/>
      <c r="K1567" s="334" t="str">
        <f t="shared" si="115"/>
        <v>0,8 км</v>
      </c>
      <c r="L1567" s="29"/>
      <c r="M1567" s="61">
        <v>1.7729999999999999</v>
      </c>
      <c r="N1567" s="160"/>
      <c r="O1567" s="325">
        <f t="shared" si="117"/>
        <v>1.7729999999999999</v>
      </c>
    </row>
    <row r="1568" spans="1:15" ht="47.25" x14ac:dyDescent="0.25">
      <c r="A1568" s="58" t="s">
        <v>486</v>
      </c>
      <c r="B1568" s="30" t="s">
        <v>3418</v>
      </c>
      <c r="C1568" s="29"/>
      <c r="D1568" s="29"/>
      <c r="E1568" s="29"/>
      <c r="F1568" s="334">
        <f t="shared" si="114"/>
        <v>0</v>
      </c>
      <c r="G1568" s="322">
        <f t="shared" si="116"/>
        <v>0.75623733050847464</v>
      </c>
      <c r="H1568" s="29"/>
      <c r="I1568" s="14" t="s">
        <v>3419</v>
      </c>
      <c r="J1568" s="29"/>
      <c r="K1568" s="334" t="str">
        <f t="shared" si="115"/>
        <v>0,984 км</v>
      </c>
      <c r="L1568" s="29"/>
      <c r="M1568" s="31">
        <v>0.89236005000000007</v>
      </c>
      <c r="N1568" s="160"/>
      <c r="O1568" s="325">
        <f t="shared" si="117"/>
        <v>0.89236005000000007</v>
      </c>
    </row>
    <row r="1569" spans="1:15" x14ac:dyDescent="0.25">
      <c r="A1569" s="9" t="s">
        <v>42</v>
      </c>
      <c r="B1569" s="25" t="s">
        <v>43</v>
      </c>
      <c r="C1569" s="29"/>
      <c r="D1569" s="29"/>
      <c r="E1569" s="29"/>
      <c r="F1569" s="334">
        <f t="shared" si="114"/>
        <v>0</v>
      </c>
      <c r="G1569" s="322">
        <f t="shared" si="116"/>
        <v>0</v>
      </c>
      <c r="H1569" s="29"/>
      <c r="I1569" s="14"/>
      <c r="J1569" s="29"/>
      <c r="K1569" s="334">
        <f t="shared" si="115"/>
        <v>0</v>
      </c>
      <c r="L1569" s="29"/>
      <c r="M1569" s="31"/>
      <c r="N1569" s="160"/>
      <c r="O1569" s="325">
        <f t="shared" si="117"/>
        <v>0</v>
      </c>
    </row>
    <row r="1570" spans="1:15" ht="31.5" x14ac:dyDescent="0.25">
      <c r="A1570" s="58" t="s">
        <v>490</v>
      </c>
      <c r="B1570" s="45" t="s">
        <v>3420</v>
      </c>
      <c r="C1570" s="29"/>
      <c r="D1570" s="13" t="str">
        <f>I1570</f>
        <v>0,25 МВА</v>
      </c>
      <c r="E1570" s="29"/>
      <c r="F1570" s="334" t="str">
        <f t="shared" si="114"/>
        <v>0,25 МВА</v>
      </c>
      <c r="G1570" s="322">
        <f t="shared" si="116"/>
        <v>0.13274146610169493</v>
      </c>
      <c r="H1570" s="29"/>
      <c r="I1570" s="14" t="s">
        <v>352</v>
      </c>
      <c r="J1570" s="29"/>
      <c r="K1570" s="334" t="str">
        <f t="shared" si="115"/>
        <v>0,25 МВА</v>
      </c>
      <c r="L1570" s="29"/>
      <c r="M1570" s="31">
        <v>0.15663493000000001</v>
      </c>
      <c r="N1570" s="160"/>
      <c r="O1570" s="325">
        <f t="shared" si="117"/>
        <v>0.15663493000000001</v>
      </c>
    </row>
    <row r="1571" spans="1:15" ht="31.5" x14ac:dyDescent="0.25">
      <c r="A1571" s="58" t="s">
        <v>493</v>
      </c>
      <c r="B1571" s="45" t="s">
        <v>3421</v>
      </c>
      <c r="C1571" s="29"/>
      <c r="D1571" s="13" t="str">
        <f t="shared" ref="D1571:D1578" si="118">I1571</f>
        <v>0,4 МВА</v>
      </c>
      <c r="E1571" s="29"/>
      <c r="F1571" s="334" t="str">
        <f t="shared" si="114"/>
        <v>0,4 МВА</v>
      </c>
      <c r="G1571" s="322">
        <f t="shared" si="116"/>
        <v>0.17637837288135594</v>
      </c>
      <c r="H1571" s="29"/>
      <c r="I1571" s="14" t="s">
        <v>19</v>
      </c>
      <c r="J1571" s="29"/>
      <c r="K1571" s="334" t="str">
        <f t="shared" si="115"/>
        <v>0,4 МВА</v>
      </c>
      <c r="L1571" s="29"/>
      <c r="M1571" s="31">
        <v>0.20812648</v>
      </c>
      <c r="N1571" s="160"/>
      <c r="O1571" s="325">
        <f t="shared" si="117"/>
        <v>0.20812648</v>
      </c>
    </row>
    <row r="1572" spans="1:15" ht="31.5" x14ac:dyDescent="0.25">
      <c r="A1572" s="58" t="s">
        <v>494</v>
      </c>
      <c r="B1572" s="45" t="s">
        <v>3422</v>
      </c>
      <c r="C1572" s="29"/>
      <c r="D1572" s="13" t="str">
        <f t="shared" si="118"/>
        <v>0,4 МВА</v>
      </c>
      <c r="E1572" s="29"/>
      <c r="F1572" s="334" t="str">
        <f t="shared" si="114"/>
        <v>0,4 МВА</v>
      </c>
      <c r="G1572" s="322">
        <f t="shared" si="116"/>
        <v>0.17637837288135594</v>
      </c>
      <c r="H1572" s="29"/>
      <c r="I1572" s="14" t="s">
        <v>19</v>
      </c>
      <c r="J1572" s="29"/>
      <c r="K1572" s="334" t="str">
        <f t="shared" si="115"/>
        <v>0,4 МВА</v>
      </c>
      <c r="L1572" s="29"/>
      <c r="M1572" s="31">
        <v>0.20812648</v>
      </c>
      <c r="N1572" s="160"/>
      <c r="O1572" s="325">
        <f t="shared" si="117"/>
        <v>0.20812648</v>
      </c>
    </row>
    <row r="1573" spans="1:15" ht="31.5" x14ac:dyDescent="0.25">
      <c r="A1573" s="58" t="s">
        <v>495</v>
      </c>
      <c r="B1573" s="45" t="s">
        <v>3423</v>
      </c>
      <c r="C1573" s="29"/>
      <c r="D1573" s="13" t="str">
        <f t="shared" si="118"/>
        <v>0,16 МВА</v>
      </c>
      <c r="E1573" s="29"/>
      <c r="F1573" s="334" t="str">
        <f t="shared" si="114"/>
        <v>0,16 МВА</v>
      </c>
      <c r="G1573" s="322">
        <f t="shared" si="116"/>
        <v>0.11623019491525424</v>
      </c>
      <c r="H1573" s="29"/>
      <c r="I1573" s="14" t="s">
        <v>327</v>
      </c>
      <c r="J1573" s="29"/>
      <c r="K1573" s="334" t="str">
        <f t="shared" si="115"/>
        <v>0,16 МВА</v>
      </c>
      <c r="L1573" s="29"/>
      <c r="M1573" s="31">
        <v>0.13715163</v>
      </c>
      <c r="N1573" s="160"/>
      <c r="O1573" s="325">
        <f t="shared" si="117"/>
        <v>0.13715163</v>
      </c>
    </row>
    <row r="1574" spans="1:15" ht="31.5" x14ac:dyDescent="0.25">
      <c r="A1574" s="58" t="s">
        <v>496</v>
      </c>
      <c r="B1574" s="45" t="s">
        <v>3424</v>
      </c>
      <c r="C1574" s="29"/>
      <c r="D1574" s="13"/>
      <c r="E1574" s="29"/>
      <c r="F1574" s="334">
        <f t="shared" si="114"/>
        <v>0</v>
      </c>
      <c r="G1574" s="322">
        <f t="shared" si="116"/>
        <v>5.1395577966101698</v>
      </c>
      <c r="H1574" s="29"/>
      <c r="I1574" s="14" t="s">
        <v>499</v>
      </c>
      <c r="J1574" s="29"/>
      <c r="K1574" s="334" t="str">
        <f t="shared" si="115"/>
        <v>17 яч.</v>
      </c>
      <c r="L1574" s="29"/>
      <c r="M1574" s="31">
        <v>6.0646782000000004</v>
      </c>
      <c r="N1574" s="160"/>
      <c r="O1574" s="325">
        <f t="shared" si="117"/>
        <v>6.0646782000000004</v>
      </c>
    </row>
    <row r="1575" spans="1:15" ht="31.5" x14ac:dyDescent="0.25">
      <c r="A1575" s="58" t="s">
        <v>497</v>
      </c>
      <c r="B1575" s="45" t="s">
        <v>3425</v>
      </c>
      <c r="C1575" s="29"/>
      <c r="D1575" s="13" t="str">
        <f t="shared" si="118"/>
        <v>0,4 МВА</v>
      </c>
      <c r="E1575" s="29"/>
      <c r="F1575" s="334" t="str">
        <f t="shared" si="114"/>
        <v>0,4 МВА</v>
      </c>
      <c r="G1575" s="322">
        <f t="shared" si="116"/>
        <v>0.1695762711864407</v>
      </c>
      <c r="H1575" s="29"/>
      <c r="I1575" s="14" t="s">
        <v>19</v>
      </c>
      <c r="J1575" s="29"/>
      <c r="K1575" s="334" t="str">
        <f t="shared" si="115"/>
        <v>0,4 МВА</v>
      </c>
      <c r="L1575" s="29"/>
      <c r="M1575" s="31">
        <v>0.2001</v>
      </c>
      <c r="N1575" s="160"/>
      <c r="O1575" s="325">
        <f t="shared" si="117"/>
        <v>0.2001</v>
      </c>
    </row>
    <row r="1576" spans="1:15" ht="31.5" x14ac:dyDescent="0.25">
      <c r="A1576" s="58" t="s">
        <v>501</v>
      </c>
      <c r="B1576" s="45" t="s">
        <v>3426</v>
      </c>
      <c r="C1576" s="29"/>
      <c r="D1576" s="13"/>
      <c r="E1576" s="29"/>
      <c r="F1576" s="334">
        <f t="shared" si="114"/>
        <v>0</v>
      </c>
      <c r="G1576" s="322">
        <f t="shared" si="116"/>
        <v>2.5493110169491528E-2</v>
      </c>
      <c r="H1576" s="29"/>
      <c r="I1576" s="14" t="s">
        <v>512</v>
      </c>
      <c r="J1576" s="29"/>
      <c r="K1576" s="334" t="str">
        <f t="shared" si="115"/>
        <v>1 яч.</v>
      </c>
      <c r="L1576" s="29"/>
      <c r="M1576" s="31">
        <v>3.008187E-2</v>
      </c>
      <c r="N1576" s="160"/>
      <c r="O1576" s="325">
        <f t="shared" si="117"/>
        <v>3.008187E-2</v>
      </c>
    </row>
    <row r="1577" spans="1:15" ht="47.25" x14ac:dyDescent="0.25">
      <c r="A1577" s="58" t="s">
        <v>3427</v>
      </c>
      <c r="B1577" s="30" t="s">
        <v>3428</v>
      </c>
      <c r="C1577" s="29"/>
      <c r="D1577" s="13"/>
      <c r="E1577" s="29"/>
      <c r="F1577" s="334">
        <f t="shared" si="114"/>
        <v>0</v>
      </c>
      <c r="G1577" s="322">
        <f t="shared" si="116"/>
        <v>6.2223305084745766E-2</v>
      </c>
      <c r="H1577" s="29"/>
      <c r="I1577" s="14" t="s">
        <v>512</v>
      </c>
      <c r="J1577" s="29"/>
      <c r="K1577" s="334" t="str">
        <f t="shared" si="115"/>
        <v>1 яч.</v>
      </c>
      <c r="L1577" s="29"/>
      <c r="M1577" s="31">
        <v>7.3423500000000003E-2</v>
      </c>
      <c r="N1577" s="160"/>
      <c r="O1577" s="325">
        <f t="shared" si="117"/>
        <v>7.3423500000000003E-2</v>
      </c>
    </row>
    <row r="1578" spans="1:15" ht="39" customHeight="1" x14ac:dyDescent="0.25">
      <c r="A1578" s="58" t="s">
        <v>3429</v>
      </c>
      <c r="B1578" s="21" t="s">
        <v>4295</v>
      </c>
      <c r="C1578" s="29"/>
      <c r="D1578" s="13" t="str">
        <f t="shared" si="118"/>
        <v>0,824 км</v>
      </c>
      <c r="E1578" s="29"/>
      <c r="F1578" s="334" t="str">
        <f t="shared" si="114"/>
        <v>0,824 км</v>
      </c>
      <c r="G1578" s="322">
        <f t="shared" si="116"/>
        <v>0.23076149152542377</v>
      </c>
      <c r="H1578" s="29"/>
      <c r="I1578" s="14" t="s">
        <v>3431</v>
      </c>
      <c r="J1578" s="29"/>
      <c r="K1578" s="334" t="str">
        <f t="shared" si="115"/>
        <v>0,824 км</v>
      </c>
      <c r="L1578" s="29"/>
      <c r="M1578" s="31">
        <v>0.27229856000000002</v>
      </c>
      <c r="N1578" s="160"/>
      <c r="O1578" s="325">
        <f t="shared" si="117"/>
        <v>0.27229856000000002</v>
      </c>
    </row>
    <row r="1579" spans="1:15" x14ac:dyDescent="0.25">
      <c r="A1579" s="54" t="s">
        <v>137</v>
      </c>
      <c r="B1579" s="25" t="s">
        <v>28</v>
      </c>
      <c r="C1579" s="29"/>
      <c r="D1579" s="29"/>
      <c r="E1579" s="29"/>
      <c r="F1579" s="334">
        <f t="shared" ref="F1579:F1642" si="119">D1579</f>
        <v>0</v>
      </c>
      <c r="G1579" s="322">
        <f t="shared" si="116"/>
        <v>0</v>
      </c>
      <c r="H1579" s="29"/>
      <c r="I1579" s="14"/>
      <c r="J1579" s="29"/>
      <c r="K1579" s="334">
        <f t="shared" ref="K1579:K1642" si="120">I1579</f>
        <v>0</v>
      </c>
      <c r="L1579" s="29"/>
      <c r="M1579" s="31"/>
      <c r="N1579" s="160"/>
      <c r="O1579" s="325">
        <f t="shared" si="117"/>
        <v>0</v>
      </c>
    </row>
    <row r="1580" spans="1:15" x14ac:dyDescent="0.25">
      <c r="A1580" s="58" t="s">
        <v>516</v>
      </c>
      <c r="B1580" s="45" t="s">
        <v>3432</v>
      </c>
      <c r="C1580" s="29"/>
      <c r="D1580" s="29"/>
      <c r="E1580" s="29"/>
      <c r="F1580" s="334">
        <f t="shared" si="119"/>
        <v>0</v>
      </c>
      <c r="G1580" s="322">
        <f t="shared" si="116"/>
        <v>0.5687457627118645</v>
      </c>
      <c r="H1580" s="136"/>
      <c r="I1580" s="14" t="s">
        <v>146</v>
      </c>
      <c r="J1580" s="136"/>
      <c r="K1580" s="334" t="str">
        <f t="shared" si="120"/>
        <v>1 шт.</v>
      </c>
      <c r="L1580" s="136"/>
      <c r="M1580" s="31">
        <v>0.67112000000000005</v>
      </c>
      <c r="N1580" s="160"/>
      <c r="O1580" s="325">
        <f t="shared" si="117"/>
        <v>0.67112000000000005</v>
      </c>
    </row>
    <row r="1581" spans="1:15" ht="31.5" x14ac:dyDescent="0.25">
      <c r="A1581" s="58" t="s">
        <v>517</v>
      </c>
      <c r="B1581" s="30" t="s">
        <v>1598</v>
      </c>
      <c r="C1581" s="29"/>
      <c r="D1581" s="29"/>
      <c r="E1581" s="29"/>
      <c r="F1581" s="334">
        <f t="shared" si="119"/>
        <v>0</v>
      </c>
      <c r="G1581" s="322">
        <f t="shared" si="116"/>
        <v>7.3679661016949156</v>
      </c>
      <c r="H1581" s="136"/>
      <c r="I1581" s="14" t="s">
        <v>146</v>
      </c>
      <c r="J1581" s="136"/>
      <c r="K1581" s="334" t="str">
        <f t="shared" si="120"/>
        <v>1 шт.</v>
      </c>
      <c r="L1581" s="136"/>
      <c r="M1581" s="13">
        <v>8.6942000000000004</v>
      </c>
      <c r="N1581" s="160"/>
      <c r="O1581" s="325">
        <f t="shared" si="117"/>
        <v>8.6942000000000004</v>
      </c>
    </row>
    <row r="1582" spans="1:15" ht="31.5" x14ac:dyDescent="0.25">
      <c r="A1582" s="58" t="s">
        <v>1465</v>
      </c>
      <c r="B1582" s="45" t="s">
        <v>3433</v>
      </c>
      <c r="C1582" s="29"/>
      <c r="D1582" s="29"/>
      <c r="E1582" s="29"/>
      <c r="F1582" s="334">
        <f t="shared" si="119"/>
        <v>0</v>
      </c>
      <c r="G1582" s="322">
        <f t="shared" si="116"/>
        <v>2.5423728813559324E-2</v>
      </c>
      <c r="H1582" s="29"/>
      <c r="I1582" s="14" t="s">
        <v>146</v>
      </c>
      <c r="J1582" s="29"/>
      <c r="K1582" s="334" t="str">
        <f t="shared" si="120"/>
        <v>1 шт.</v>
      </c>
      <c r="L1582" s="29"/>
      <c r="M1582" s="31">
        <v>0.03</v>
      </c>
      <c r="N1582" s="160"/>
      <c r="O1582" s="325">
        <f t="shared" si="117"/>
        <v>0.03</v>
      </c>
    </row>
    <row r="1583" spans="1:15" ht="47.25" x14ac:dyDescent="0.25">
      <c r="A1583" s="58" t="s">
        <v>1466</v>
      </c>
      <c r="B1583" s="45" t="s">
        <v>3434</v>
      </c>
      <c r="C1583" s="29"/>
      <c r="D1583" s="29"/>
      <c r="E1583" s="29"/>
      <c r="F1583" s="334">
        <f t="shared" si="119"/>
        <v>0</v>
      </c>
      <c r="G1583" s="322">
        <f t="shared" si="116"/>
        <v>2.5194915254237289E-2</v>
      </c>
      <c r="H1583" s="29"/>
      <c r="I1583" s="14" t="s">
        <v>146</v>
      </c>
      <c r="J1583" s="29"/>
      <c r="K1583" s="334" t="str">
        <f t="shared" si="120"/>
        <v>1 шт.</v>
      </c>
      <c r="L1583" s="29"/>
      <c r="M1583" s="31">
        <v>2.9729999999999999E-2</v>
      </c>
      <c r="N1583" s="160"/>
      <c r="O1583" s="325">
        <f t="shared" si="117"/>
        <v>2.9729999999999999E-2</v>
      </c>
    </row>
    <row r="1584" spans="1:15" ht="31.5" x14ac:dyDescent="0.25">
      <c r="A1584" s="58" t="s">
        <v>1467</v>
      </c>
      <c r="B1584" s="45" t="s">
        <v>3435</v>
      </c>
      <c r="C1584" s="371"/>
      <c r="D1584" s="371"/>
      <c r="E1584" s="371"/>
      <c r="F1584" s="334">
        <f t="shared" si="119"/>
        <v>0</v>
      </c>
      <c r="G1584" s="322">
        <f t="shared" si="116"/>
        <v>9.7457627118644072E-2</v>
      </c>
      <c r="H1584" s="371"/>
      <c r="I1584" s="14" t="s">
        <v>146</v>
      </c>
      <c r="J1584" s="371"/>
      <c r="K1584" s="334" t="str">
        <f t="shared" si="120"/>
        <v>1 шт.</v>
      </c>
      <c r="L1584" s="371"/>
      <c r="M1584" s="31">
        <v>0.115</v>
      </c>
      <c r="N1584" s="160"/>
      <c r="O1584" s="325">
        <f t="shared" si="117"/>
        <v>0.115</v>
      </c>
    </row>
    <row r="1585" spans="1:15" ht="31.5" x14ac:dyDescent="0.25">
      <c r="A1585" s="58" t="s">
        <v>1468</v>
      </c>
      <c r="B1585" s="45" t="s">
        <v>3436</v>
      </c>
      <c r="C1585" s="199"/>
      <c r="D1585" s="199"/>
      <c r="E1585" s="199"/>
      <c r="F1585" s="334">
        <f t="shared" si="119"/>
        <v>0</v>
      </c>
      <c r="G1585" s="322">
        <f t="shared" si="116"/>
        <v>0.10338983050847458</v>
      </c>
      <c r="H1585" s="199"/>
      <c r="I1585" s="14" t="s">
        <v>146</v>
      </c>
      <c r="J1585" s="199"/>
      <c r="K1585" s="334" t="str">
        <f t="shared" si="120"/>
        <v>1 шт.</v>
      </c>
      <c r="L1585" s="199"/>
      <c r="M1585" s="31">
        <v>0.122</v>
      </c>
      <c r="N1585" s="160"/>
      <c r="O1585" s="325">
        <f t="shared" si="117"/>
        <v>0.122</v>
      </c>
    </row>
    <row r="1586" spans="1:15" ht="47.25" x14ac:dyDescent="0.25">
      <c r="A1586" s="58" t="s">
        <v>1469</v>
      </c>
      <c r="B1586" s="45" t="s">
        <v>3437</v>
      </c>
      <c r="C1586" s="358"/>
      <c r="D1586" s="358"/>
      <c r="E1586" s="358"/>
      <c r="F1586" s="334">
        <f t="shared" si="119"/>
        <v>0</v>
      </c>
      <c r="G1586" s="322">
        <f t="shared" si="116"/>
        <v>0.84745762711864414</v>
      </c>
      <c r="H1586" s="358"/>
      <c r="I1586" s="14" t="s">
        <v>146</v>
      </c>
      <c r="J1586" s="358"/>
      <c r="K1586" s="334" t="str">
        <f t="shared" si="120"/>
        <v>1 шт.</v>
      </c>
      <c r="L1586" s="358"/>
      <c r="M1586" s="31">
        <v>1</v>
      </c>
      <c r="N1586" s="160"/>
      <c r="O1586" s="325">
        <f t="shared" si="117"/>
        <v>1</v>
      </c>
    </row>
    <row r="1587" spans="1:15" x14ac:dyDescent="0.25">
      <c r="A1587" s="58" t="s">
        <v>1470</v>
      </c>
      <c r="B1587" s="30" t="s">
        <v>3438</v>
      </c>
      <c r="C1587" s="358"/>
      <c r="D1587" s="358"/>
      <c r="E1587" s="358"/>
      <c r="F1587" s="334">
        <f t="shared" si="119"/>
        <v>0</v>
      </c>
      <c r="G1587" s="322">
        <f t="shared" si="116"/>
        <v>7.2974576271186448E-2</v>
      </c>
      <c r="H1587" s="358"/>
      <c r="I1587" s="14" t="s">
        <v>146</v>
      </c>
      <c r="J1587" s="358"/>
      <c r="K1587" s="334" t="str">
        <f t="shared" si="120"/>
        <v>1 шт.</v>
      </c>
      <c r="L1587" s="358"/>
      <c r="M1587" s="31">
        <v>8.6110000000000006E-2</v>
      </c>
      <c r="N1587" s="160"/>
      <c r="O1587" s="325">
        <f t="shared" si="117"/>
        <v>8.6110000000000006E-2</v>
      </c>
    </row>
    <row r="1588" spans="1:15" x14ac:dyDescent="0.25">
      <c r="A1588" s="9" t="s">
        <v>44</v>
      </c>
      <c r="B1588" s="25" t="s">
        <v>31</v>
      </c>
      <c r="C1588" s="358"/>
      <c r="D1588" s="358"/>
      <c r="E1588" s="358"/>
      <c r="F1588" s="334">
        <f t="shared" si="119"/>
        <v>0</v>
      </c>
      <c r="G1588" s="322">
        <f t="shared" si="116"/>
        <v>0</v>
      </c>
      <c r="H1588" s="358"/>
      <c r="I1588" s="14"/>
      <c r="J1588" s="358"/>
      <c r="K1588" s="334">
        <f t="shared" si="120"/>
        <v>0</v>
      </c>
      <c r="L1588" s="358"/>
      <c r="M1588" s="31"/>
      <c r="N1588" s="160"/>
      <c r="O1588" s="325">
        <f t="shared" si="117"/>
        <v>0</v>
      </c>
    </row>
    <row r="1589" spans="1:15" x14ac:dyDescent="0.25">
      <c r="A1589" s="4" t="s">
        <v>45</v>
      </c>
      <c r="B1589" s="25" t="s">
        <v>20</v>
      </c>
      <c r="C1589" s="358"/>
      <c r="D1589" s="358"/>
      <c r="E1589" s="358"/>
      <c r="F1589" s="334">
        <f t="shared" si="119"/>
        <v>0</v>
      </c>
      <c r="G1589" s="322">
        <f t="shared" si="116"/>
        <v>0</v>
      </c>
      <c r="H1589" s="358"/>
      <c r="I1589" s="14"/>
      <c r="J1589" s="358"/>
      <c r="K1589" s="334">
        <f t="shared" si="120"/>
        <v>0</v>
      </c>
      <c r="L1589" s="358"/>
      <c r="M1589" s="31"/>
      <c r="N1589" s="160"/>
      <c r="O1589" s="325">
        <f t="shared" si="117"/>
        <v>0</v>
      </c>
    </row>
    <row r="1590" spans="1:15" ht="47.25" x14ac:dyDescent="0.25">
      <c r="A1590" s="58" t="s">
        <v>518</v>
      </c>
      <c r="B1590" s="49" t="s">
        <v>3439</v>
      </c>
      <c r="C1590" s="358"/>
      <c r="D1590" s="358"/>
      <c r="E1590" s="358"/>
      <c r="F1590" s="334">
        <f t="shared" si="119"/>
        <v>0</v>
      </c>
      <c r="G1590" s="322">
        <f t="shared" si="116"/>
        <v>2.5622033898305085</v>
      </c>
      <c r="H1590" s="358"/>
      <c r="I1590" s="14" t="s">
        <v>146</v>
      </c>
      <c r="J1590" s="358"/>
      <c r="K1590" s="334" t="str">
        <f t="shared" si="120"/>
        <v>1 шт.</v>
      </c>
      <c r="L1590" s="358"/>
      <c r="M1590" s="31">
        <v>3.0234000000000001</v>
      </c>
      <c r="N1590" s="160"/>
      <c r="O1590" s="325">
        <f t="shared" si="117"/>
        <v>3.0234000000000001</v>
      </c>
    </row>
    <row r="1591" spans="1:15" ht="31.5" x14ac:dyDescent="0.25">
      <c r="A1591" s="58" t="s">
        <v>519</v>
      </c>
      <c r="B1591" s="49" t="s">
        <v>3440</v>
      </c>
      <c r="C1591" s="358"/>
      <c r="D1591" s="358"/>
      <c r="E1591" s="358"/>
      <c r="F1591" s="334">
        <f t="shared" si="119"/>
        <v>0</v>
      </c>
      <c r="G1591" s="322">
        <f t="shared" si="116"/>
        <v>0.11087</v>
      </c>
      <c r="H1591" s="358"/>
      <c r="I1591" s="14" t="s">
        <v>146</v>
      </c>
      <c r="J1591" s="358"/>
      <c r="K1591" s="334" t="str">
        <f t="shared" si="120"/>
        <v>1 шт.</v>
      </c>
      <c r="L1591" s="358"/>
      <c r="M1591" s="31">
        <v>0.13082659999999999</v>
      </c>
      <c r="N1591" s="160"/>
      <c r="O1591" s="325">
        <f t="shared" si="117"/>
        <v>0.13082659999999999</v>
      </c>
    </row>
    <row r="1592" spans="1:15" ht="31.5" x14ac:dyDescent="0.25">
      <c r="A1592" s="58" t="s">
        <v>3441</v>
      </c>
      <c r="B1592" s="49" t="s">
        <v>3407</v>
      </c>
      <c r="C1592" s="358"/>
      <c r="D1592" s="358"/>
      <c r="E1592" s="358"/>
      <c r="F1592" s="334">
        <f t="shared" si="119"/>
        <v>0</v>
      </c>
      <c r="G1592" s="322">
        <f t="shared" si="116"/>
        <v>0.42075847457627125</v>
      </c>
      <c r="H1592" s="358"/>
      <c r="I1592" s="14" t="s">
        <v>146</v>
      </c>
      <c r="J1592" s="358"/>
      <c r="K1592" s="334" t="str">
        <f t="shared" si="120"/>
        <v>1 шт.</v>
      </c>
      <c r="L1592" s="358"/>
      <c r="M1592" s="31">
        <v>0.49649500000000002</v>
      </c>
      <c r="N1592" s="160"/>
      <c r="O1592" s="325">
        <f t="shared" si="117"/>
        <v>0.49649500000000002</v>
      </c>
    </row>
    <row r="1593" spans="1:15" x14ac:dyDescent="0.25">
      <c r="A1593" s="4" t="s">
        <v>46</v>
      </c>
      <c r="B1593" s="25" t="s">
        <v>21</v>
      </c>
      <c r="C1593" s="358"/>
      <c r="D1593" s="358"/>
      <c r="E1593" s="358"/>
      <c r="F1593" s="334">
        <f t="shared" si="119"/>
        <v>0</v>
      </c>
      <c r="G1593" s="322">
        <f t="shared" si="116"/>
        <v>0</v>
      </c>
      <c r="H1593" s="358"/>
      <c r="I1593" s="14"/>
      <c r="J1593" s="358"/>
      <c r="K1593" s="334">
        <f t="shared" si="120"/>
        <v>0</v>
      </c>
      <c r="L1593" s="358"/>
      <c r="M1593" s="31"/>
      <c r="N1593" s="160"/>
      <c r="O1593" s="325">
        <f t="shared" si="117"/>
        <v>0</v>
      </c>
    </row>
    <row r="1594" spans="1:15" x14ac:dyDescent="0.25">
      <c r="A1594" s="4" t="s">
        <v>48</v>
      </c>
      <c r="B1594" s="25" t="s">
        <v>22</v>
      </c>
      <c r="C1594" s="358"/>
      <c r="D1594" s="358"/>
      <c r="E1594" s="358"/>
      <c r="F1594" s="334">
        <f t="shared" si="119"/>
        <v>0</v>
      </c>
      <c r="G1594" s="322">
        <f t="shared" si="116"/>
        <v>0</v>
      </c>
      <c r="H1594" s="358"/>
      <c r="I1594" s="14"/>
      <c r="J1594" s="358"/>
      <c r="K1594" s="334">
        <f t="shared" si="120"/>
        <v>0</v>
      </c>
      <c r="L1594" s="358"/>
      <c r="M1594" s="31"/>
      <c r="N1594" s="160"/>
      <c r="O1594" s="325">
        <f t="shared" si="117"/>
        <v>0</v>
      </c>
    </row>
    <row r="1595" spans="1:15" x14ac:dyDescent="0.25">
      <c r="A1595" s="4" t="s">
        <v>50</v>
      </c>
      <c r="B1595" s="25" t="s">
        <v>23</v>
      </c>
      <c r="C1595" s="358"/>
      <c r="D1595" s="358"/>
      <c r="E1595" s="358"/>
      <c r="F1595" s="334">
        <f t="shared" si="119"/>
        <v>0</v>
      </c>
      <c r="G1595" s="322">
        <f t="shared" si="116"/>
        <v>0</v>
      </c>
      <c r="H1595" s="358"/>
      <c r="I1595" s="14"/>
      <c r="J1595" s="358"/>
      <c r="K1595" s="334">
        <f t="shared" si="120"/>
        <v>0</v>
      </c>
      <c r="L1595" s="358"/>
      <c r="M1595" s="31"/>
      <c r="N1595" s="160"/>
      <c r="O1595" s="325">
        <f t="shared" si="117"/>
        <v>0</v>
      </c>
    </row>
    <row r="1596" spans="1:15" x14ac:dyDescent="0.25">
      <c r="A1596" s="4" t="s">
        <v>51</v>
      </c>
      <c r="B1596" s="25" t="s">
        <v>17</v>
      </c>
      <c r="C1596" s="358"/>
      <c r="D1596" s="358"/>
      <c r="E1596" s="358"/>
      <c r="F1596" s="334">
        <f t="shared" si="119"/>
        <v>0</v>
      </c>
      <c r="G1596" s="322">
        <f t="shared" si="116"/>
        <v>0</v>
      </c>
      <c r="H1596" s="358"/>
      <c r="I1596" s="14"/>
      <c r="J1596" s="358"/>
      <c r="K1596" s="334">
        <f t="shared" si="120"/>
        <v>0</v>
      </c>
      <c r="L1596" s="358"/>
      <c r="M1596" s="31"/>
      <c r="N1596" s="160"/>
      <c r="O1596" s="325">
        <f t="shared" si="117"/>
        <v>0</v>
      </c>
    </row>
    <row r="1597" spans="1:15" x14ac:dyDescent="0.25">
      <c r="A1597" s="58" t="s">
        <v>521</v>
      </c>
      <c r="B1597" s="49" t="s">
        <v>17</v>
      </c>
      <c r="C1597" s="358"/>
      <c r="D1597" s="358"/>
      <c r="E1597" s="358"/>
      <c r="F1597" s="334">
        <f t="shared" si="119"/>
        <v>0</v>
      </c>
      <c r="G1597" s="322">
        <f t="shared" si="116"/>
        <v>2.1546070338983054</v>
      </c>
      <c r="H1597" s="358"/>
      <c r="I1597" s="14"/>
      <c r="J1597" s="358"/>
      <c r="K1597" s="334">
        <f t="shared" si="120"/>
        <v>0</v>
      </c>
      <c r="L1597" s="358"/>
      <c r="M1597" s="31">
        <v>2.5424363000000003</v>
      </c>
      <c r="N1597" s="160"/>
      <c r="O1597" s="325">
        <f t="shared" si="117"/>
        <v>2.5424363000000003</v>
      </c>
    </row>
    <row r="1598" spans="1:15" ht="31.5" x14ac:dyDescent="0.25">
      <c r="A1598" s="4" t="s">
        <v>476</v>
      </c>
      <c r="B1598" s="25" t="s">
        <v>1541</v>
      </c>
      <c r="C1598" s="358"/>
      <c r="D1598" s="358"/>
      <c r="E1598" s="358"/>
      <c r="F1598" s="334">
        <f t="shared" si="119"/>
        <v>0</v>
      </c>
      <c r="G1598" s="322">
        <f t="shared" si="116"/>
        <v>0</v>
      </c>
      <c r="H1598" s="358"/>
      <c r="I1598" s="14"/>
      <c r="J1598" s="358"/>
      <c r="K1598" s="334">
        <f t="shared" si="120"/>
        <v>0</v>
      </c>
      <c r="L1598" s="358"/>
      <c r="M1598" s="31"/>
      <c r="N1598" s="160"/>
      <c r="O1598" s="325">
        <f t="shared" si="117"/>
        <v>0</v>
      </c>
    </row>
    <row r="1599" spans="1:15" x14ac:dyDescent="0.25">
      <c r="A1599" s="4" t="s">
        <v>52</v>
      </c>
      <c r="B1599" s="25" t="s">
        <v>24</v>
      </c>
      <c r="C1599" s="358"/>
      <c r="D1599" s="358"/>
      <c r="E1599" s="358"/>
      <c r="F1599" s="334">
        <f t="shared" si="119"/>
        <v>0</v>
      </c>
      <c r="G1599" s="322">
        <f t="shared" si="116"/>
        <v>0</v>
      </c>
      <c r="H1599" s="358"/>
      <c r="I1599" s="14"/>
      <c r="J1599" s="358"/>
      <c r="K1599" s="334">
        <f t="shared" si="120"/>
        <v>0</v>
      </c>
      <c r="L1599" s="358"/>
      <c r="M1599" s="31"/>
      <c r="N1599" s="160"/>
      <c r="O1599" s="325">
        <f t="shared" si="117"/>
        <v>0</v>
      </c>
    </row>
    <row r="1600" spans="1:15" x14ac:dyDescent="0.25">
      <c r="A1600" s="4" t="s">
        <v>54</v>
      </c>
      <c r="B1600" s="25" t="s">
        <v>25</v>
      </c>
      <c r="C1600" s="358"/>
      <c r="D1600" s="358"/>
      <c r="E1600" s="358"/>
      <c r="F1600" s="334">
        <f t="shared" si="119"/>
        <v>0</v>
      </c>
      <c r="G1600" s="322">
        <f t="shared" si="116"/>
        <v>0</v>
      </c>
      <c r="H1600" s="358"/>
      <c r="I1600" s="14"/>
      <c r="J1600" s="358"/>
      <c r="K1600" s="334">
        <f t="shared" si="120"/>
        <v>0</v>
      </c>
      <c r="L1600" s="358"/>
      <c r="M1600" s="31"/>
      <c r="N1600" s="160"/>
      <c r="O1600" s="325">
        <f t="shared" si="117"/>
        <v>0</v>
      </c>
    </row>
    <row r="1601" spans="1:15" x14ac:dyDescent="0.25">
      <c r="A1601" s="4" t="s">
        <v>55</v>
      </c>
      <c r="B1601" s="25" t="s">
        <v>26</v>
      </c>
      <c r="C1601" s="358"/>
      <c r="D1601" s="358"/>
      <c r="E1601" s="358"/>
      <c r="F1601" s="334">
        <f t="shared" si="119"/>
        <v>0</v>
      </c>
      <c r="G1601" s="322">
        <f t="shared" si="116"/>
        <v>0</v>
      </c>
      <c r="H1601" s="358"/>
      <c r="I1601" s="14"/>
      <c r="J1601" s="358"/>
      <c r="K1601" s="334">
        <f t="shared" si="120"/>
        <v>0</v>
      </c>
      <c r="L1601" s="358"/>
      <c r="M1601" s="31"/>
      <c r="N1601" s="160"/>
      <c r="O1601" s="325">
        <f t="shared" si="117"/>
        <v>0</v>
      </c>
    </row>
    <row r="1602" spans="1:15" x14ac:dyDescent="0.25">
      <c r="A1602" s="3" t="s">
        <v>135</v>
      </c>
      <c r="B1602" s="46" t="s">
        <v>2560</v>
      </c>
      <c r="C1602" s="358"/>
      <c r="D1602" s="358"/>
      <c r="E1602" s="358"/>
      <c r="F1602" s="334">
        <f t="shared" si="119"/>
        <v>0</v>
      </c>
      <c r="G1602" s="322">
        <f t="shared" si="116"/>
        <v>0</v>
      </c>
      <c r="H1602" s="358"/>
      <c r="I1602" s="40"/>
      <c r="J1602" s="358"/>
      <c r="K1602" s="334">
        <f t="shared" si="120"/>
        <v>0</v>
      </c>
      <c r="L1602" s="358"/>
      <c r="M1602" s="61"/>
      <c r="N1602" s="61"/>
      <c r="O1602" s="325">
        <f t="shared" si="117"/>
        <v>0</v>
      </c>
    </row>
    <row r="1603" spans="1:15" x14ac:dyDescent="0.25">
      <c r="A1603" s="9" t="s">
        <v>39</v>
      </c>
      <c r="B1603" s="25" t="s">
        <v>29</v>
      </c>
      <c r="C1603" s="358"/>
      <c r="D1603" s="358"/>
      <c r="E1603" s="358"/>
      <c r="F1603" s="334">
        <f t="shared" si="119"/>
        <v>0</v>
      </c>
      <c r="G1603" s="322">
        <f t="shared" si="116"/>
        <v>0</v>
      </c>
      <c r="H1603" s="358"/>
      <c r="I1603" s="14"/>
      <c r="J1603" s="358"/>
      <c r="K1603" s="334">
        <f t="shared" si="120"/>
        <v>0</v>
      </c>
      <c r="L1603" s="358"/>
      <c r="M1603" s="31"/>
      <c r="N1603" s="160"/>
      <c r="O1603" s="325">
        <f t="shared" si="117"/>
        <v>0</v>
      </c>
    </row>
    <row r="1604" spans="1:15" x14ac:dyDescent="0.25">
      <c r="A1604" s="58" t="s">
        <v>278</v>
      </c>
      <c r="B1604" s="45" t="s">
        <v>4296</v>
      </c>
      <c r="C1604" s="358"/>
      <c r="D1604" s="358"/>
      <c r="E1604" s="358"/>
      <c r="F1604" s="334">
        <f t="shared" si="119"/>
        <v>0</v>
      </c>
      <c r="G1604" s="322">
        <f t="shared" si="116"/>
        <v>0.51383325423728821</v>
      </c>
      <c r="H1604" s="358"/>
      <c r="I1604" s="14" t="s">
        <v>146</v>
      </c>
      <c r="J1604" s="358"/>
      <c r="K1604" s="334" t="str">
        <f t="shared" si="120"/>
        <v>1 шт.</v>
      </c>
      <c r="L1604" s="358"/>
      <c r="M1604" s="31">
        <v>0.60632324000000004</v>
      </c>
      <c r="N1604" s="160"/>
      <c r="O1604" s="325">
        <f t="shared" si="117"/>
        <v>0.60632324000000004</v>
      </c>
    </row>
    <row r="1605" spans="1:15" ht="31.5" x14ac:dyDescent="0.25">
      <c r="A1605" s="58" t="s">
        <v>281</v>
      </c>
      <c r="B1605" s="45" t="s">
        <v>4297</v>
      </c>
      <c r="C1605" s="358"/>
      <c r="D1605" s="358"/>
      <c r="E1605" s="358"/>
      <c r="F1605" s="334">
        <f t="shared" si="119"/>
        <v>0</v>
      </c>
      <c r="G1605" s="322">
        <f t="shared" si="116"/>
        <v>0.51383327118644073</v>
      </c>
      <c r="H1605" s="358"/>
      <c r="I1605" s="14" t="s">
        <v>146</v>
      </c>
      <c r="J1605" s="358"/>
      <c r="K1605" s="334" t="str">
        <f t="shared" si="120"/>
        <v>1 шт.</v>
      </c>
      <c r="L1605" s="358"/>
      <c r="M1605" s="31">
        <v>0.60632326000000003</v>
      </c>
      <c r="N1605" s="160"/>
      <c r="O1605" s="325">
        <f t="shared" si="117"/>
        <v>0.60632326000000003</v>
      </c>
    </row>
    <row r="1606" spans="1:15" ht="21.75" customHeight="1" x14ac:dyDescent="0.25">
      <c r="A1606" s="58" t="s">
        <v>284</v>
      </c>
      <c r="B1606" s="45" t="s">
        <v>4298</v>
      </c>
      <c r="C1606" s="358"/>
      <c r="D1606" s="358"/>
      <c r="E1606" s="358"/>
      <c r="F1606" s="334">
        <f t="shared" si="119"/>
        <v>0</v>
      </c>
      <c r="G1606" s="322">
        <f t="shared" si="116"/>
        <v>0.51383327118644073</v>
      </c>
      <c r="H1606" s="358"/>
      <c r="I1606" s="14" t="s">
        <v>146</v>
      </c>
      <c r="J1606" s="358"/>
      <c r="K1606" s="334" t="str">
        <f t="shared" si="120"/>
        <v>1 шт.</v>
      </c>
      <c r="L1606" s="358"/>
      <c r="M1606" s="31">
        <v>0.60632326000000003</v>
      </c>
      <c r="N1606" s="160"/>
      <c r="O1606" s="325">
        <f t="shared" si="117"/>
        <v>0.60632326000000003</v>
      </c>
    </row>
    <row r="1607" spans="1:15" ht="16.5" customHeight="1" x14ac:dyDescent="0.25">
      <c r="A1607" s="58" t="s">
        <v>3445</v>
      </c>
      <c r="B1607" s="45" t="s">
        <v>4299</v>
      </c>
      <c r="C1607" s="358"/>
      <c r="D1607" s="358"/>
      <c r="E1607" s="358"/>
      <c r="F1607" s="334">
        <f t="shared" si="119"/>
        <v>0</v>
      </c>
      <c r="G1607" s="322">
        <f t="shared" si="116"/>
        <v>0.51383327118644073</v>
      </c>
      <c r="H1607" s="358"/>
      <c r="I1607" s="14" t="s">
        <v>146</v>
      </c>
      <c r="J1607" s="358"/>
      <c r="K1607" s="334" t="str">
        <f t="shared" si="120"/>
        <v>1 шт.</v>
      </c>
      <c r="L1607" s="358"/>
      <c r="M1607" s="31">
        <v>0.60632326000000003</v>
      </c>
      <c r="N1607" s="160"/>
      <c r="O1607" s="325">
        <f t="shared" si="117"/>
        <v>0.60632326000000003</v>
      </c>
    </row>
    <row r="1608" spans="1:15" x14ac:dyDescent="0.25">
      <c r="A1608" s="9" t="s">
        <v>42</v>
      </c>
      <c r="B1608" s="25" t="s">
        <v>43</v>
      </c>
      <c r="C1608" s="358"/>
      <c r="D1608" s="358"/>
      <c r="E1608" s="358"/>
      <c r="F1608" s="334">
        <f t="shared" si="119"/>
        <v>0</v>
      </c>
      <c r="G1608" s="322">
        <f t="shared" si="116"/>
        <v>0</v>
      </c>
      <c r="H1608" s="358"/>
      <c r="I1608" s="14"/>
      <c r="J1608" s="358"/>
      <c r="K1608" s="334">
        <f t="shared" si="120"/>
        <v>0</v>
      </c>
      <c r="L1608" s="358"/>
      <c r="M1608" s="31"/>
      <c r="N1608" s="160"/>
      <c r="O1608" s="325">
        <f t="shared" si="117"/>
        <v>0</v>
      </c>
    </row>
    <row r="1609" spans="1:15" x14ac:dyDescent="0.25">
      <c r="A1609" s="58" t="s">
        <v>287</v>
      </c>
      <c r="B1609" s="45" t="s">
        <v>4300</v>
      </c>
      <c r="C1609" s="358"/>
      <c r="D1609" s="13" t="str">
        <f>I1609</f>
        <v>0,063 МВА</v>
      </c>
      <c r="E1609" s="358"/>
      <c r="F1609" s="334" t="str">
        <f t="shared" si="119"/>
        <v>0,063 МВА</v>
      </c>
      <c r="G1609" s="322">
        <f t="shared" si="116"/>
        <v>0.19932203389830508</v>
      </c>
      <c r="H1609" s="358"/>
      <c r="I1609" s="14" t="s">
        <v>124</v>
      </c>
      <c r="J1609" s="358"/>
      <c r="K1609" s="334" t="str">
        <f t="shared" si="120"/>
        <v>0,063 МВА</v>
      </c>
      <c r="L1609" s="358"/>
      <c r="M1609" s="31">
        <v>0.23519999999999999</v>
      </c>
      <c r="N1609" s="160"/>
      <c r="O1609" s="325">
        <f t="shared" si="117"/>
        <v>0.23519999999999999</v>
      </c>
    </row>
    <row r="1610" spans="1:15" ht="47.25" x14ac:dyDescent="0.25">
      <c r="A1610" s="58" t="s">
        <v>289</v>
      </c>
      <c r="B1610" s="45" t="s">
        <v>4301</v>
      </c>
      <c r="C1610" s="358"/>
      <c r="D1610" s="13" t="str">
        <f t="shared" ref="D1610:D1619" si="121">I1610</f>
        <v>0,4 МВА</v>
      </c>
      <c r="E1610" s="358"/>
      <c r="F1610" s="334" t="str">
        <f t="shared" si="119"/>
        <v>0,4 МВА</v>
      </c>
      <c r="G1610" s="322">
        <f t="shared" si="116"/>
        <v>0.1586852033898305</v>
      </c>
      <c r="H1610" s="358"/>
      <c r="I1610" s="14" t="s">
        <v>19</v>
      </c>
      <c r="J1610" s="358"/>
      <c r="K1610" s="334" t="str">
        <f t="shared" si="120"/>
        <v>0,4 МВА</v>
      </c>
      <c r="L1610" s="358"/>
      <c r="M1610" s="31">
        <v>0.18724853999999999</v>
      </c>
      <c r="N1610" s="160"/>
      <c r="O1610" s="325">
        <f t="shared" si="117"/>
        <v>0.18724853999999999</v>
      </c>
    </row>
    <row r="1611" spans="1:15" ht="47.25" x14ac:dyDescent="0.25">
      <c r="A1611" s="58" t="s">
        <v>291</v>
      </c>
      <c r="B1611" s="45" t="s">
        <v>4302</v>
      </c>
      <c r="C1611" s="29"/>
      <c r="D1611" s="13" t="str">
        <f t="shared" si="121"/>
        <v>0,4 МВА</v>
      </c>
      <c r="E1611" s="29"/>
      <c r="F1611" s="334" t="str">
        <f t="shared" si="119"/>
        <v>0,4 МВА</v>
      </c>
      <c r="G1611" s="322">
        <f t="shared" si="116"/>
        <v>0.1586852033898305</v>
      </c>
      <c r="H1611" s="29"/>
      <c r="I1611" s="14" t="s">
        <v>19</v>
      </c>
      <c r="J1611" s="29"/>
      <c r="K1611" s="334" t="str">
        <f t="shared" si="120"/>
        <v>0,4 МВА</v>
      </c>
      <c r="L1611" s="29"/>
      <c r="M1611" s="31">
        <v>0.18724853999999999</v>
      </c>
      <c r="N1611" s="160"/>
      <c r="O1611" s="325">
        <f t="shared" si="117"/>
        <v>0.18724853999999999</v>
      </c>
    </row>
    <row r="1612" spans="1:15" ht="63" x14ac:dyDescent="0.25">
      <c r="A1612" s="58" t="s">
        <v>293</v>
      </c>
      <c r="B1612" s="45" t="s">
        <v>4303</v>
      </c>
      <c r="C1612" s="29"/>
      <c r="D1612" s="13" t="str">
        <f t="shared" si="121"/>
        <v>0,4 МВА</v>
      </c>
      <c r="E1612" s="29"/>
      <c r="F1612" s="334" t="str">
        <f t="shared" si="119"/>
        <v>0,4 МВА</v>
      </c>
      <c r="G1612" s="322">
        <f t="shared" si="116"/>
        <v>0.1586852033898305</v>
      </c>
      <c r="H1612" s="29"/>
      <c r="I1612" s="14" t="s">
        <v>19</v>
      </c>
      <c r="J1612" s="29"/>
      <c r="K1612" s="334" t="str">
        <f t="shared" si="120"/>
        <v>0,4 МВА</v>
      </c>
      <c r="L1612" s="29"/>
      <c r="M1612" s="31">
        <v>0.18724853999999999</v>
      </c>
      <c r="N1612" s="160"/>
      <c r="O1612" s="325">
        <f t="shared" si="117"/>
        <v>0.18724853999999999</v>
      </c>
    </row>
    <row r="1613" spans="1:15" x14ac:dyDescent="0.25">
      <c r="A1613" s="58" t="s">
        <v>296</v>
      </c>
      <c r="B1613" s="45" t="s">
        <v>3451</v>
      </c>
      <c r="C1613" s="29"/>
      <c r="D1613" s="13" t="str">
        <f t="shared" si="121"/>
        <v>0,16 км</v>
      </c>
      <c r="E1613" s="29"/>
      <c r="F1613" s="334" t="str">
        <f t="shared" si="119"/>
        <v>0,16 км</v>
      </c>
      <c r="G1613" s="322">
        <f t="shared" si="116"/>
        <v>2.329614406779661E-2</v>
      </c>
      <c r="H1613" s="29"/>
      <c r="I1613" s="14" t="s">
        <v>1104</v>
      </c>
      <c r="J1613" s="29"/>
      <c r="K1613" s="334" t="str">
        <f t="shared" si="120"/>
        <v>0,16 км</v>
      </c>
      <c r="L1613" s="29"/>
      <c r="M1613" s="31">
        <v>2.7489449999999999E-2</v>
      </c>
      <c r="N1613" s="160"/>
      <c r="O1613" s="325">
        <f t="shared" si="117"/>
        <v>2.7489449999999999E-2</v>
      </c>
    </row>
    <row r="1614" spans="1:15" ht="31.5" x14ac:dyDescent="0.25">
      <c r="A1614" s="58" t="s">
        <v>297</v>
      </c>
      <c r="B1614" s="45" t="s">
        <v>3452</v>
      </c>
      <c r="C1614" s="29"/>
      <c r="D1614" s="13" t="str">
        <f t="shared" si="121"/>
        <v>0,5 МВА</v>
      </c>
      <c r="E1614" s="29"/>
      <c r="F1614" s="334" t="str">
        <f t="shared" si="119"/>
        <v>0,5 МВА</v>
      </c>
      <c r="G1614" s="322">
        <f t="shared" si="116"/>
        <v>0.96518982203389825</v>
      </c>
      <c r="H1614" s="29"/>
      <c r="I1614" s="14" t="s">
        <v>351</v>
      </c>
      <c r="J1614" s="29"/>
      <c r="K1614" s="334" t="str">
        <f t="shared" si="120"/>
        <v>0,5 МВА</v>
      </c>
      <c r="L1614" s="29"/>
      <c r="M1614" s="31">
        <v>1.1389239899999999</v>
      </c>
      <c r="N1614" s="160"/>
      <c r="O1614" s="325">
        <f t="shared" si="117"/>
        <v>1.1389239899999999</v>
      </c>
    </row>
    <row r="1615" spans="1:15" ht="47.25" x14ac:dyDescent="0.25">
      <c r="A1615" s="58" t="s">
        <v>299</v>
      </c>
      <c r="B1615" s="45" t="s">
        <v>3453</v>
      </c>
      <c r="C1615" s="29"/>
      <c r="D1615" s="13" t="str">
        <f t="shared" si="121"/>
        <v>0,05 км</v>
      </c>
      <c r="E1615" s="29"/>
      <c r="F1615" s="334" t="str">
        <f t="shared" si="119"/>
        <v>0,05 км</v>
      </c>
      <c r="G1615" s="322">
        <f t="shared" si="116"/>
        <v>2.0693144067796612E-2</v>
      </c>
      <c r="H1615" s="29"/>
      <c r="I1615" s="14" t="s">
        <v>597</v>
      </c>
      <c r="J1615" s="29"/>
      <c r="K1615" s="334" t="str">
        <f t="shared" si="120"/>
        <v>0,05 км</v>
      </c>
      <c r="L1615" s="29"/>
      <c r="M1615" s="31">
        <v>2.4417910000000001E-2</v>
      </c>
      <c r="N1615" s="160"/>
      <c r="O1615" s="325">
        <f t="shared" si="117"/>
        <v>2.4417910000000001E-2</v>
      </c>
    </row>
    <row r="1616" spans="1:15" ht="47.25" x14ac:dyDescent="0.25">
      <c r="A1616" s="58" t="s">
        <v>300</v>
      </c>
      <c r="B1616" s="169" t="s">
        <v>3454</v>
      </c>
      <c r="C1616" s="29"/>
      <c r="D1616" s="13" t="str">
        <f t="shared" si="121"/>
        <v>0,8 МВА</v>
      </c>
      <c r="E1616" s="29"/>
      <c r="F1616" s="334" t="str">
        <f t="shared" si="119"/>
        <v>0,8 МВА</v>
      </c>
      <c r="G1616" s="322">
        <f t="shared" ref="G1616:G1679" si="122">O1616/1.18</f>
        <v>0.83813559322033915</v>
      </c>
      <c r="H1616" s="29"/>
      <c r="I1616" s="14" t="s">
        <v>378</v>
      </c>
      <c r="J1616" s="29"/>
      <c r="K1616" s="334" t="str">
        <f t="shared" si="120"/>
        <v>0,8 МВА</v>
      </c>
      <c r="L1616" s="29"/>
      <c r="M1616" s="31">
        <v>0.9890000000000001</v>
      </c>
      <c r="N1616" s="160"/>
      <c r="O1616" s="325">
        <f t="shared" si="117"/>
        <v>0.9890000000000001</v>
      </c>
    </row>
    <row r="1617" spans="1:15" ht="31.5" x14ac:dyDescent="0.25">
      <c r="A1617" s="372" t="s">
        <v>301</v>
      </c>
      <c r="B1617" s="45" t="s">
        <v>3455</v>
      </c>
      <c r="C1617" s="29"/>
      <c r="D1617" s="13" t="str">
        <f t="shared" si="121"/>
        <v>0,8 МВА</v>
      </c>
      <c r="E1617" s="29"/>
      <c r="F1617" s="334" t="str">
        <f t="shared" si="119"/>
        <v>0,8 МВА</v>
      </c>
      <c r="G1617" s="322">
        <f t="shared" si="122"/>
        <v>0.31772322881355936</v>
      </c>
      <c r="H1617" s="29"/>
      <c r="I1617" s="14" t="s">
        <v>378</v>
      </c>
      <c r="J1617" s="29"/>
      <c r="K1617" s="334" t="str">
        <f t="shared" si="120"/>
        <v>0,8 МВА</v>
      </c>
      <c r="L1617" s="29"/>
      <c r="M1617" s="31">
        <v>0.37491341</v>
      </c>
      <c r="N1617" s="160"/>
      <c r="O1617" s="373">
        <f t="shared" si="117"/>
        <v>0.37491341</v>
      </c>
    </row>
    <row r="1618" spans="1:15" ht="63" x14ac:dyDescent="0.25">
      <c r="A1618" s="372" t="s">
        <v>3456</v>
      </c>
      <c r="B1618" s="45" t="s">
        <v>4304</v>
      </c>
      <c r="C1618" s="29"/>
      <c r="D1618" s="13" t="str">
        <f t="shared" si="121"/>
        <v>0,25 МВА</v>
      </c>
      <c r="E1618" s="29"/>
      <c r="F1618" s="334" t="str">
        <f t="shared" si="119"/>
        <v>0,25 МВА</v>
      </c>
      <c r="G1618" s="322">
        <f t="shared" si="122"/>
        <v>0.41295672033898301</v>
      </c>
      <c r="H1618" s="136"/>
      <c r="I1618" s="14" t="s">
        <v>352</v>
      </c>
      <c r="J1618" s="136"/>
      <c r="K1618" s="334" t="str">
        <f t="shared" si="120"/>
        <v>0,25 МВА</v>
      </c>
      <c r="L1618" s="136"/>
      <c r="M1618" s="31">
        <v>0.48728892999999995</v>
      </c>
      <c r="N1618" s="160"/>
      <c r="O1618" s="373">
        <f t="shared" si="117"/>
        <v>0.48728892999999995</v>
      </c>
    </row>
    <row r="1619" spans="1:15" ht="31.5" x14ac:dyDescent="0.25">
      <c r="A1619" s="372" t="s">
        <v>3458</v>
      </c>
      <c r="B1619" s="351" t="s">
        <v>3459</v>
      </c>
      <c r="C1619" s="358"/>
      <c r="D1619" s="13" t="str">
        <f t="shared" si="121"/>
        <v>0,8 МВА</v>
      </c>
      <c r="E1619" s="358"/>
      <c r="F1619" s="334" t="str">
        <f t="shared" si="119"/>
        <v>0,8 МВА</v>
      </c>
      <c r="G1619" s="322">
        <f t="shared" si="122"/>
        <v>0.83813559322033904</v>
      </c>
      <c r="H1619" s="358"/>
      <c r="I1619" s="14" t="s">
        <v>378</v>
      </c>
      <c r="J1619" s="358"/>
      <c r="K1619" s="334" t="str">
        <f t="shared" si="120"/>
        <v>0,8 МВА</v>
      </c>
      <c r="L1619" s="358"/>
      <c r="M1619" s="31">
        <v>0.98899999999999999</v>
      </c>
      <c r="N1619" s="160"/>
      <c r="O1619" s="373">
        <f t="shared" si="117"/>
        <v>0.98899999999999999</v>
      </c>
    </row>
    <row r="1620" spans="1:15" x14ac:dyDescent="0.25">
      <c r="A1620" s="374" t="s">
        <v>27</v>
      </c>
      <c r="B1620" s="25" t="s">
        <v>28</v>
      </c>
      <c r="C1620" s="29"/>
      <c r="D1620" s="29"/>
      <c r="E1620" s="29"/>
      <c r="F1620" s="334">
        <f t="shared" si="119"/>
        <v>0</v>
      </c>
      <c r="G1620" s="322">
        <f t="shared" si="122"/>
        <v>0</v>
      </c>
      <c r="H1620" s="29"/>
      <c r="I1620" s="14"/>
      <c r="J1620" s="29"/>
      <c r="K1620" s="334">
        <f t="shared" si="120"/>
        <v>0</v>
      </c>
      <c r="L1620" s="29"/>
      <c r="M1620" s="31"/>
      <c r="N1620" s="160"/>
      <c r="O1620" s="373">
        <f t="shared" si="117"/>
        <v>0</v>
      </c>
    </row>
    <row r="1621" spans="1:15" x14ac:dyDescent="0.25">
      <c r="A1621" s="372" t="s">
        <v>308</v>
      </c>
      <c r="B1621" s="45" t="s">
        <v>4305</v>
      </c>
      <c r="C1621" s="358"/>
      <c r="D1621" s="358"/>
      <c r="E1621" s="358"/>
      <c r="F1621" s="334">
        <f t="shared" si="119"/>
        <v>0</v>
      </c>
      <c r="G1621" s="322">
        <f t="shared" si="122"/>
        <v>9.3220338983050849E-2</v>
      </c>
      <c r="H1621" s="358"/>
      <c r="I1621" s="14" t="s">
        <v>146</v>
      </c>
      <c r="J1621" s="358"/>
      <c r="K1621" s="334" t="str">
        <f t="shared" si="120"/>
        <v>1 шт.</v>
      </c>
      <c r="L1621" s="358"/>
      <c r="M1621" s="31">
        <v>0.11</v>
      </c>
      <c r="N1621" s="160"/>
      <c r="O1621" s="373">
        <f t="shared" ref="O1621:O1684" si="123">L1621+M1621+N1621</f>
        <v>0.11</v>
      </c>
    </row>
    <row r="1622" spans="1:15" x14ac:dyDescent="0.25">
      <c r="A1622" s="372" t="s">
        <v>309</v>
      </c>
      <c r="B1622" s="45" t="s">
        <v>4306</v>
      </c>
      <c r="C1622" s="358"/>
      <c r="D1622" s="358"/>
      <c r="E1622" s="358"/>
      <c r="F1622" s="334">
        <f t="shared" si="119"/>
        <v>0</v>
      </c>
      <c r="G1622" s="322">
        <f t="shared" si="122"/>
        <v>4.6290000000000005E-2</v>
      </c>
      <c r="H1622" s="358"/>
      <c r="I1622" s="14" t="s">
        <v>146</v>
      </c>
      <c r="J1622" s="358"/>
      <c r="K1622" s="334" t="str">
        <f t="shared" si="120"/>
        <v>1 шт.</v>
      </c>
      <c r="L1622" s="358"/>
      <c r="M1622" s="31">
        <v>5.4622200000000003E-2</v>
      </c>
      <c r="N1622" s="160"/>
      <c r="O1622" s="373">
        <f t="shared" si="123"/>
        <v>5.4622200000000003E-2</v>
      </c>
    </row>
    <row r="1623" spans="1:15" x14ac:dyDescent="0.25">
      <c r="A1623" s="372" t="s">
        <v>310</v>
      </c>
      <c r="B1623" s="45" t="s">
        <v>4307</v>
      </c>
      <c r="C1623" s="358"/>
      <c r="D1623" s="358"/>
      <c r="E1623" s="358"/>
      <c r="F1623" s="334">
        <f t="shared" si="119"/>
        <v>0</v>
      </c>
      <c r="G1623" s="322">
        <f t="shared" si="122"/>
        <v>4.5961694915254238E-2</v>
      </c>
      <c r="H1623" s="358"/>
      <c r="I1623" s="14" t="s">
        <v>146</v>
      </c>
      <c r="J1623" s="358"/>
      <c r="K1623" s="334" t="str">
        <f t="shared" si="120"/>
        <v>1 шт.</v>
      </c>
      <c r="L1623" s="358"/>
      <c r="M1623" s="31">
        <v>5.42348E-2</v>
      </c>
      <c r="N1623" s="160"/>
      <c r="O1623" s="373">
        <f t="shared" si="123"/>
        <v>5.42348E-2</v>
      </c>
    </row>
    <row r="1624" spans="1:15" ht="31.5" x14ac:dyDescent="0.25">
      <c r="A1624" s="372" t="s">
        <v>311</v>
      </c>
      <c r="B1624" s="45" t="s">
        <v>4308</v>
      </c>
      <c r="C1624" s="358"/>
      <c r="D1624" s="358"/>
      <c r="E1624" s="358"/>
      <c r="F1624" s="334">
        <f t="shared" si="119"/>
        <v>0</v>
      </c>
      <c r="G1624" s="322">
        <f t="shared" si="122"/>
        <v>1.6949152542372881E-2</v>
      </c>
      <c r="H1624" s="358"/>
      <c r="I1624" s="14" t="s">
        <v>146</v>
      </c>
      <c r="J1624" s="358"/>
      <c r="K1624" s="334" t="str">
        <f t="shared" si="120"/>
        <v>1 шт.</v>
      </c>
      <c r="L1624" s="358"/>
      <c r="M1624" s="31">
        <v>0.02</v>
      </c>
      <c r="N1624" s="160"/>
      <c r="O1624" s="373">
        <f t="shared" si="123"/>
        <v>0.02</v>
      </c>
    </row>
    <row r="1625" spans="1:15" x14ac:dyDescent="0.25">
      <c r="A1625" s="372" t="s">
        <v>312</v>
      </c>
      <c r="B1625" s="45" t="s">
        <v>4309</v>
      </c>
      <c r="C1625" s="358"/>
      <c r="D1625" s="358"/>
      <c r="E1625" s="358"/>
      <c r="F1625" s="334">
        <f t="shared" si="119"/>
        <v>0</v>
      </c>
      <c r="G1625" s="322">
        <f t="shared" si="122"/>
        <v>4.8305084745762714E-2</v>
      </c>
      <c r="H1625" s="358"/>
      <c r="I1625" s="14" t="s">
        <v>146</v>
      </c>
      <c r="J1625" s="358"/>
      <c r="K1625" s="334" t="str">
        <f t="shared" si="120"/>
        <v>1 шт.</v>
      </c>
      <c r="L1625" s="358"/>
      <c r="M1625" s="31">
        <v>5.7000000000000002E-2</v>
      </c>
      <c r="N1625" s="160"/>
      <c r="O1625" s="373">
        <f t="shared" si="123"/>
        <v>5.7000000000000002E-2</v>
      </c>
    </row>
    <row r="1626" spans="1:15" x14ac:dyDescent="0.25">
      <c r="A1626" s="372" t="s">
        <v>313</v>
      </c>
      <c r="B1626" s="45" t="s">
        <v>4310</v>
      </c>
      <c r="C1626" s="358"/>
      <c r="D1626" s="358"/>
      <c r="E1626" s="358"/>
      <c r="F1626" s="334">
        <f t="shared" si="119"/>
        <v>0</v>
      </c>
      <c r="G1626" s="322">
        <f t="shared" si="122"/>
        <v>1.2711864406779662E-2</v>
      </c>
      <c r="H1626" s="358"/>
      <c r="I1626" s="14" t="s">
        <v>146</v>
      </c>
      <c r="J1626" s="358"/>
      <c r="K1626" s="334" t="str">
        <f t="shared" si="120"/>
        <v>1 шт.</v>
      </c>
      <c r="L1626" s="358"/>
      <c r="M1626" s="31">
        <v>1.4999999999999999E-2</v>
      </c>
      <c r="N1626" s="160"/>
      <c r="O1626" s="373">
        <f t="shared" si="123"/>
        <v>1.4999999999999999E-2</v>
      </c>
    </row>
    <row r="1627" spans="1:15" x14ac:dyDescent="0.25">
      <c r="A1627" s="374" t="s">
        <v>44</v>
      </c>
      <c r="B1627" s="25" t="s">
        <v>31</v>
      </c>
      <c r="C1627" s="358"/>
      <c r="D1627" s="358"/>
      <c r="E1627" s="358"/>
      <c r="F1627" s="334">
        <f t="shared" si="119"/>
        <v>0</v>
      </c>
      <c r="G1627" s="322">
        <f t="shared" si="122"/>
        <v>0</v>
      </c>
      <c r="H1627" s="358"/>
      <c r="I1627" s="14"/>
      <c r="J1627" s="358"/>
      <c r="K1627" s="334">
        <f t="shared" si="120"/>
        <v>0</v>
      </c>
      <c r="L1627" s="358"/>
      <c r="M1627" s="31"/>
      <c r="N1627" s="160"/>
      <c r="O1627" s="373">
        <f t="shared" si="123"/>
        <v>0</v>
      </c>
    </row>
    <row r="1628" spans="1:15" x14ac:dyDescent="0.25">
      <c r="A1628" s="375" t="s">
        <v>45</v>
      </c>
      <c r="B1628" s="25" t="s">
        <v>20</v>
      </c>
      <c r="C1628" s="358"/>
      <c r="D1628" s="358"/>
      <c r="E1628" s="358"/>
      <c r="F1628" s="334">
        <f t="shared" si="119"/>
        <v>0</v>
      </c>
      <c r="G1628" s="322">
        <f t="shared" si="122"/>
        <v>0</v>
      </c>
      <c r="H1628" s="358"/>
      <c r="I1628" s="14"/>
      <c r="J1628" s="358"/>
      <c r="K1628" s="334">
        <f t="shared" si="120"/>
        <v>0</v>
      </c>
      <c r="L1628" s="358"/>
      <c r="M1628" s="31"/>
      <c r="N1628" s="160"/>
      <c r="O1628" s="373">
        <f t="shared" si="123"/>
        <v>0</v>
      </c>
    </row>
    <row r="1629" spans="1:15" x14ac:dyDescent="0.25">
      <c r="A1629" s="372" t="s">
        <v>314</v>
      </c>
      <c r="B1629" s="144" t="s">
        <v>3466</v>
      </c>
      <c r="C1629" s="358"/>
      <c r="D1629" s="358"/>
      <c r="E1629" s="358"/>
      <c r="F1629" s="334">
        <f t="shared" si="119"/>
        <v>0</v>
      </c>
      <c r="G1629" s="322">
        <f t="shared" si="122"/>
        <v>0.41271185593220339</v>
      </c>
      <c r="H1629" s="358"/>
      <c r="I1629" s="14" t="s">
        <v>146</v>
      </c>
      <c r="J1629" s="358"/>
      <c r="K1629" s="334" t="str">
        <f t="shared" si="120"/>
        <v>1 шт.</v>
      </c>
      <c r="L1629" s="358"/>
      <c r="M1629" s="31">
        <v>0.48699998999999999</v>
      </c>
      <c r="N1629" s="160"/>
      <c r="O1629" s="373">
        <f t="shared" si="123"/>
        <v>0.48699998999999999</v>
      </c>
    </row>
    <row r="1630" spans="1:15" x14ac:dyDescent="0.25">
      <c r="A1630" s="375" t="s">
        <v>46</v>
      </c>
      <c r="B1630" s="25" t="s">
        <v>21</v>
      </c>
      <c r="C1630" s="358"/>
      <c r="D1630" s="358"/>
      <c r="E1630" s="358"/>
      <c r="F1630" s="334">
        <f t="shared" si="119"/>
        <v>0</v>
      </c>
      <c r="G1630" s="322">
        <f t="shared" si="122"/>
        <v>0</v>
      </c>
      <c r="H1630" s="358"/>
      <c r="I1630" s="14"/>
      <c r="J1630" s="358"/>
      <c r="K1630" s="334">
        <f t="shared" si="120"/>
        <v>0</v>
      </c>
      <c r="L1630" s="358"/>
      <c r="M1630" s="31"/>
      <c r="N1630" s="160"/>
      <c r="O1630" s="373">
        <f t="shared" si="123"/>
        <v>0</v>
      </c>
    </row>
    <row r="1631" spans="1:15" x14ac:dyDescent="0.25">
      <c r="A1631" s="372" t="s">
        <v>3467</v>
      </c>
      <c r="B1631" s="45" t="s">
        <v>315</v>
      </c>
      <c r="C1631" s="358"/>
      <c r="D1631" s="358"/>
      <c r="E1631" s="358"/>
      <c r="F1631" s="334">
        <f t="shared" si="119"/>
        <v>0</v>
      </c>
      <c r="G1631" s="322">
        <f t="shared" si="122"/>
        <v>0.1093220338983051</v>
      </c>
      <c r="H1631" s="358"/>
      <c r="I1631" s="14"/>
      <c r="J1631" s="358"/>
      <c r="K1631" s="334">
        <f t="shared" si="120"/>
        <v>0</v>
      </c>
      <c r="L1631" s="358"/>
      <c r="M1631" s="31">
        <v>0.129</v>
      </c>
      <c r="N1631" s="160"/>
      <c r="O1631" s="373">
        <f t="shared" si="123"/>
        <v>0.129</v>
      </c>
    </row>
    <row r="1632" spans="1:15" ht="31.5" x14ac:dyDescent="0.25">
      <c r="A1632" s="372" t="s">
        <v>3468</v>
      </c>
      <c r="B1632" s="45" t="s">
        <v>3469</v>
      </c>
      <c r="C1632" s="358"/>
      <c r="D1632" s="358"/>
      <c r="E1632" s="358"/>
      <c r="F1632" s="334">
        <f t="shared" si="119"/>
        <v>0</v>
      </c>
      <c r="G1632" s="322">
        <f t="shared" si="122"/>
        <v>1.0146411610169492</v>
      </c>
      <c r="H1632" s="358"/>
      <c r="I1632" s="14" t="s">
        <v>3470</v>
      </c>
      <c r="J1632" s="358"/>
      <c r="K1632" s="334" t="str">
        <f t="shared" si="120"/>
        <v>96 м2 (3,2 тн)</v>
      </c>
      <c r="L1632" s="358"/>
      <c r="M1632" s="31">
        <v>1.1972765700000001</v>
      </c>
      <c r="N1632" s="160"/>
      <c r="O1632" s="373">
        <f t="shared" si="123"/>
        <v>1.1972765700000001</v>
      </c>
    </row>
    <row r="1633" spans="1:15" ht="31.5" x14ac:dyDescent="0.25">
      <c r="A1633" s="372" t="s">
        <v>3471</v>
      </c>
      <c r="B1633" s="45" t="s">
        <v>3472</v>
      </c>
      <c r="C1633" s="358"/>
      <c r="D1633" s="358"/>
      <c r="E1633" s="358"/>
      <c r="F1633" s="334">
        <f t="shared" si="119"/>
        <v>0</v>
      </c>
      <c r="G1633" s="322">
        <f t="shared" si="122"/>
        <v>0.51525423728813557</v>
      </c>
      <c r="H1633" s="358"/>
      <c r="I1633" s="14" t="s">
        <v>3473</v>
      </c>
      <c r="J1633" s="358"/>
      <c r="K1633" s="334" t="str">
        <f t="shared" si="120"/>
        <v>144 м2</v>
      </c>
      <c r="L1633" s="358"/>
      <c r="M1633" s="31">
        <v>0.60799999999999998</v>
      </c>
      <c r="N1633" s="160"/>
      <c r="O1633" s="373">
        <f t="shared" si="123"/>
        <v>0.60799999999999998</v>
      </c>
    </row>
    <row r="1634" spans="1:15" x14ac:dyDescent="0.25">
      <c r="A1634" s="375" t="s">
        <v>48</v>
      </c>
      <c r="B1634" s="25" t="s">
        <v>22</v>
      </c>
      <c r="C1634" s="358"/>
      <c r="D1634" s="358"/>
      <c r="E1634" s="358"/>
      <c r="F1634" s="334">
        <f t="shared" si="119"/>
        <v>0</v>
      </c>
      <c r="G1634" s="322">
        <f t="shared" si="122"/>
        <v>0</v>
      </c>
      <c r="H1634" s="358"/>
      <c r="I1634" s="14"/>
      <c r="J1634" s="358"/>
      <c r="K1634" s="334">
        <f t="shared" si="120"/>
        <v>0</v>
      </c>
      <c r="L1634" s="358"/>
      <c r="M1634" s="31"/>
      <c r="N1634" s="160"/>
      <c r="O1634" s="373">
        <f t="shared" si="123"/>
        <v>0</v>
      </c>
    </row>
    <row r="1635" spans="1:15" x14ac:dyDescent="0.25">
      <c r="A1635" s="375" t="s">
        <v>50</v>
      </c>
      <c r="B1635" s="25" t="s">
        <v>23</v>
      </c>
      <c r="C1635" s="358"/>
      <c r="D1635" s="358"/>
      <c r="E1635" s="358"/>
      <c r="F1635" s="334">
        <f t="shared" si="119"/>
        <v>0</v>
      </c>
      <c r="G1635" s="322">
        <f t="shared" si="122"/>
        <v>0</v>
      </c>
      <c r="H1635" s="358"/>
      <c r="I1635" s="14"/>
      <c r="J1635" s="358"/>
      <c r="K1635" s="334">
        <f t="shared" si="120"/>
        <v>0</v>
      </c>
      <c r="L1635" s="358"/>
      <c r="M1635" s="31"/>
      <c r="N1635" s="160"/>
      <c r="O1635" s="373">
        <f t="shared" si="123"/>
        <v>0</v>
      </c>
    </row>
    <row r="1636" spans="1:15" x14ac:dyDescent="0.25">
      <c r="A1636" s="375" t="s">
        <v>51</v>
      </c>
      <c r="B1636" s="25" t="s">
        <v>17</v>
      </c>
      <c r="C1636" s="358"/>
      <c r="D1636" s="358"/>
      <c r="E1636" s="358"/>
      <c r="F1636" s="334">
        <f t="shared" si="119"/>
        <v>0</v>
      </c>
      <c r="G1636" s="322">
        <f t="shared" si="122"/>
        <v>0</v>
      </c>
      <c r="H1636" s="358"/>
      <c r="I1636" s="14"/>
      <c r="J1636" s="358"/>
      <c r="K1636" s="334">
        <f t="shared" si="120"/>
        <v>0</v>
      </c>
      <c r="L1636" s="358"/>
      <c r="M1636" s="31"/>
      <c r="N1636" s="160"/>
      <c r="O1636" s="373">
        <f t="shared" si="123"/>
        <v>0</v>
      </c>
    </row>
    <row r="1637" spans="1:15" x14ac:dyDescent="0.25">
      <c r="A1637" s="372" t="s">
        <v>3474</v>
      </c>
      <c r="B1637" s="45" t="s">
        <v>17</v>
      </c>
      <c r="C1637" s="358"/>
      <c r="D1637" s="358"/>
      <c r="E1637" s="358"/>
      <c r="F1637" s="334">
        <f t="shared" si="119"/>
        <v>0</v>
      </c>
      <c r="G1637" s="322">
        <f t="shared" si="122"/>
        <v>7.3389830508474571E-2</v>
      </c>
      <c r="H1637" s="358"/>
      <c r="I1637" s="14"/>
      <c r="J1637" s="358"/>
      <c r="K1637" s="334">
        <f t="shared" si="120"/>
        <v>0</v>
      </c>
      <c r="L1637" s="358"/>
      <c r="M1637" s="31">
        <v>8.6599999999999996E-2</v>
      </c>
      <c r="N1637" s="160"/>
      <c r="O1637" s="373">
        <f t="shared" si="123"/>
        <v>8.6599999999999996E-2</v>
      </c>
    </row>
    <row r="1638" spans="1:15" ht="31.5" x14ac:dyDescent="0.25">
      <c r="A1638" s="375" t="s">
        <v>476</v>
      </c>
      <c r="B1638" s="25" t="s">
        <v>1541</v>
      </c>
      <c r="C1638" s="358"/>
      <c r="D1638" s="358"/>
      <c r="E1638" s="358"/>
      <c r="F1638" s="334">
        <f t="shared" si="119"/>
        <v>0</v>
      </c>
      <c r="G1638" s="322">
        <f t="shared" si="122"/>
        <v>0</v>
      </c>
      <c r="H1638" s="358"/>
      <c r="I1638" s="14"/>
      <c r="J1638" s="358"/>
      <c r="K1638" s="334">
        <f t="shared" si="120"/>
        <v>0</v>
      </c>
      <c r="L1638" s="358"/>
      <c r="M1638" s="31"/>
      <c r="N1638" s="160"/>
      <c r="O1638" s="373">
        <f t="shared" si="123"/>
        <v>0</v>
      </c>
    </row>
    <row r="1639" spans="1:15" x14ac:dyDescent="0.25">
      <c r="A1639" s="375" t="s">
        <v>52</v>
      </c>
      <c r="B1639" s="25" t="s">
        <v>24</v>
      </c>
      <c r="C1639" s="358"/>
      <c r="D1639" s="358"/>
      <c r="E1639" s="358"/>
      <c r="F1639" s="334">
        <f t="shared" si="119"/>
        <v>0</v>
      </c>
      <c r="G1639" s="322">
        <f t="shared" si="122"/>
        <v>0</v>
      </c>
      <c r="H1639" s="358"/>
      <c r="I1639" s="14"/>
      <c r="J1639" s="358"/>
      <c r="K1639" s="334">
        <f t="shared" si="120"/>
        <v>0</v>
      </c>
      <c r="L1639" s="358"/>
      <c r="M1639" s="31"/>
      <c r="N1639" s="160"/>
      <c r="O1639" s="373">
        <f t="shared" si="123"/>
        <v>0</v>
      </c>
    </row>
    <row r="1640" spans="1:15" x14ac:dyDescent="0.25">
      <c r="A1640" s="372" t="s">
        <v>3475</v>
      </c>
      <c r="B1640" s="45" t="s">
        <v>24</v>
      </c>
      <c r="C1640" s="358"/>
      <c r="D1640" s="358"/>
      <c r="E1640" s="358"/>
      <c r="F1640" s="334">
        <f t="shared" si="119"/>
        <v>0</v>
      </c>
      <c r="G1640" s="322">
        <f t="shared" si="122"/>
        <v>1.5364779661016952</v>
      </c>
      <c r="H1640" s="358"/>
      <c r="I1640" s="14" t="s">
        <v>146</v>
      </c>
      <c r="J1640" s="358"/>
      <c r="K1640" s="334" t="str">
        <f t="shared" si="120"/>
        <v>1 шт.</v>
      </c>
      <c r="L1640" s="358"/>
      <c r="M1640" s="31">
        <v>1.8130440000000001</v>
      </c>
      <c r="N1640" s="160"/>
      <c r="O1640" s="373">
        <f t="shared" si="123"/>
        <v>1.8130440000000001</v>
      </c>
    </row>
    <row r="1641" spans="1:15" x14ac:dyDescent="0.25">
      <c r="A1641" s="375" t="s">
        <v>54</v>
      </c>
      <c r="B1641" s="25" t="s">
        <v>25</v>
      </c>
      <c r="C1641" s="358"/>
      <c r="D1641" s="358"/>
      <c r="E1641" s="358"/>
      <c r="F1641" s="334">
        <f t="shared" si="119"/>
        <v>0</v>
      </c>
      <c r="G1641" s="322">
        <f t="shared" si="122"/>
        <v>0</v>
      </c>
      <c r="H1641" s="358"/>
      <c r="I1641" s="14"/>
      <c r="J1641" s="358"/>
      <c r="K1641" s="334">
        <f t="shared" si="120"/>
        <v>0</v>
      </c>
      <c r="L1641" s="358"/>
      <c r="M1641" s="31"/>
      <c r="N1641" s="160"/>
      <c r="O1641" s="373">
        <f t="shared" si="123"/>
        <v>0</v>
      </c>
    </row>
    <row r="1642" spans="1:15" x14ac:dyDescent="0.25">
      <c r="A1642" s="375" t="s">
        <v>55</v>
      </c>
      <c r="B1642" s="25" t="s">
        <v>26</v>
      </c>
      <c r="C1642" s="358"/>
      <c r="D1642" s="358"/>
      <c r="E1642" s="358"/>
      <c r="F1642" s="334">
        <f t="shared" si="119"/>
        <v>0</v>
      </c>
      <c r="G1642" s="322">
        <f t="shared" si="122"/>
        <v>0</v>
      </c>
      <c r="H1642" s="358"/>
      <c r="I1642" s="14"/>
      <c r="J1642" s="358"/>
      <c r="K1642" s="334">
        <f t="shared" si="120"/>
        <v>0</v>
      </c>
      <c r="L1642" s="358"/>
      <c r="M1642" s="31"/>
      <c r="N1642" s="160"/>
      <c r="O1642" s="373">
        <f t="shared" si="123"/>
        <v>0</v>
      </c>
    </row>
    <row r="1643" spans="1:15" x14ac:dyDescent="0.25">
      <c r="A1643" s="46" t="s">
        <v>129</v>
      </c>
      <c r="B1643" s="46" t="s">
        <v>130</v>
      </c>
      <c r="C1643" s="358"/>
      <c r="D1643" s="358"/>
      <c r="E1643" s="358"/>
      <c r="F1643" s="334">
        <f t="shared" ref="F1643:F1706" si="124">D1643</f>
        <v>0</v>
      </c>
      <c r="G1643" s="322">
        <f t="shared" si="122"/>
        <v>0</v>
      </c>
      <c r="H1643" s="358"/>
      <c r="I1643" s="40"/>
      <c r="J1643" s="358"/>
      <c r="K1643" s="334">
        <f t="shared" ref="K1643:K1706" si="125">I1643</f>
        <v>0</v>
      </c>
      <c r="L1643" s="358"/>
      <c r="M1643" s="61"/>
      <c r="N1643" s="61"/>
      <c r="O1643" s="373">
        <f t="shared" si="123"/>
        <v>0</v>
      </c>
    </row>
    <row r="1644" spans="1:15" x14ac:dyDescent="0.25">
      <c r="A1644" s="374" t="s">
        <v>39</v>
      </c>
      <c r="B1644" s="25" t="s">
        <v>29</v>
      </c>
      <c r="C1644" s="358"/>
      <c r="D1644" s="358"/>
      <c r="E1644" s="358"/>
      <c r="F1644" s="334">
        <f t="shared" si="124"/>
        <v>0</v>
      </c>
      <c r="G1644" s="322">
        <f t="shared" si="122"/>
        <v>0</v>
      </c>
      <c r="H1644" s="358"/>
      <c r="I1644" s="14"/>
      <c r="J1644" s="358"/>
      <c r="K1644" s="334">
        <f t="shared" si="125"/>
        <v>0</v>
      </c>
      <c r="L1644" s="358"/>
      <c r="M1644" s="31"/>
      <c r="N1644" s="160"/>
      <c r="O1644" s="373">
        <f t="shared" si="123"/>
        <v>0</v>
      </c>
    </row>
    <row r="1645" spans="1:15" x14ac:dyDescent="0.25">
      <c r="A1645" s="372" t="s">
        <v>1241</v>
      </c>
      <c r="B1645" s="45" t="s">
        <v>1242</v>
      </c>
      <c r="C1645" s="358"/>
      <c r="D1645" s="358"/>
      <c r="E1645" s="358"/>
      <c r="F1645" s="334">
        <f t="shared" si="124"/>
        <v>0</v>
      </c>
      <c r="G1645" s="322">
        <f t="shared" si="122"/>
        <v>1.1440677966101696</v>
      </c>
      <c r="H1645" s="358"/>
      <c r="I1645" s="14" t="s">
        <v>1739</v>
      </c>
      <c r="J1645" s="358"/>
      <c r="K1645" s="334" t="str">
        <f t="shared" si="125"/>
        <v>2 шт.</v>
      </c>
      <c r="L1645" s="358"/>
      <c r="M1645" s="31">
        <v>1.35</v>
      </c>
      <c r="N1645" s="160"/>
      <c r="O1645" s="373">
        <f t="shared" si="123"/>
        <v>1.35</v>
      </c>
    </row>
    <row r="1646" spans="1:15" x14ac:dyDescent="0.25">
      <c r="A1646" s="374" t="s">
        <v>42</v>
      </c>
      <c r="B1646" s="25" t="s">
        <v>43</v>
      </c>
      <c r="C1646" s="358"/>
      <c r="D1646" s="358"/>
      <c r="E1646" s="358"/>
      <c r="F1646" s="334">
        <f t="shared" si="124"/>
        <v>0</v>
      </c>
      <c r="G1646" s="322">
        <f t="shared" si="122"/>
        <v>0</v>
      </c>
      <c r="H1646" s="358"/>
      <c r="I1646" s="14"/>
      <c r="J1646" s="358"/>
      <c r="K1646" s="334">
        <f t="shared" si="125"/>
        <v>0</v>
      </c>
      <c r="L1646" s="358"/>
      <c r="M1646" s="31"/>
      <c r="N1646" s="160"/>
      <c r="O1646" s="373">
        <f t="shared" si="123"/>
        <v>0</v>
      </c>
    </row>
    <row r="1647" spans="1:15" ht="47.25" x14ac:dyDescent="0.25">
      <c r="A1647" s="372" t="s">
        <v>320</v>
      </c>
      <c r="B1647" s="45" t="s">
        <v>4311</v>
      </c>
      <c r="C1647" s="358"/>
      <c r="D1647" s="13" t="str">
        <f>I1647</f>
        <v>1,3 км</v>
      </c>
      <c r="E1647" s="358"/>
      <c r="F1647" s="334" t="str">
        <f t="shared" si="124"/>
        <v>1,3 км</v>
      </c>
      <c r="G1647" s="322">
        <f t="shared" si="122"/>
        <v>1.6379333389830508</v>
      </c>
      <c r="H1647" s="358"/>
      <c r="I1647" s="14" t="s">
        <v>370</v>
      </c>
      <c r="J1647" s="358"/>
      <c r="K1647" s="334" t="str">
        <f t="shared" si="125"/>
        <v>1,3 км</v>
      </c>
      <c r="L1647" s="358"/>
      <c r="M1647" s="31">
        <v>1.9327613399999999</v>
      </c>
      <c r="N1647" s="160"/>
      <c r="O1647" s="373">
        <f t="shared" si="123"/>
        <v>1.9327613399999999</v>
      </c>
    </row>
    <row r="1648" spans="1:15" ht="87.75" customHeight="1" x14ac:dyDescent="0.25">
      <c r="A1648" s="372" t="s">
        <v>3477</v>
      </c>
      <c r="B1648" s="45" t="s">
        <v>3478</v>
      </c>
      <c r="C1648" s="358"/>
      <c r="D1648" s="13" t="str">
        <f>I1648</f>
        <v>0,115 км</v>
      </c>
      <c r="E1648" s="358"/>
      <c r="F1648" s="334" t="str">
        <f t="shared" si="124"/>
        <v>0,115 км</v>
      </c>
      <c r="G1648" s="322">
        <f t="shared" si="122"/>
        <v>0.1271186440677966</v>
      </c>
      <c r="H1648" s="358"/>
      <c r="I1648" s="14" t="s">
        <v>3399</v>
      </c>
      <c r="J1648" s="358"/>
      <c r="K1648" s="334" t="str">
        <f t="shared" si="125"/>
        <v>0,115 км</v>
      </c>
      <c r="L1648" s="358"/>
      <c r="M1648" s="31">
        <v>0.15</v>
      </c>
      <c r="N1648" s="160"/>
      <c r="O1648" s="373">
        <f t="shared" si="123"/>
        <v>0.15</v>
      </c>
    </row>
    <row r="1649" spans="1:15" ht="47.25" x14ac:dyDescent="0.25">
      <c r="A1649" s="372" t="s">
        <v>3479</v>
      </c>
      <c r="B1649" s="45" t="s">
        <v>3480</v>
      </c>
      <c r="C1649" s="358"/>
      <c r="D1649" s="13" t="str">
        <f>I1649</f>
        <v>0,5 МВА</v>
      </c>
      <c r="E1649" s="358"/>
      <c r="F1649" s="334" t="str">
        <f t="shared" si="124"/>
        <v>0,5 МВА</v>
      </c>
      <c r="G1649" s="322">
        <f t="shared" si="122"/>
        <v>0.26864406779661021</v>
      </c>
      <c r="H1649" s="358"/>
      <c r="I1649" s="14" t="s">
        <v>351</v>
      </c>
      <c r="J1649" s="358"/>
      <c r="K1649" s="334" t="str">
        <f t="shared" si="125"/>
        <v>0,5 МВА</v>
      </c>
      <c r="L1649" s="358"/>
      <c r="M1649" s="31">
        <v>0.317</v>
      </c>
      <c r="N1649" s="160"/>
      <c r="O1649" s="373">
        <f t="shared" si="123"/>
        <v>0.317</v>
      </c>
    </row>
    <row r="1650" spans="1:15" x14ac:dyDescent="0.25">
      <c r="A1650" s="374" t="s">
        <v>27</v>
      </c>
      <c r="B1650" s="25" t="s">
        <v>28</v>
      </c>
      <c r="C1650" s="358"/>
      <c r="D1650" s="358"/>
      <c r="E1650" s="358"/>
      <c r="F1650" s="334">
        <f t="shared" si="124"/>
        <v>0</v>
      </c>
      <c r="G1650" s="322">
        <f t="shared" si="122"/>
        <v>0</v>
      </c>
      <c r="H1650" s="358"/>
      <c r="I1650" s="14"/>
      <c r="J1650" s="358"/>
      <c r="K1650" s="334">
        <f t="shared" si="125"/>
        <v>0</v>
      </c>
      <c r="L1650" s="358"/>
      <c r="M1650" s="31"/>
      <c r="N1650" s="160"/>
      <c r="O1650" s="373">
        <f t="shared" si="123"/>
        <v>0</v>
      </c>
    </row>
    <row r="1651" spans="1:15" ht="47.25" x14ac:dyDescent="0.25">
      <c r="A1651" s="372" t="s">
        <v>1599</v>
      </c>
      <c r="B1651" s="45" t="s">
        <v>3481</v>
      </c>
      <c r="C1651" s="358"/>
      <c r="D1651" s="358"/>
      <c r="E1651" s="358"/>
      <c r="F1651" s="334">
        <f t="shared" si="124"/>
        <v>0</v>
      </c>
      <c r="G1651" s="322">
        <f t="shared" si="122"/>
        <v>0.11135593220338982</v>
      </c>
      <c r="H1651" s="358"/>
      <c r="I1651" s="14" t="s">
        <v>146</v>
      </c>
      <c r="J1651" s="358"/>
      <c r="K1651" s="334" t="str">
        <f t="shared" si="125"/>
        <v>1 шт.</v>
      </c>
      <c r="L1651" s="358"/>
      <c r="M1651" s="31">
        <v>0.13139999999999999</v>
      </c>
      <c r="N1651" s="160"/>
      <c r="O1651" s="373">
        <f t="shared" si="123"/>
        <v>0.13139999999999999</v>
      </c>
    </row>
    <row r="1652" spans="1:15" x14ac:dyDescent="0.25">
      <c r="A1652" s="374" t="s">
        <v>44</v>
      </c>
      <c r="B1652" s="25" t="s">
        <v>31</v>
      </c>
      <c r="C1652" s="29"/>
      <c r="D1652" s="29"/>
      <c r="E1652" s="29"/>
      <c r="F1652" s="334">
        <f t="shared" si="124"/>
        <v>0</v>
      </c>
      <c r="G1652" s="322">
        <f t="shared" si="122"/>
        <v>0</v>
      </c>
      <c r="H1652" s="29"/>
      <c r="I1652" s="14"/>
      <c r="J1652" s="29"/>
      <c r="K1652" s="334">
        <f t="shared" si="125"/>
        <v>0</v>
      </c>
      <c r="L1652" s="29"/>
      <c r="M1652" s="31"/>
      <c r="N1652" s="160"/>
      <c r="O1652" s="373">
        <f t="shared" si="123"/>
        <v>0</v>
      </c>
    </row>
    <row r="1653" spans="1:15" x14ac:dyDescent="0.25">
      <c r="A1653" s="375" t="s">
        <v>45</v>
      </c>
      <c r="B1653" s="25" t="s">
        <v>20</v>
      </c>
      <c r="C1653" s="29"/>
      <c r="D1653" s="29"/>
      <c r="E1653" s="29"/>
      <c r="F1653" s="334">
        <f t="shared" si="124"/>
        <v>0</v>
      </c>
      <c r="G1653" s="322">
        <f t="shared" si="122"/>
        <v>0</v>
      </c>
      <c r="H1653" s="29"/>
      <c r="I1653" s="14"/>
      <c r="J1653" s="29"/>
      <c r="K1653" s="334">
        <f t="shared" si="125"/>
        <v>0</v>
      </c>
      <c r="L1653" s="29"/>
      <c r="M1653" s="31"/>
      <c r="N1653" s="160"/>
      <c r="O1653" s="373">
        <f t="shared" si="123"/>
        <v>0</v>
      </c>
    </row>
    <row r="1654" spans="1:15" x14ac:dyDescent="0.25">
      <c r="A1654" s="375" t="s">
        <v>46</v>
      </c>
      <c r="B1654" s="25" t="s">
        <v>21</v>
      </c>
      <c r="C1654" s="29"/>
      <c r="D1654" s="29"/>
      <c r="E1654" s="29"/>
      <c r="F1654" s="334">
        <f t="shared" si="124"/>
        <v>0</v>
      </c>
      <c r="G1654" s="322">
        <f t="shared" si="122"/>
        <v>0</v>
      </c>
      <c r="H1654" s="136"/>
      <c r="I1654" s="14"/>
      <c r="J1654" s="136"/>
      <c r="K1654" s="334">
        <f t="shared" si="125"/>
        <v>0</v>
      </c>
      <c r="L1654" s="136"/>
      <c r="M1654" s="31"/>
      <c r="N1654" s="160"/>
      <c r="O1654" s="373">
        <f t="shared" si="123"/>
        <v>0</v>
      </c>
    </row>
    <row r="1655" spans="1:15" ht="31.5" x14ac:dyDescent="0.25">
      <c r="A1655" s="372" t="s">
        <v>3482</v>
      </c>
      <c r="B1655" s="169" t="s">
        <v>3483</v>
      </c>
      <c r="C1655" s="29"/>
      <c r="D1655" s="29"/>
      <c r="E1655" s="29"/>
      <c r="F1655" s="334">
        <f t="shared" si="124"/>
        <v>0</v>
      </c>
      <c r="G1655" s="322">
        <f t="shared" si="122"/>
        <v>0.44214229661016946</v>
      </c>
      <c r="H1655" s="136"/>
      <c r="I1655" s="14"/>
      <c r="J1655" s="136"/>
      <c r="K1655" s="334">
        <f t="shared" si="125"/>
        <v>0</v>
      </c>
      <c r="L1655" s="136"/>
      <c r="M1655" s="31">
        <v>0.52172790999999996</v>
      </c>
      <c r="N1655" s="160"/>
      <c r="O1655" s="373">
        <f t="shared" si="123"/>
        <v>0.52172790999999996</v>
      </c>
    </row>
    <row r="1656" spans="1:15" x14ac:dyDescent="0.25">
      <c r="A1656" s="375" t="s">
        <v>48</v>
      </c>
      <c r="B1656" s="25" t="s">
        <v>22</v>
      </c>
      <c r="C1656" s="29"/>
      <c r="D1656" s="29"/>
      <c r="E1656" s="29"/>
      <c r="F1656" s="334">
        <f t="shared" si="124"/>
        <v>0</v>
      </c>
      <c r="G1656" s="322">
        <f t="shared" si="122"/>
        <v>0</v>
      </c>
      <c r="H1656" s="29"/>
      <c r="I1656" s="14"/>
      <c r="J1656" s="29"/>
      <c r="K1656" s="334">
        <f t="shared" si="125"/>
        <v>0</v>
      </c>
      <c r="L1656" s="29"/>
      <c r="M1656" s="31"/>
      <c r="N1656" s="160"/>
      <c r="O1656" s="373">
        <f t="shared" si="123"/>
        <v>0</v>
      </c>
    </row>
    <row r="1657" spans="1:15" x14ac:dyDescent="0.25">
      <c r="A1657" s="375" t="s">
        <v>50</v>
      </c>
      <c r="B1657" s="25" t="s">
        <v>23</v>
      </c>
      <c r="C1657" s="29"/>
      <c r="D1657" s="29"/>
      <c r="E1657" s="29"/>
      <c r="F1657" s="334">
        <f t="shared" si="124"/>
        <v>0</v>
      </c>
      <c r="G1657" s="322">
        <f t="shared" si="122"/>
        <v>0</v>
      </c>
      <c r="H1657" s="29"/>
      <c r="I1657" s="14"/>
      <c r="J1657" s="29"/>
      <c r="K1657" s="334">
        <f t="shared" si="125"/>
        <v>0</v>
      </c>
      <c r="L1657" s="29"/>
      <c r="M1657" s="31"/>
      <c r="N1657" s="160"/>
      <c r="O1657" s="373">
        <f t="shared" si="123"/>
        <v>0</v>
      </c>
    </row>
    <row r="1658" spans="1:15" x14ac:dyDescent="0.25">
      <c r="A1658" s="375" t="s">
        <v>51</v>
      </c>
      <c r="B1658" s="25" t="s">
        <v>17</v>
      </c>
      <c r="C1658" s="331"/>
      <c r="D1658" s="331"/>
      <c r="E1658" s="331"/>
      <c r="F1658" s="334">
        <f t="shared" si="124"/>
        <v>0</v>
      </c>
      <c r="G1658" s="322">
        <f t="shared" si="122"/>
        <v>0</v>
      </c>
      <c r="H1658" s="331"/>
      <c r="I1658" s="14"/>
      <c r="J1658" s="331"/>
      <c r="K1658" s="334">
        <f t="shared" si="125"/>
        <v>0</v>
      </c>
      <c r="L1658" s="331"/>
      <c r="M1658" s="31"/>
      <c r="N1658" s="160"/>
      <c r="O1658" s="373">
        <f t="shared" si="123"/>
        <v>0</v>
      </c>
    </row>
    <row r="1659" spans="1:15" x14ac:dyDescent="0.25">
      <c r="A1659" s="372" t="s">
        <v>3484</v>
      </c>
      <c r="B1659" s="49" t="s">
        <v>17</v>
      </c>
      <c r="C1659" s="29"/>
      <c r="D1659" s="29"/>
      <c r="E1659" s="29"/>
      <c r="F1659" s="334">
        <f t="shared" si="124"/>
        <v>0</v>
      </c>
      <c r="G1659" s="322">
        <f t="shared" si="122"/>
        <v>1.2365200762711865</v>
      </c>
      <c r="H1659" s="136"/>
      <c r="I1659" s="14"/>
      <c r="J1659" s="136"/>
      <c r="K1659" s="334">
        <f t="shared" si="125"/>
        <v>0</v>
      </c>
      <c r="L1659" s="136"/>
      <c r="M1659" s="31">
        <v>1.45909369</v>
      </c>
      <c r="N1659" s="160"/>
      <c r="O1659" s="373">
        <f t="shared" si="123"/>
        <v>1.45909369</v>
      </c>
    </row>
    <row r="1660" spans="1:15" ht="31.5" x14ac:dyDescent="0.25">
      <c r="A1660" s="375" t="s">
        <v>476</v>
      </c>
      <c r="B1660" s="25" t="s">
        <v>1541</v>
      </c>
      <c r="C1660" s="29"/>
      <c r="D1660" s="29"/>
      <c r="E1660" s="29"/>
      <c r="F1660" s="334">
        <f t="shared" si="124"/>
        <v>0</v>
      </c>
      <c r="G1660" s="322">
        <f t="shared" si="122"/>
        <v>0</v>
      </c>
      <c r="H1660" s="136"/>
      <c r="I1660" s="14"/>
      <c r="J1660" s="136"/>
      <c r="K1660" s="334">
        <f t="shared" si="125"/>
        <v>0</v>
      </c>
      <c r="L1660" s="136"/>
      <c r="M1660" s="31"/>
      <c r="N1660" s="160"/>
      <c r="O1660" s="373">
        <f t="shared" si="123"/>
        <v>0</v>
      </c>
    </row>
    <row r="1661" spans="1:15" x14ac:dyDescent="0.25">
      <c r="A1661" s="375" t="s">
        <v>52</v>
      </c>
      <c r="B1661" s="25" t="s">
        <v>24</v>
      </c>
      <c r="C1661" s="29"/>
      <c r="D1661" s="29"/>
      <c r="E1661" s="29"/>
      <c r="F1661" s="334">
        <f t="shared" si="124"/>
        <v>0</v>
      </c>
      <c r="G1661" s="322">
        <f t="shared" si="122"/>
        <v>0</v>
      </c>
      <c r="H1661" s="29"/>
      <c r="I1661" s="14"/>
      <c r="J1661" s="29"/>
      <c r="K1661" s="334">
        <f t="shared" si="125"/>
        <v>0</v>
      </c>
      <c r="L1661" s="29"/>
      <c r="M1661" s="31"/>
      <c r="N1661" s="160"/>
      <c r="O1661" s="373">
        <f t="shared" si="123"/>
        <v>0</v>
      </c>
    </row>
    <row r="1662" spans="1:15" x14ac:dyDescent="0.25">
      <c r="A1662" s="375" t="s">
        <v>54</v>
      </c>
      <c r="B1662" s="25" t="s">
        <v>25</v>
      </c>
      <c r="C1662" s="29"/>
      <c r="D1662" s="29"/>
      <c r="E1662" s="29"/>
      <c r="F1662" s="334">
        <f t="shared" si="124"/>
        <v>0</v>
      </c>
      <c r="G1662" s="322">
        <f t="shared" si="122"/>
        <v>0</v>
      </c>
      <c r="H1662" s="29"/>
      <c r="I1662" s="14"/>
      <c r="J1662" s="29"/>
      <c r="K1662" s="334">
        <f t="shared" si="125"/>
        <v>0</v>
      </c>
      <c r="L1662" s="29"/>
      <c r="M1662" s="31"/>
      <c r="N1662" s="160"/>
      <c r="O1662" s="373">
        <f t="shared" si="123"/>
        <v>0</v>
      </c>
    </row>
    <row r="1663" spans="1:15" x14ac:dyDescent="0.25">
      <c r="A1663" s="375" t="s">
        <v>55</v>
      </c>
      <c r="B1663" s="25" t="s">
        <v>26</v>
      </c>
      <c r="C1663" s="29"/>
      <c r="D1663" s="29"/>
      <c r="E1663" s="29"/>
      <c r="F1663" s="334">
        <f t="shared" si="124"/>
        <v>0</v>
      </c>
      <c r="G1663" s="322">
        <f t="shared" si="122"/>
        <v>0</v>
      </c>
      <c r="H1663" s="29"/>
      <c r="I1663" s="14"/>
      <c r="J1663" s="29"/>
      <c r="K1663" s="334">
        <f t="shared" si="125"/>
        <v>0</v>
      </c>
      <c r="L1663" s="29"/>
      <c r="M1663" s="31"/>
      <c r="N1663" s="160"/>
      <c r="O1663" s="373">
        <f t="shared" si="123"/>
        <v>0</v>
      </c>
    </row>
    <row r="1664" spans="1:15" x14ac:dyDescent="0.25">
      <c r="A1664" s="46" t="s">
        <v>131</v>
      </c>
      <c r="B1664" s="46" t="s">
        <v>132</v>
      </c>
      <c r="C1664" s="29"/>
      <c r="D1664" s="29"/>
      <c r="E1664" s="29"/>
      <c r="F1664" s="334">
        <f t="shared" si="124"/>
        <v>0</v>
      </c>
      <c r="G1664" s="322">
        <f t="shared" si="122"/>
        <v>0</v>
      </c>
      <c r="H1664" s="29"/>
      <c r="I1664" s="59"/>
      <c r="J1664" s="29"/>
      <c r="K1664" s="334">
        <f t="shared" si="125"/>
        <v>0</v>
      </c>
      <c r="L1664" s="29"/>
      <c r="M1664" s="61"/>
      <c r="N1664" s="160"/>
      <c r="O1664" s="373">
        <f t="shared" si="123"/>
        <v>0</v>
      </c>
    </row>
    <row r="1665" spans="1:15" x14ac:dyDescent="0.25">
      <c r="A1665" s="374" t="s">
        <v>39</v>
      </c>
      <c r="B1665" s="25" t="s">
        <v>29</v>
      </c>
      <c r="C1665" s="29"/>
      <c r="D1665" s="29"/>
      <c r="E1665" s="29"/>
      <c r="F1665" s="334">
        <f t="shared" si="124"/>
        <v>0</v>
      </c>
      <c r="G1665" s="322">
        <f t="shared" si="122"/>
        <v>0</v>
      </c>
      <c r="H1665" s="29"/>
      <c r="I1665" s="14"/>
      <c r="J1665" s="29"/>
      <c r="K1665" s="334">
        <f t="shared" si="125"/>
        <v>0</v>
      </c>
      <c r="L1665" s="29"/>
      <c r="M1665" s="31"/>
      <c r="N1665" s="160"/>
      <c r="O1665" s="373">
        <f t="shared" si="123"/>
        <v>0</v>
      </c>
    </row>
    <row r="1666" spans="1:15" x14ac:dyDescent="0.25">
      <c r="A1666" s="374" t="s">
        <v>42</v>
      </c>
      <c r="B1666" s="25" t="s">
        <v>43</v>
      </c>
      <c r="C1666" s="348"/>
      <c r="D1666" s="348"/>
      <c r="E1666" s="348"/>
      <c r="F1666" s="334">
        <f t="shared" si="124"/>
        <v>0</v>
      </c>
      <c r="G1666" s="322">
        <f t="shared" si="122"/>
        <v>0</v>
      </c>
      <c r="H1666" s="348"/>
      <c r="I1666" s="14"/>
      <c r="J1666" s="348"/>
      <c r="K1666" s="334">
        <f t="shared" si="125"/>
        <v>0</v>
      </c>
      <c r="L1666" s="348"/>
      <c r="M1666" s="31"/>
      <c r="N1666" s="160"/>
      <c r="O1666" s="373">
        <f t="shared" si="123"/>
        <v>0</v>
      </c>
    </row>
    <row r="1667" spans="1:15" x14ac:dyDescent="0.25">
      <c r="A1667" s="374" t="s">
        <v>27</v>
      </c>
      <c r="B1667" s="25" t="s">
        <v>28</v>
      </c>
      <c r="C1667" s="29"/>
      <c r="D1667" s="29"/>
      <c r="E1667" s="29"/>
      <c r="F1667" s="334">
        <f t="shared" si="124"/>
        <v>0</v>
      </c>
      <c r="G1667" s="322">
        <f t="shared" si="122"/>
        <v>0</v>
      </c>
      <c r="H1667" s="29"/>
      <c r="I1667" s="14"/>
      <c r="J1667" s="29"/>
      <c r="K1667" s="334">
        <f t="shared" si="125"/>
        <v>0</v>
      </c>
      <c r="L1667" s="29"/>
      <c r="M1667" s="31"/>
      <c r="N1667" s="160"/>
      <c r="O1667" s="373">
        <f t="shared" si="123"/>
        <v>0</v>
      </c>
    </row>
    <row r="1668" spans="1:15" x14ac:dyDescent="0.25">
      <c r="A1668" s="374" t="s">
        <v>44</v>
      </c>
      <c r="B1668" s="25" t="s">
        <v>31</v>
      </c>
      <c r="C1668" s="29"/>
      <c r="D1668" s="29"/>
      <c r="E1668" s="29"/>
      <c r="F1668" s="334">
        <f t="shared" si="124"/>
        <v>0</v>
      </c>
      <c r="G1668" s="322">
        <f t="shared" si="122"/>
        <v>0</v>
      </c>
      <c r="H1668" s="136"/>
      <c r="I1668" s="14"/>
      <c r="J1668" s="136"/>
      <c r="K1668" s="334">
        <f t="shared" si="125"/>
        <v>0</v>
      </c>
      <c r="L1668" s="136"/>
      <c r="M1668" s="31"/>
      <c r="N1668" s="160"/>
      <c r="O1668" s="373">
        <f t="shared" si="123"/>
        <v>0</v>
      </c>
    </row>
    <row r="1669" spans="1:15" ht="31.5" x14ac:dyDescent="0.25">
      <c r="A1669" s="372" t="s">
        <v>1206</v>
      </c>
      <c r="B1669" s="49" t="s">
        <v>4312</v>
      </c>
      <c r="C1669" s="331"/>
      <c r="D1669" s="331"/>
      <c r="E1669" s="331"/>
      <c r="F1669" s="334">
        <f t="shared" si="124"/>
        <v>0</v>
      </c>
      <c r="G1669" s="322">
        <f t="shared" si="122"/>
        <v>2.7118644067796618</v>
      </c>
      <c r="H1669" s="331"/>
      <c r="I1669" s="14"/>
      <c r="J1669" s="331"/>
      <c r="K1669" s="334">
        <f t="shared" si="125"/>
        <v>0</v>
      </c>
      <c r="L1669" s="331"/>
      <c r="M1669" s="31">
        <v>3.2000000000000006</v>
      </c>
      <c r="N1669" s="160"/>
      <c r="O1669" s="373">
        <f t="shared" si="123"/>
        <v>3.2000000000000006</v>
      </c>
    </row>
    <row r="1670" spans="1:15" x14ac:dyDescent="0.25">
      <c r="A1670" s="375" t="s">
        <v>45</v>
      </c>
      <c r="B1670" s="25" t="s">
        <v>20</v>
      </c>
      <c r="C1670" s="376"/>
      <c r="D1670" s="376"/>
      <c r="E1670" s="376"/>
      <c r="F1670" s="334">
        <f t="shared" si="124"/>
        <v>0</v>
      </c>
      <c r="G1670" s="322">
        <f t="shared" si="122"/>
        <v>0</v>
      </c>
      <c r="H1670" s="376"/>
      <c r="I1670" s="14"/>
      <c r="J1670" s="376"/>
      <c r="K1670" s="334">
        <f t="shared" si="125"/>
        <v>0</v>
      </c>
      <c r="L1670" s="376"/>
      <c r="M1670" s="31"/>
      <c r="N1670" s="160"/>
      <c r="O1670" s="373">
        <f t="shared" si="123"/>
        <v>0</v>
      </c>
    </row>
    <row r="1671" spans="1:15" x14ac:dyDescent="0.25">
      <c r="A1671" s="372" t="s">
        <v>1207</v>
      </c>
      <c r="B1671" s="144" t="s">
        <v>3486</v>
      </c>
      <c r="C1671" s="376"/>
      <c r="D1671" s="376"/>
      <c r="E1671" s="376"/>
      <c r="F1671" s="334">
        <f t="shared" si="124"/>
        <v>0</v>
      </c>
      <c r="G1671" s="322">
        <f t="shared" si="122"/>
        <v>2.6942372881355934</v>
      </c>
      <c r="H1671" s="376"/>
      <c r="I1671" s="14" t="s">
        <v>146</v>
      </c>
      <c r="J1671" s="376"/>
      <c r="K1671" s="334" t="str">
        <f t="shared" si="125"/>
        <v>1 шт.</v>
      </c>
      <c r="L1671" s="376"/>
      <c r="M1671" s="31">
        <v>3.1791999999999998</v>
      </c>
      <c r="N1671" s="160"/>
      <c r="O1671" s="373">
        <f t="shared" si="123"/>
        <v>3.1791999999999998</v>
      </c>
    </row>
    <row r="1672" spans="1:15" x14ac:dyDescent="0.25">
      <c r="A1672" s="372" t="s">
        <v>824</v>
      </c>
      <c r="B1672" s="144" t="s">
        <v>3487</v>
      </c>
      <c r="C1672" s="376"/>
      <c r="D1672" s="376"/>
      <c r="E1672" s="376"/>
      <c r="F1672" s="334">
        <f t="shared" si="124"/>
        <v>0</v>
      </c>
      <c r="G1672" s="322">
        <f t="shared" si="122"/>
        <v>3.0770338983050851</v>
      </c>
      <c r="H1672" s="376"/>
      <c r="I1672" s="14" t="s">
        <v>1739</v>
      </c>
      <c r="J1672" s="376"/>
      <c r="K1672" s="334" t="str">
        <f t="shared" si="125"/>
        <v>2 шт.</v>
      </c>
      <c r="L1672" s="376"/>
      <c r="M1672" s="31">
        <v>3.6309</v>
      </c>
      <c r="N1672" s="160"/>
      <c r="O1672" s="373">
        <f t="shared" si="123"/>
        <v>3.6309</v>
      </c>
    </row>
    <row r="1673" spans="1:15" ht="31.5" x14ac:dyDescent="0.25">
      <c r="A1673" s="372" t="s">
        <v>1208</v>
      </c>
      <c r="B1673" s="144" t="s">
        <v>3488</v>
      </c>
      <c r="C1673" s="363"/>
      <c r="D1673" s="363"/>
      <c r="E1673" s="363"/>
      <c r="F1673" s="334">
        <f t="shared" si="124"/>
        <v>0</v>
      </c>
      <c r="G1673" s="322">
        <f t="shared" si="122"/>
        <v>4.7822033898305083</v>
      </c>
      <c r="H1673" s="363"/>
      <c r="I1673" s="14" t="s">
        <v>2611</v>
      </c>
      <c r="J1673" s="363"/>
      <c r="K1673" s="334" t="str">
        <f t="shared" si="125"/>
        <v>3 шт.</v>
      </c>
      <c r="L1673" s="363"/>
      <c r="M1673" s="31">
        <v>5.6429999999999998</v>
      </c>
      <c r="N1673" s="160"/>
      <c r="O1673" s="373">
        <f t="shared" si="123"/>
        <v>5.6429999999999998</v>
      </c>
    </row>
    <row r="1674" spans="1:15" x14ac:dyDescent="0.25">
      <c r="A1674" s="372" t="s">
        <v>1209</v>
      </c>
      <c r="B1674" s="144" t="s">
        <v>3489</v>
      </c>
      <c r="C1674" s="376"/>
      <c r="D1674" s="376"/>
      <c r="E1674" s="376"/>
      <c r="F1674" s="334">
        <f t="shared" si="124"/>
        <v>0</v>
      </c>
      <c r="G1674" s="322">
        <f t="shared" si="122"/>
        <v>0.50847457627118642</v>
      </c>
      <c r="H1674" s="376"/>
      <c r="I1674" s="14" t="s">
        <v>2614</v>
      </c>
      <c r="J1674" s="376"/>
      <c r="K1674" s="334" t="str">
        <f t="shared" si="125"/>
        <v>4 шт.</v>
      </c>
      <c r="L1674" s="376"/>
      <c r="M1674" s="31">
        <v>0.6</v>
      </c>
      <c r="N1674" s="160"/>
      <c r="O1674" s="373">
        <f t="shared" si="123"/>
        <v>0.6</v>
      </c>
    </row>
    <row r="1675" spans="1:15" x14ac:dyDescent="0.25">
      <c r="A1675" s="372" t="s">
        <v>1210</v>
      </c>
      <c r="B1675" s="144" t="s">
        <v>63</v>
      </c>
      <c r="C1675" s="29"/>
      <c r="D1675" s="29"/>
      <c r="E1675" s="29"/>
      <c r="F1675" s="334">
        <f t="shared" si="124"/>
        <v>0</v>
      </c>
      <c r="G1675" s="322">
        <f t="shared" si="122"/>
        <v>0.13847457627118645</v>
      </c>
      <c r="H1675" s="136"/>
      <c r="I1675" s="14" t="s">
        <v>3490</v>
      </c>
      <c r="J1675" s="136"/>
      <c r="K1675" s="334" t="str">
        <f t="shared" si="125"/>
        <v>5 шт.</v>
      </c>
      <c r="L1675" s="136"/>
      <c r="M1675" s="31">
        <v>0.16339999999999999</v>
      </c>
      <c r="N1675" s="160"/>
      <c r="O1675" s="373">
        <f t="shared" si="123"/>
        <v>0.16339999999999999</v>
      </c>
    </row>
    <row r="1676" spans="1:15" ht="31.5" x14ac:dyDescent="0.25">
      <c r="A1676" s="372" t="s">
        <v>1211</v>
      </c>
      <c r="B1676" s="144" t="s">
        <v>3491</v>
      </c>
      <c r="C1676" s="29"/>
      <c r="D1676" s="29"/>
      <c r="E1676" s="29"/>
      <c r="F1676" s="334">
        <f t="shared" si="124"/>
        <v>0</v>
      </c>
      <c r="G1676" s="322">
        <f t="shared" si="122"/>
        <v>1.5816949152542374</v>
      </c>
      <c r="H1676" s="136"/>
      <c r="I1676" s="14" t="s">
        <v>3492</v>
      </c>
      <c r="J1676" s="136"/>
      <c r="K1676" s="334" t="str">
        <f t="shared" si="125"/>
        <v>6 шт.</v>
      </c>
      <c r="L1676" s="136"/>
      <c r="M1676" s="31">
        <v>1.8664000000000001</v>
      </c>
      <c r="N1676" s="160"/>
      <c r="O1676" s="373">
        <f t="shared" si="123"/>
        <v>1.8664000000000001</v>
      </c>
    </row>
    <row r="1677" spans="1:15" ht="31.5" x14ac:dyDescent="0.25">
      <c r="A1677" s="372" t="s">
        <v>1212</v>
      </c>
      <c r="B1677" s="144" t="s">
        <v>3493</v>
      </c>
      <c r="C1677" s="29"/>
      <c r="D1677" s="29"/>
      <c r="E1677" s="29"/>
      <c r="F1677" s="334">
        <f t="shared" si="124"/>
        <v>0</v>
      </c>
      <c r="G1677" s="322">
        <f t="shared" si="122"/>
        <v>9.3220338983050849E-2</v>
      </c>
      <c r="H1677" s="29"/>
      <c r="I1677" s="14" t="s">
        <v>3494</v>
      </c>
      <c r="J1677" s="29"/>
      <c r="K1677" s="334" t="str">
        <f t="shared" si="125"/>
        <v>7 шт.</v>
      </c>
      <c r="L1677" s="29"/>
      <c r="M1677" s="31">
        <v>0.11</v>
      </c>
      <c r="N1677" s="160"/>
      <c r="O1677" s="373">
        <f t="shared" si="123"/>
        <v>0.11</v>
      </c>
    </row>
    <row r="1678" spans="1:15" x14ac:dyDescent="0.25">
      <c r="A1678" s="372" t="s">
        <v>1213</v>
      </c>
      <c r="B1678" s="144" t="s">
        <v>3495</v>
      </c>
      <c r="C1678" s="29"/>
      <c r="D1678" s="29"/>
      <c r="E1678" s="29"/>
      <c r="F1678" s="334">
        <f t="shared" si="124"/>
        <v>0</v>
      </c>
      <c r="G1678" s="322">
        <f t="shared" si="122"/>
        <v>2.8661016949152547</v>
      </c>
      <c r="H1678" s="29"/>
      <c r="I1678" s="14" t="s">
        <v>2617</v>
      </c>
      <c r="J1678" s="29"/>
      <c r="K1678" s="334" t="str">
        <f t="shared" si="125"/>
        <v>8 шт.</v>
      </c>
      <c r="L1678" s="29"/>
      <c r="M1678" s="31">
        <v>3.3820000000000001</v>
      </c>
      <c r="N1678" s="160"/>
      <c r="O1678" s="373">
        <f t="shared" si="123"/>
        <v>3.3820000000000001</v>
      </c>
    </row>
    <row r="1679" spans="1:15" ht="31.5" x14ac:dyDescent="0.25">
      <c r="A1679" s="372" t="s">
        <v>1214</v>
      </c>
      <c r="B1679" s="144" t="s">
        <v>3496</v>
      </c>
      <c r="C1679" s="29"/>
      <c r="D1679" s="29"/>
      <c r="E1679" s="29"/>
      <c r="F1679" s="334">
        <f t="shared" si="124"/>
        <v>0</v>
      </c>
      <c r="G1679" s="322">
        <f t="shared" si="122"/>
        <v>4.5762711864406782</v>
      </c>
      <c r="H1679" s="29"/>
      <c r="I1679" s="14" t="s">
        <v>3497</v>
      </c>
      <c r="J1679" s="29"/>
      <c r="K1679" s="334" t="str">
        <f t="shared" si="125"/>
        <v>9 шт.</v>
      </c>
      <c r="L1679" s="29"/>
      <c r="M1679" s="31">
        <v>5.4</v>
      </c>
      <c r="N1679" s="160"/>
      <c r="O1679" s="373">
        <f t="shared" si="123"/>
        <v>5.4</v>
      </c>
    </row>
    <row r="1680" spans="1:15" x14ac:dyDescent="0.25">
      <c r="A1680" s="372" t="s">
        <v>1215</v>
      </c>
      <c r="B1680" s="144" t="s">
        <v>3498</v>
      </c>
      <c r="C1680" s="29"/>
      <c r="D1680" s="29"/>
      <c r="E1680" s="29"/>
      <c r="F1680" s="334">
        <f t="shared" si="124"/>
        <v>0</v>
      </c>
      <c r="G1680" s="322">
        <f t="shared" ref="G1680:G1708" si="126">O1680/1.18</f>
        <v>1.1211864406779661</v>
      </c>
      <c r="H1680" s="29"/>
      <c r="I1680" s="14" t="s">
        <v>3499</v>
      </c>
      <c r="J1680" s="29"/>
      <c r="K1680" s="334" t="str">
        <f t="shared" si="125"/>
        <v>10 шт.</v>
      </c>
      <c r="L1680" s="29"/>
      <c r="M1680" s="31">
        <v>1.323</v>
      </c>
      <c r="N1680" s="160"/>
      <c r="O1680" s="373">
        <f t="shared" si="123"/>
        <v>1.323</v>
      </c>
    </row>
    <row r="1681" spans="1:15" x14ac:dyDescent="0.25">
      <c r="A1681" s="372" t="s">
        <v>1217</v>
      </c>
      <c r="B1681" s="144" t="s">
        <v>3500</v>
      </c>
      <c r="C1681" s="29"/>
      <c r="D1681" s="29"/>
      <c r="E1681" s="29"/>
      <c r="F1681" s="334">
        <f t="shared" si="124"/>
        <v>0</v>
      </c>
      <c r="G1681" s="322">
        <f t="shared" si="126"/>
        <v>3.8152542372881357</v>
      </c>
      <c r="H1681" s="29"/>
      <c r="I1681" s="14" t="s">
        <v>3501</v>
      </c>
      <c r="J1681" s="29"/>
      <c r="K1681" s="334" t="str">
        <f t="shared" si="125"/>
        <v>11 шт.</v>
      </c>
      <c r="L1681" s="29"/>
      <c r="M1681" s="31">
        <v>4.5019999999999998</v>
      </c>
      <c r="N1681" s="160"/>
      <c r="O1681" s="373">
        <f t="shared" si="123"/>
        <v>4.5019999999999998</v>
      </c>
    </row>
    <row r="1682" spans="1:15" x14ac:dyDescent="0.25">
      <c r="A1682" s="372" t="s">
        <v>1218</v>
      </c>
      <c r="B1682" s="144" t="s">
        <v>3502</v>
      </c>
      <c r="C1682" s="49"/>
      <c r="D1682" s="49"/>
      <c r="E1682" s="49"/>
      <c r="F1682" s="334">
        <f t="shared" si="124"/>
        <v>0</v>
      </c>
      <c r="G1682" s="322">
        <f t="shared" si="126"/>
        <v>4.4067796610169491E-2</v>
      </c>
      <c r="H1682" s="49"/>
      <c r="I1682" s="14" t="s">
        <v>3503</v>
      </c>
      <c r="J1682" s="49"/>
      <c r="K1682" s="334" t="str">
        <f t="shared" si="125"/>
        <v>12 шт.</v>
      </c>
      <c r="L1682" s="49"/>
      <c r="M1682" s="31">
        <v>5.1999999999999998E-2</v>
      </c>
      <c r="N1682" s="160"/>
      <c r="O1682" s="373">
        <f t="shared" si="123"/>
        <v>5.1999999999999998E-2</v>
      </c>
    </row>
    <row r="1683" spans="1:15" x14ac:dyDescent="0.25">
      <c r="A1683" s="372" t="s">
        <v>1219</v>
      </c>
      <c r="B1683" s="144" t="s">
        <v>3504</v>
      </c>
      <c r="C1683" s="49"/>
      <c r="D1683" s="49"/>
      <c r="E1683" s="49"/>
      <c r="F1683" s="334">
        <f t="shared" si="124"/>
        <v>0</v>
      </c>
      <c r="G1683" s="322">
        <f t="shared" si="126"/>
        <v>0.36237288135593221</v>
      </c>
      <c r="H1683" s="49"/>
      <c r="I1683" s="14" t="s">
        <v>3505</v>
      </c>
      <c r="J1683" s="49"/>
      <c r="K1683" s="334" t="str">
        <f t="shared" si="125"/>
        <v>13 шт.</v>
      </c>
      <c r="L1683" s="49"/>
      <c r="M1683" s="31">
        <v>0.42759999999999998</v>
      </c>
      <c r="N1683" s="160"/>
      <c r="O1683" s="373">
        <f t="shared" si="123"/>
        <v>0.42759999999999998</v>
      </c>
    </row>
    <row r="1684" spans="1:15" x14ac:dyDescent="0.25">
      <c r="A1684" s="372" t="s">
        <v>1221</v>
      </c>
      <c r="B1684" s="377" t="s">
        <v>3506</v>
      </c>
      <c r="C1684" s="49"/>
      <c r="D1684" s="49"/>
      <c r="E1684" s="49"/>
      <c r="F1684" s="334">
        <f t="shared" si="124"/>
        <v>0</v>
      </c>
      <c r="G1684" s="322">
        <f t="shared" si="126"/>
        <v>0.25423728813559321</v>
      </c>
      <c r="H1684" s="49"/>
      <c r="I1684" s="14" t="s">
        <v>2035</v>
      </c>
      <c r="J1684" s="49"/>
      <c r="K1684" s="334" t="str">
        <f t="shared" si="125"/>
        <v>14 шт.</v>
      </c>
      <c r="L1684" s="49"/>
      <c r="M1684" s="31">
        <v>0.3</v>
      </c>
      <c r="N1684" s="160"/>
      <c r="O1684" s="373">
        <f t="shared" si="123"/>
        <v>0.3</v>
      </c>
    </row>
    <row r="1685" spans="1:15" x14ac:dyDescent="0.25">
      <c r="A1685" s="372" t="s">
        <v>1222</v>
      </c>
      <c r="B1685" s="377" t="s">
        <v>1601</v>
      </c>
      <c r="C1685" s="49"/>
      <c r="D1685" s="49"/>
      <c r="E1685" s="49"/>
      <c r="F1685" s="334">
        <f t="shared" si="124"/>
        <v>0</v>
      </c>
      <c r="G1685" s="322">
        <f t="shared" si="126"/>
        <v>6.3474576271186445</v>
      </c>
      <c r="H1685" s="49"/>
      <c r="I1685" s="14" t="s">
        <v>3507</v>
      </c>
      <c r="J1685" s="49"/>
      <c r="K1685" s="334" t="str">
        <f t="shared" si="125"/>
        <v>15 шт.</v>
      </c>
      <c r="L1685" s="49"/>
      <c r="M1685" s="31">
        <v>7.49</v>
      </c>
      <c r="N1685" s="160"/>
      <c r="O1685" s="373">
        <f t="shared" ref="O1685:O1708" si="127">L1685+M1685+N1685</f>
        <v>7.49</v>
      </c>
    </row>
    <row r="1686" spans="1:15" x14ac:dyDescent="0.25">
      <c r="A1686" s="372" t="s">
        <v>1600</v>
      </c>
      <c r="B1686" s="378" t="s">
        <v>3508</v>
      </c>
      <c r="C1686" s="49"/>
      <c r="D1686" s="49"/>
      <c r="E1686" s="49"/>
      <c r="F1686" s="334">
        <f t="shared" si="124"/>
        <v>0</v>
      </c>
      <c r="G1686" s="322">
        <f t="shared" si="126"/>
        <v>4.4067796610169491E-2</v>
      </c>
      <c r="H1686" s="49"/>
      <c r="I1686" s="14" t="s">
        <v>3509</v>
      </c>
      <c r="J1686" s="49"/>
      <c r="K1686" s="334" t="str">
        <f t="shared" si="125"/>
        <v>16 шт.</v>
      </c>
      <c r="L1686" s="49"/>
      <c r="M1686" s="31">
        <v>5.1999999999999998E-2</v>
      </c>
      <c r="N1686" s="160"/>
      <c r="O1686" s="373">
        <f t="shared" si="127"/>
        <v>5.1999999999999998E-2</v>
      </c>
    </row>
    <row r="1687" spans="1:15" ht="31.5" x14ac:dyDescent="0.25">
      <c r="A1687" s="372" t="s">
        <v>1602</v>
      </c>
      <c r="B1687" s="379" t="s">
        <v>3510</v>
      </c>
      <c r="C1687" s="49"/>
      <c r="D1687" s="49"/>
      <c r="E1687" s="49"/>
      <c r="F1687" s="334">
        <f t="shared" si="124"/>
        <v>0</v>
      </c>
      <c r="G1687" s="322">
        <f t="shared" si="126"/>
        <v>4.4067796610169491E-2</v>
      </c>
      <c r="H1687" s="49"/>
      <c r="I1687" s="14" t="s">
        <v>3511</v>
      </c>
      <c r="J1687" s="49"/>
      <c r="K1687" s="334" t="str">
        <f t="shared" si="125"/>
        <v>17 шт.</v>
      </c>
      <c r="L1687" s="49"/>
      <c r="M1687" s="31">
        <v>5.1999999999999998E-2</v>
      </c>
      <c r="N1687" s="160"/>
      <c r="O1687" s="373">
        <f t="shared" si="127"/>
        <v>5.1999999999999998E-2</v>
      </c>
    </row>
    <row r="1688" spans="1:15" x14ac:dyDescent="0.25">
      <c r="A1688" s="372" t="s">
        <v>3512</v>
      </c>
      <c r="B1688" s="379" t="s">
        <v>3513</v>
      </c>
      <c r="C1688" s="29"/>
      <c r="D1688" s="29"/>
      <c r="E1688" s="29"/>
      <c r="F1688" s="334">
        <f t="shared" si="124"/>
        <v>0</v>
      </c>
      <c r="G1688" s="322">
        <f t="shared" si="126"/>
        <v>2.245696610169492</v>
      </c>
      <c r="H1688" s="29"/>
      <c r="I1688" s="14" t="s">
        <v>3514</v>
      </c>
      <c r="J1688" s="29"/>
      <c r="K1688" s="334" t="str">
        <f t="shared" si="125"/>
        <v>18 шт.</v>
      </c>
      <c r="L1688" s="29"/>
      <c r="M1688" s="31">
        <v>2.6499220000000001</v>
      </c>
      <c r="N1688" s="160"/>
      <c r="O1688" s="373">
        <f t="shared" si="127"/>
        <v>2.6499220000000001</v>
      </c>
    </row>
    <row r="1689" spans="1:15" x14ac:dyDescent="0.25">
      <c r="A1689" s="375" t="s">
        <v>46</v>
      </c>
      <c r="B1689" s="25" t="s">
        <v>21</v>
      </c>
      <c r="C1689" s="29"/>
      <c r="D1689" s="29"/>
      <c r="E1689" s="29"/>
      <c r="F1689" s="334">
        <f t="shared" si="124"/>
        <v>0</v>
      </c>
      <c r="G1689" s="322">
        <f t="shared" si="126"/>
        <v>0</v>
      </c>
      <c r="H1689" s="29"/>
      <c r="I1689" s="14"/>
      <c r="J1689" s="29"/>
      <c r="K1689" s="334">
        <f t="shared" si="125"/>
        <v>0</v>
      </c>
      <c r="L1689" s="29"/>
      <c r="M1689" s="31"/>
      <c r="N1689" s="160"/>
      <c r="O1689" s="373">
        <f t="shared" si="127"/>
        <v>0</v>
      </c>
    </row>
    <row r="1690" spans="1:15" x14ac:dyDescent="0.25">
      <c r="A1690" s="372" t="s">
        <v>826</v>
      </c>
      <c r="B1690" s="45" t="s">
        <v>3515</v>
      </c>
      <c r="C1690" s="29"/>
      <c r="D1690" s="29"/>
      <c r="E1690" s="29"/>
      <c r="F1690" s="334">
        <f t="shared" si="124"/>
        <v>0</v>
      </c>
      <c r="G1690" s="322">
        <f t="shared" si="126"/>
        <v>3.3686307033898308</v>
      </c>
      <c r="H1690" s="29"/>
      <c r="I1690" s="14"/>
      <c r="J1690" s="29"/>
      <c r="K1690" s="334">
        <f t="shared" si="125"/>
        <v>0</v>
      </c>
      <c r="L1690" s="29"/>
      <c r="M1690" s="31">
        <v>3.97498423</v>
      </c>
      <c r="N1690" s="160"/>
      <c r="O1690" s="373">
        <f t="shared" si="127"/>
        <v>3.97498423</v>
      </c>
    </row>
    <row r="1691" spans="1:15" x14ac:dyDescent="0.25">
      <c r="A1691" s="372" t="s">
        <v>827</v>
      </c>
      <c r="B1691" s="45" t="s">
        <v>2680</v>
      </c>
      <c r="C1691" s="29"/>
      <c r="D1691" s="29"/>
      <c r="E1691" s="29"/>
      <c r="F1691" s="334">
        <f t="shared" si="124"/>
        <v>0</v>
      </c>
      <c r="G1691" s="322">
        <f t="shared" si="126"/>
        <v>4.6610169491525424E-2</v>
      </c>
      <c r="H1691" s="29"/>
      <c r="I1691" s="14"/>
      <c r="J1691" s="29"/>
      <c r="K1691" s="334">
        <f t="shared" si="125"/>
        <v>0</v>
      </c>
      <c r="L1691" s="29"/>
      <c r="M1691" s="31">
        <v>5.5E-2</v>
      </c>
      <c r="N1691" s="160"/>
      <c r="O1691" s="373">
        <f t="shared" si="127"/>
        <v>5.5E-2</v>
      </c>
    </row>
    <row r="1692" spans="1:15" ht="31.5" x14ac:dyDescent="0.25">
      <c r="A1692" s="372" t="s">
        <v>828</v>
      </c>
      <c r="B1692" s="45" t="s">
        <v>3516</v>
      </c>
      <c r="C1692" s="29"/>
      <c r="D1692" s="29"/>
      <c r="E1692" s="29"/>
      <c r="F1692" s="334">
        <f t="shared" si="124"/>
        <v>0</v>
      </c>
      <c r="G1692" s="322">
        <f t="shared" si="126"/>
        <v>1.0202889830508475</v>
      </c>
      <c r="H1692" s="29"/>
      <c r="I1692" s="14"/>
      <c r="J1692" s="29"/>
      <c r="K1692" s="334">
        <f t="shared" si="125"/>
        <v>0</v>
      </c>
      <c r="L1692" s="29"/>
      <c r="M1692" s="31">
        <v>1.2039409999999999</v>
      </c>
      <c r="N1692" s="160"/>
      <c r="O1692" s="373">
        <f t="shared" si="127"/>
        <v>1.2039409999999999</v>
      </c>
    </row>
    <row r="1693" spans="1:15" ht="47.25" x14ac:dyDescent="0.25">
      <c r="A1693" s="372" t="s">
        <v>830</v>
      </c>
      <c r="B1693" s="45" t="s">
        <v>3517</v>
      </c>
      <c r="C1693" s="29"/>
      <c r="D1693" s="29"/>
      <c r="E1693" s="29"/>
      <c r="F1693" s="334">
        <f t="shared" si="124"/>
        <v>0</v>
      </c>
      <c r="G1693" s="322">
        <f t="shared" si="126"/>
        <v>5.9322033898305087</v>
      </c>
      <c r="H1693" s="29"/>
      <c r="I1693" s="14"/>
      <c r="J1693" s="29"/>
      <c r="K1693" s="334">
        <f t="shared" si="125"/>
        <v>0</v>
      </c>
      <c r="L1693" s="29"/>
      <c r="M1693" s="31">
        <v>7</v>
      </c>
      <c r="N1693" s="160"/>
      <c r="O1693" s="373">
        <f t="shared" si="127"/>
        <v>7</v>
      </c>
    </row>
    <row r="1694" spans="1:15" ht="47.25" x14ac:dyDescent="0.25">
      <c r="A1694" s="372" t="s">
        <v>832</v>
      </c>
      <c r="B1694" s="45" t="s">
        <v>3518</v>
      </c>
      <c r="C1694" s="29"/>
      <c r="D1694" s="29"/>
      <c r="E1694" s="29"/>
      <c r="F1694" s="334">
        <f t="shared" si="124"/>
        <v>0</v>
      </c>
      <c r="G1694" s="322">
        <f t="shared" si="126"/>
        <v>0.84745762711864414</v>
      </c>
      <c r="H1694" s="29"/>
      <c r="I1694" s="14"/>
      <c r="J1694" s="29"/>
      <c r="K1694" s="334">
        <f t="shared" si="125"/>
        <v>0</v>
      </c>
      <c r="L1694" s="29"/>
      <c r="M1694" s="31">
        <v>1</v>
      </c>
      <c r="N1694" s="160"/>
      <c r="O1694" s="373">
        <f t="shared" si="127"/>
        <v>1</v>
      </c>
    </row>
    <row r="1695" spans="1:15" ht="31.5" x14ac:dyDescent="0.25">
      <c r="A1695" s="372" t="s">
        <v>3519</v>
      </c>
      <c r="B1695" s="45" t="s">
        <v>3520</v>
      </c>
      <c r="C1695" s="29"/>
      <c r="D1695" s="29"/>
      <c r="E1695" s="29"/>
      <c r="F1695" s="334">
        <f t="shared" si="124"/>
        <v>0</v>
      </c>
      <c r="G1695" s="322">
        <f t="shared" si="126"/>
        <v>0.42372881355932207</v>
      </c>
      <c r="H1695" s="29"/>
      <c r="I1695" s="14"/>
      <c r="J1695" s="29"/>
      <c r="K1695" s="334">
        <f t="shared" si="125"/>
        <v>0</v>
      </c>
      <c r="L1695" s="29"/>
      <c r="M1695" s="31">
        <v>0.5</v>
      </c>
      <c r="N1695" s="160"/>
      <c r="O1695" s="373">
        <f t="shared" si="127"/>
        <v>0.5</v>
      </c>
    </row>
    <row r="1696" spans="1:15" ht="31.5" x14ac:dyDescent="0.25">
      <c r="A1696" s="372" t="s">
        <v>3521</v>
      </c>
      <c r="B1696" s="45" t="s">
        <v>3522</v>
      </c>
      <c r="C1696" s="29"/>
      <c r="D1696" s="29"/>
      <c r="E1696" s="29"/>
      <c r="F1696" s="334">
        <f t="shared" si="124"/>
        <v>0</v>
      </c>
      <c r="G1696" s="322">
        <f t="shared" si="126"/>
        <v>0.42372881355932207</v>
      </c>
      <c r="H1696" s="29"/>
      <c r="I1696" s="14"/>
      <c r="J1696" s="29"/>
      <c r="K1696" s="334">
        <f t="shared" si="125"/>
        <v>0</v>
      </c>
      <c r="L1696" s="29"/>
      <c r="M1696" s="31">
        <v>0.5</v>
      </c>
      <c r="N1696" s="160"/>
      <c r="O1696" s="373">
        <f t="shared" si="127"/>
        <v>0.5</v>
      </c>
    </row>
    <row r="1697" spans="1:15" x14ac:dyDescent="0.25">
      <c r="A1697" s="375" t="s">
        <v>48</v>
      </c>
      <c r="B1697" s="25" t="s">
        <v>22</v>
      </c>
      <c r="C1697" s="29"/>
      <c r="D1697" s="29"/>
      <c r="E1697" s="29"/>
      <c r="F1697" s="334">
        <f t="shared" si="124"/>
        <v>0</v>
      </c>
      <c r="G1697" s="322">
        <f t="shared" si="126"/>
        <v>0</v>
      </c>
      <c r="H1697" s="136"/>
      <c r="I1697" s="14"/>
      <c r="J1697" s="136"/>
      <c r="K1697" s="334">
        <f t="shared" si="125"/>
        <v>0</v>
      </c>
      <c r="L1697" s="136"/>
      <c r="M1697" s="31"/>
      <c r="N1697" s="160"/>
      <c r="O1697" s="373">
        <f t="shared" si="127"/>
        <v>0</v>
      </c>
    </row>
    <row r="1698" spans="1:15" x14ac:dyDescent="0.25">
      <c r="A1698" s="372" t="s">
        <v>1224</v>
      </c>
      <c r="B1698" s="45" t="s">
        <v>3523</v>
      </c>
      <c r="C1698" s="29"/>
      <c r="D1698" s="29"/>
      <c r="E1698" s="29"/>
      <c r="F1698" s="334">
        <f t="shared" si="124"/>
        <v>0</v>
      </c>
      <c r="G1698" s="322">
        <f t="shared" si="126"/>
        <v>1.0169491525423726</v>
      </c>
      <c r="H1698" s="29"/>
      <c r="I1698" s="14"/>
      <c r="J1698" s="29"/>
      <c r="K1698" s="334">
        <f t="shared" si="125"/>
        <v>0</v>
      </c>
      <c r="L1698" s="29"/>
      <c r="M1698" s="31">
        <v>1.1999999999999997</v>
      </c>
      <c r="N1698" s="160"/>
      <c r="O1698" s="373">
        <f t="shared" si="127"/>
        <v>1.1999999999999997</v>
      </c>
    </row>
    <row r="1699" spans="1:15" x14ac:dyDescent="0.25">
      <c r="A1699" s="375" t="s">
        <v>50</v>
      </c>
      <c r="B1699" s="25" t="s">
        <v>23</v>
      </c>
      <c r="C1699" s="29"/>
      <c r="D1699" s="29"/>
      <c r="E1699" s="29"/>
      <c r="F1699" s="334">
        <f t="shared" si="124"/>
        <v>0</v>
      </c>
      <c r="G1699" s="322">
        <f t="shared" si="126"/>
        <v>0</v>
      </c>
      <c r="H1699" s="136"/>
      <c r="I1699" s="14"/>
      <c r="J1699" s="136"/>
      <c r="K1699" s="334">
        <f t="shared" si="125"/>
        <v>0</v>
      </c>
      <c r="L1699" s="136"/>
      <c r="M1699" s="31"/>
      <c r="N1699" s="160"/>
      <c r="O1699" s="373">
        <f t="shared" si="127"/>
        <v>0</v>
      </c>
    </row>
    <row r="1700" spans="1:15" x14ac:dyDescent="0.25">
      <c r="A1700" s="375" t="s">
        <v>51</v>
      </c>
      <c r="B1700" s="25" t="s">
        <v>17</v>
      </c>
      <c r="C1700" s="29"/>
      <c r="D1700" s="29"/>
      <c r="E1700" s="29"/>
      <c r="F1700" s="334">
        <f t="shared" si="124"/>
        <v>0</v>
      </c>
      <c r="G1700" s="322">
        <f t="shared" si="126"/>
        <v>0</v>
      </c>
      <c r="H1700" s="136"/>
      <c r="I1700" s="14"/>
      <c r="J1700" s="136"/>
      <c r="K1700" s="334">
        <f t="shared" si="125"/>
        <v>0</v>
      </c>
      <c r="L1700" s="136"/>
      <c r="M1700" s="31"/>
      <c r="N1700" s="160"/>
      <c r="O1700" s="373">
        <f t="shared" si="127"/>
        <v>0</v>
      </c>
    </row>
    <row r="1701" spans="1:15" ht="31.5" x14ac:dyDescent="0.25">
      <c r="A1701" s="375" t="s">
        <v>476</v>
      </c>
      <c r="B1701" s="25" t="s">
        <v>1541</v>
      </c>
      <c r="C1701" s="29"/>
      <c r="D1701" s="29"/>
      <c r="E1701" s="29"/>
      <c r="F1701" s="334">
        <f t="shared" si="124"/>
        <v>0</v>
      </c>
      <c r="G1701" s="322">
        <f t="shared" si="126"/>
        <v>0</v>
      </c>
      <c r="H1701" s="29"/>
      <c r="I1701" s="14"/>
      <c r="J1701" s="29"/>
      <c r="K1701" s="334">
        <f t="shared" si="125"/>
        <v>0</v>
      </c>
      <c r="L1701" s="29"/>
      <c r="M1701" s="31"/>
      <c r="N1701" s="160"/>
      <c r="O1701" s="373">
        <f t="shared" si="127"/>
        <v>0</v>
      </c>
    </row>
    <row r="1702" spans="1:15" x14ac:dyDescent="0.25">
      <c r="A1702" s="375" t="s">
        <v>52</v>
      </c>
      <c r="B1702" s="25" t="s">
        <v>24</v>
      </c>
      <c r="C1702" s="331"/>
      <c r="D1702" s="331"/>
      <c r="E1702" s="331"/>
      <c r="F1702" s="334">
        <f t="shared" si="124"/>
        <v>0</v>
      </c>
      <c r="G1702" s="322">
        <f t="shared" si="126"/>
        <v>0</v>
      </c>
      <c r="H1702" s="331"/>
      <c r="I1702" s="14"/>
      <c r="J1702" s="331"/>
      <c r="K1702" s="334">
        <f t="shared" si="125"/>
        <v>0</v>
      </c>
      <c r="L1702" s="331"/>
      <c r="M1702" s="31"/>
      <c r="N1702" s="160"/>
      <c r="O1702" s="373">
        <f t="shared" si="127"/>
        <v>0</v>
      </c>
    </row>
    <row r="1703" spans="1:15" x14ac:dyDescent="0.25">
      <c r="A1703" s="375" t="s">
        <v>54</v>
      </c>
      <c r="B1703" s="25" t="s">
        <v>25</v>
      </c>
      <c r="C1703" s="331"/>
      <c r="D1703" s="331"/>
      <c r="E1703" s="331"/>
      <c r="F1703" s="334">
        <f t="shared" si="124"/>
        <v>0</v>
      </c>
      <c r="G1703" s="322">
        <f t="shared" si="126"/>
        <v>0</v>
      </c>
      <c r="H1703" s="331"/>
      <c r="I1703" s="14"/>
      <c r="J1703" s="331"/>
      <c r="K1703" s="334">
        <f t="shared" si="125"/>
        <v>0</v>
      </c>
      <c r="L1703" s="331"/>
      <c r="M1703" s="31"/>
      <c r="N1703" s="160"/>
      <c r="O1703" s="373">
        <f t="shared" si="127"/>
        <v>0</v>
      </c>
    </row>
    <row r="1704" spans="1:15" x14ac:dyDescent="0.25">
      <c r="A1704" s="372" t="s">
        <v>1233</v>
      </c>
      <c r="B1704" s="45" t="s">
        <v>3524</v>
      </c>
      <c r="C1704" s="29"/>
      <c r="D1704" s="29"/>
      <c r="E1704" s="29"/>
      <c r="F1704" s="334">
        <f t="shared" si="124"/>
        <v>0</v>
      </c>
      <c r="G1704" s="322">
        <f t="shared" si="126"/>
        <v>6.7881355932203402E-2</v>
      </c>
      <c r="H1704" s="136"/>
      <c r="I1704" s="14" t="s">
        <v>146</v>
      </c>
      <c r="J1704" s="136"/>
      <c r="K1704" s="334" t="str">
        <f t="shared" si="125"/>
        <v>1 шт.</v>
      </c>
      <c r="L1704" s="136"/>
      <c r="M1704" s="31">
        <v>8.0100000000000005E-2</v>
      </c>
      <c r="N1704" s="160"/>
      <c r="O1704" s="373">
        <f t="shared" si="127"/>
        <v>8.0100000000000005E-2</v>
      </c>
    </row>
    <row r="1705" spans="1:15" x14ac:dyDescent="0.25">
      <c r="A1705" s="375" t="s">
        <v>55</v>
      </c>
      <c r="B1705" s="25" t="s">
        <v>26</v>
      </c>
      <c r="C1705" s="29"/>
      <c r="D1705" s="29"/>
      <c r="E1705" s="29"/>
      <c r="F1705" s="334">
        <f t="shared" si="124"/>
        <v>0</v>
      </c>
      <c r="G1705" s="322">
        <f t="shared" si="126"/>
        <v>0</v>
      </c>
      <c r="H1705" s="136"/>
      <c r="I1705" s="14"/>
      <c r="J1705" s="136"/>
      <c r="K1705" s="334">
        <f t="shared" si="125"/>
        <v>0</v>
      </c>
      <c r="L1705" s="136"/>
      <c r="M1705" s="31"/>
      <c r="N1705" s="160"/>
      <c r="O1705" s="373">
        <f t="shared" si="127"/>
        <v>0</v>
      </c>
    </row>
    <row r="1706" spans="1:15" x14ac:dyDescent="0.25">
      <c r="A1706" s="372" t="s">
        <v>1227</v>
      </c>
      <c r="B1706" s="45" t="s">
        <v>3525</v>
      </c>
      <c r="C1706" s="199"/>
      <c r="D1706" s="199"/>
      <c r="E1706" s="199"/>
      <c r="F1706" s="334">
        <f t="shared" si="124"/>
        <v>0</v>
      </c>
      <c r="G1706" s="322">
        <f t="shared" si="126"/>
        <v>8.3898305084745772E-2</v>
      </c>
      <c r="H1706" s="199"/>
      <c r="I1706" s="14" t="s">
        <v>146</v>
      </c>
      <c r="J1706" s="199"/>
      <c r="K1706" s="334" t="str">
        <f t="shared" si="125"/>
        <v>1 шт.</v>
      </c>
      <c r="L1706" s="199"/>
      <c r="M1706" s="31">
        <v>9.9000000000000005E-2</v>
      </c>
      <c r="N1706" s="160"/>
      <c r="O1706" s="373">
        <f t="shared" si="127"/>
        <v>9.9000000000000005E-2</v>
      </c>
    </row>
    <row r="1707" spans="1:15" x14ac:dyDescent="0.25">
      <c r="A1707" s="372" t="s">
        <v>1229</v>
      </c>
      <c r="B1707" s="45" t="s">
        <v>87</v>
      </c>
      <c r="C1707" s="199"/>
      <c r="D1707" s="199"/>
      <c r="E1707" s="199"/>
      <c r="F1707" s="334">
        <f>D1707</f>
        <v>0</v>
      </c>
      <c r="G1707" s="322">
        <f t="shared" si="126"/>
        <v>0.73813559322033906</v>
      </c>
      <c r="H1707" s="199"/>
      <c r="I1707" s="14" t="s">
        <v>146</v>
      </c>
      <c r="J1707" s="199"/>
      <c r="K1707" s="334" t="str">
        <f>I1707</f>
        <v>1 шт.</v>
      </c>
      <c r="L1707" s="199"/>
      <c r="M1707" s="31">
        <v>0.871</v>
      </c>
      <c r="N1707" s="154"/>
      <c r="O1707" s="373">
        <f t="shared" si="127"/>
        <v>0.871</v>
      </c>
    </row>
    <row r="1708" spans="1:15" x14ac:dyDescent="0.25">
      <c r="A1708" s="372" t="s">
        <v>1230</v>
      </c>
      <c r="B1708" s="86" t="s">
        <v>3526</v>
      </c>
      <c r="C1708" s="199"/>
      <c r="D1708" s="199"/>
      <c r="E1708" s="199"/>
      <c r="F1708" s="334">
        <f>D1708</f>
        <v>0</v>
      </c>
      <c r="G1708" s="322">
        <f t="shared" si="126"/>
        <v>9.6610169491525427E-2</v>
      </c>
      <c r="H1708" s="199"/>
      <c r="I1708" s="14" t="s">
        <v>146</v>
      </c>
      <c r="J1708" s="199"/>
      <c r="K1708" s="334" t="str">
        <f>I1708</f>
        <v>1 шт.</v>
      </c>
      <c r="L1708" s="199"/>
      <c r="M1708" s="31">
        <v>0.114</v>
      </c>
      <c r="N1708" s="160"/>
      <c r="O1708" s="373">
        <f t="shared" si="127"/>
        <v>0.114</v>
      </c>
    </row>
    <row r="1709" spans="1:15" x14ac:dyDescent="0.25">
      <c r="A1709" s="380" t="s">
        <v>12</v>
      </c>
      <c r="B1709" s="136" t="s">
        <v>13</v>
      </c>
      <c r="C1709" s="381"/>
      <c r="D1709" s="381"/>
      <c r="E1709" s="381"/>
      <c r="F1709" s="381"/>
      <c r="G1709" s="382"/>
      <c r="H1709" s="381"/>
      <c r="I1709" s="381"/>
      <c r="J1709" s="381"/>
      <c r="K1709" s="381"/>
      <c r="L1709" s="381"/>
      <c r="M1709" s="14"/>
      <c r="N1709" s="383">
        <f>G1709</f>
        <v>0</v>
      </c>
      <c r="O1709" s="384"/>
    </row>
    <row r="1710" spans="1:15" x14ac:dyDescent="0.25">
      <c r="A1710" s="54" t="s">
        <v>593</v>
      </c>
      <c r="B1710" s="46" t="s">
        <v>29</v>
      </c>
      <c r="C1710" s="381"/>
      <c r="D1710" s="381"/>
      <c r="E1710" s="381"/>
      <c r="F1710" s="381"/>
      <c r="G1710" s="382"/>
      <c r="H1710" s="381"/>
      <c r="I1710" s="381"/>
      <c r="J1710" s="381"/>
      <c r="K1710" s="381"/>
      <c r="L1710" s="381"/>
      <c r="M1710" s="381"/>
      <c r="N1710" s="381"/>
      <c r="O1710" s="384"/>
    </row>
    <row r="1711" spans="1:15" x14ac:dyDescent="0.25">
      <c r="A1711" s="138" t="s">
        <v>1373</v>
      </c>
      <c r="B1711" s="30" t="s">
        <v>404</v>
      </c>
      <c r="C1711" s="381"/>
      <c r="D1711" s="381"/>
      <c r="E1711" s="381"/>
      <c r="F1711" s="381"/>
      <c r="G1711" s="385">
        <f>N1711/1.18</f>
        <v>0.64272662711864414</v>
      </c>
      <c r="H1711" s="381"/>
      <c r="I1711" s="381"/>
      <c r="J1711" s="381" t="s">
        <v>405</v>
      </c>
      <c r="K1711" s="381" t="s">
        <v>405</v>
      </c>
      <c r="L1711" s="381"/>
      <c r="M1711" s="381"/>
      <c r="N1711" s="386">
        <v>0.75841742000000001</v>
      </c>
      <c r="O1711" s="385">
        <v>0.75841742000000001</v>
      </c>
    </row>
    <row r="1712" spans="1:15" ht="31.5" x14ac:dyDescent="0.25">
      <c r="A1712" s="58" t="s">
        <v>1846</v>
      </c>
      <c r="B1712" s="45" t="s">
        <v>4313</v>
      </c>
      <c r="C1712" s="381"/>
      <c r="D1712" s="381"/>
      <c r="E1712" s="381"/>
      <c r="F1712" s="381"/>
      <c r="G1712" s="385">
        <f>N1712/1.18</f>
        <v>6.6788135593220346E-2</v>
      </c>
      <c r="H1712" s="381"/>
      <c r="I1712" s="381"/>
      <c r="J1712" s="381"/>
      <c r="K1712" s="381"/>
      <c r="L1712" s="381"/>
      <c r="M1712" s="381"/>
      <c r="N1712" s="386">
        <v>7.8810000000000005E-2</v>
      </c>
      <c r="O1712" s="386">
        <v>7.8810000000000005E-2</v>
      </c>
    </row>
    <row r="1713" spans="1:15" ht="47.25" x14ac:dyDescent="0.25">
      <c r="A1713" s="138" t="s">
        <v>1849</v>
      </c>
      <c r="B1713" s="21" t="s">
        <v>419</v>
      </c>
      <c r="C1713" s="381"/>
      <c r="D1713" s="381"/>
      <c r="E1713" s="381"/>
      <c r="F1713" s="381"/>
      <c r="G1713" s="385">
        <f t="shared" ref="G1713:G1776" si="128">N1713/1.18</f>
        <v>5.5932203389830515E-2</v>
      </c>
      <c r="H1713" s="381"/>
      <c r="I1713" s="381"/>
      <c r="J1713" s="381"/>
      <c r="K1713" s="381"/>
      <c r="L1713" s="381"/>
      <c r="M1713" s="381"/>
      <c r="N1713" s="386">
        <v>6.6000000000000003E-2</v>
      </c>
      <c r="O1713" s="385">
        <v>6.6000000000000003E-2</v>
      </c>
    </row>
    <row r="1714" spans="1:15" ht="47.25" x14ac:dyDescent="0.25">
      <c r="A1714" s="138" t="s">
        <v>1851</v>
      </c>
      <c r="B1714" s="21" t="s">
        <v>4314</v>
      </c>
      <c r="C1714" s="381"/>
      <c r="D1714" s="381"/>
      <c r="E1714" s="381"/>
      <c r="F1714" s="381"/>
      <c r="G1714" s="385">
        <f t="shared" si="128"/>
        <v>0.1652542372881356</v>
      </c>
      <c r="H1714" s="381"/>
      <c r="I1714" s="381"/>
      <c r="J1714" s="381"/>
      <c r="K1714" s="381"/>
      <c r="L1714" s="381"/>
      <c r="M1714" s="381"/>
      <c r="N1714" s="386">
        <v>0.19500000000000001</v>
      </c>
      <c r="O1714" s="385">
        <v>0.19500000000000001</v>
      </c>
    </row>
    <row r="1715" spans="1:15" ht="31.5" x14ac:dyDescent="0.25">
      <c r="A1715" s="138" t="s">
        <v>1854</v>
      </c>
      <c r="B1715" s="21" t="s">
        <v>4315</v>
      </c>
      <c r="C1715" s="381"/>
      <c r="D1715" s="381"/>
      <c r="E1715" s="381"/>
      <c r="F1715" s="381"/>
      <c r="G1715" s="385">
        <f t="shared" si="128"/>
        <v>7.2720338983050845E-2</v>
      </c>
      <c r="H1715" s="381"/>
      <c r="I1715" s="381"/>
      <c r="J1715" s="381"/>
      <c r="K1715" s="381"/>
      <c r="L1715" s="381"/>
      <c r="M1715" s="381"/>
      <c r="N1715" s="386">
        <v>8.5809999999999997E-2</v>
      </c>
      <c r="O1715" s="385">
        <v>8.5809999999999997E-2</v>
      </c>
    </row>
    <row r="1716" spans="1:15" ht="47.25" x14ac:dyDescent="0.25">
      <c r="A1716" s="138" t="s">
        <v>1856</v>
      </c>
      <c r="B1716" s="21" t="s">
        <v>4316</v>
      </c>
      <c r="C1716" s="381"/>
      <c r="D1716" s="381"/>
      <c r="E1716" s="381"/>
      <c r="F1716" s="381"/>
      <c r="G1716" s="385">
        <f t="shared" si="128"/>
        <v>8.7288135593220351E-2</v>
      </c>
      <c r="H1716" s="381"/>
      <c r="I1716" s="381"/>
      <c r="J1716" s="381"/>
      <c r="K1716" s="381"/>
      <c r="L1716" s="381"/>
      <c r="M1716" s="381"/>
      <c r="N1716" s="386">
        <v>0.10300000000000001</v>
      </c>
      <c r="O1716" s="385">
        <v>0.10300000000000001</v>
      </c>
    </row>
    <row r="1717" spans="1:15" ht="47.25" x14ac:dyDescent="0.25">
      <c r="A1717" s="138" t="s">
        <v>1858</v>
      </c>
      <c r="B1717" s="21" t="s">
        <v>4317</v>
      </c>
      <c r="C1717" s="381"/>
      <c r="D1717" s="381"/>
      <c r="E1717" s="381"/>
      <c r="F1717" s="381"/>
      <c r="G1717" s="385">
        <f t="shared" si="128"/>
        <v>8.4774576271186439E-2</v>
      </c>
      <c r="H1717" s="381"/>
      <c r="I1717" s="381"/>
      <c r="J1717" s="381"/>
      <c r="K1717" s="381"/>
      <c r="L1717" s="381"/>
      <c r="M1717" s="381"/>
      <c r="N1717" s="386">
        <v>0.100034</v>
      </c>
      <c r="O1717" s="385">
        <v>0.100034</v>
      </c>
    </row>
    <row r="1718" spans="1:15" ht="31.5" x14ac:dyDescent="0.25">
      <c r="A1718" s="138" t="s">
        <v>1860</v>
      </c>
      <c r="B1718" s="45" t="s">
        <v>4318</v>
      </c>
      <c r="C1718" s="381"/>
      <c r="D1718" s="381"/>
      <c r="E1718" s="381"/>
      <c r="F1718" s="381"/>
      <c r="G1718" s="385">
        <f t="shared" si="128"/>
        <v>0.21697796610169492</v>
      </c>
      <c r="H1718" s="381"/>
      <c r="I1718" s="381"/>
      <c r="J1718" s="381"/>
      <c r="K1718" s="381"/>
      <c r="L1718" s="381"/>
      <c r="M1718" s="381"/>
      <c r="N1718" s="386">
        <v>0.25603399999999998</v>
      </c>
      <c r="O1718" s="385">
        <v>0.25603399999999998</v>
      </c>
    </row>
    <row r="1719" spans="1:15" ht="47.25" x14ac:dyDescent="0.25">
      <c r="A1719" s="138" t="s">
        <v>1862</v>
      </c>
      <c r="B1719" s="45" t="s">
        <v>4319</v>
      </c>
      <c r="C1719" s="381"/>
      <c r="D1719" s="381"/>
      <c r="E1719" s="381"/>
      <c r="F1719" s="381"/>
      <c r="G1719" s="385">
        <f t="shared" si="128"/>
        <v>0.2593220338983051</v>
      </c>
      <c r="H1719" s="381"/>
      <c r="I1719" s="381"/>
      <c r="J1719" s="381"/>
      <c r="K1719" s="381"/>
      <c r="L1719" s="381"/>
      <c r="M1719" s="381"/>
      <c r="N1719" s="386">
        <v>0.30599999999999999</v>
      </c>
      <c r="O1719" s="385">
        <v>0.30599999999999999</v>
      </c>
    </row>
    <row r="1720" spans="1:15" x14ac:dyDescent="0.25">
      <c r="A1720" s="138" t="s">
        <v>27</v>
      </c>
      <c r="B1720" s="387" t="s">
        <v>70</v>
      </c>
      <c r="C1720" s="381"/>
      <c r="D1720" s="381"/>
      <c r="E1720" s="381"/>
      <c r="F1720" s="381"/>
      <c r="G1720" s="385">
        <f t="shared" si="128"/>
        <v>0</v>
      </c>
      <c r="H1720" s="381"/>
      <c r="I1720" s="381"/>
      <c r="J1720" s="381"/>
      <c r="K1720" s="381"/>
      <c r="L1720" s="381"/>
      <c r="M1720" s="381"/>
      <c r="N1720" s="386"/>
      <c r="O1720" s="385"/>
    </row>
    <row r="1721" spans="1:15" x14ac:dyDescent="0.25">
      <c r="A1721" s="138" t="s">
        <v>416</v>
      </c>
      <c r="B1721" s="45" t="s">
        <v>406</v>
      </c>
      <c r="C1721" s="381"/>
      <c r="D1721" s="381"/>
      <c r="E1721" s="381" t="s">
        <v>407</v>
      </c>
      <c r="F1721" s="381" t="s">
        <v>407</v>
      </c>
      <c r="G1721" s="385">
        <f t="shared" si="128"/>
        <v>0.45068846610169494</v>
      </c>
      <c r="H1721" s="381"/>
      <c r="I1721" s="381"/>
      <c r="J1721" s="381" t="s">
        <v>407</v>
      </c>
      <c r="K1721" s="381" t="s">
        <v>407</v>
      </c>
      <c r="L1721" s="381"/>
      <c r="M1721" s="381"/>
      <c r="N1721" s="386">
        <v>0.53181239000000002</v>
      </c>
      <c r="O1721" s="385">
        <v>0.53181239000000002</v>
      </c>
    </row>
    <row r="1722" spans="1:15" x14ac:dyDescent="0.25">
      <c r="A1722" s="138" t="s">
        <v>418</v>
      </c>
      <c r="B1722" s="45" t="s">
        <v>408</v>
      </c>
      <c r="C1722" s="381"/>
      <c r="D1722" s="381"/>
      <c r="E1722" s="381" t="s">
        <v>409</v>
      </c>
      <c r="F1722" s="381" t="s">
        <v>409</v>
      </c>
      <c r="G1722" s="385">
        <f t="shared" si="128"/>
        <v>6.4567796610169497</v>
      </c>
      <c r="H1722" s="381"/>
      <c r="I1722" s="381"/>
      <c r="J1722" s="381" t="s">
        <v>409</v>
      </c>
      <c r="K1722" s="381" t="s">
        <v>409</v>
      </c>
      <c r="L1722" s="381"/>
      <c r="M1722" s="381"/>
      <c r="N1722" s="386">
        <v>7.6189999999999998</v>
      </c>
      <c r="O1722" s="385">
        <v>7.6189999999999998</v>
      </c>
    </row>
    <row r="1723" spans="1:15" x14ac:dyDescent="0.25">
      <c r="A1723" s="58" t="s">
        <v>420</v>
      </c>
      <c r="B1723" s="144" t="s">
        <v>410</v>
      </c>
      <c r="C1723" s="381"/>
      <c r="D1723" s="381"/>
      <c r="E1723" s="381" t="s">
        <v>411</v>
      </c>
      <c r="F1723" s="381" t="s">
        <v>411</v>
      </c>
      <c r="G1723" s="385">
        <f t="shared" si="128"/>
        <v>0.77607288135593233</v>
      </c>
      <c r="H1723" s="381"/>
      <c r="I1723" s="381"/>
      <c r="J1723" s="381" t="s">
        <v>411</v>
      </c>
      <c r="K1723" s="381" t="s">
        <v>411</v>
      </c>
      <c r="L1723" s="381"/>
      <c r="M1723" s="381"/>
      <c r="N1723" s="386">
        <v>0.91576600000000008</v>
      </c>
      <c r="O1723" s="386">
        <v>0.91576600000000008</v>
      </c>
    </row>
    <row r="1724" spans="1:15" x14ac:dyDescent="0.25">
      <c r="A1724" s="138" t="s">
        <v>421</v>
      </c>
      <c r="B1724" s="388" t="s">
        <v>412</v>
      </c>
      <c r="C1724" s="381"/>
      <c r="D1724" s="381"/>
      <c r="E1724" s="381" t="s">
        <v>411</v>
      </c>
      <c r="F1724" s="381" t="s">
        <v>411</v>
      </c>
      <c r="G1724" s="385">
        <f t="shared" si="128"/>
        <v>0.77607288135593233</v>
      </c>
      <c r="H1724" s="381"/>
      <c r="I1724" s="381"/>
      <c r="J1724" s="381" t="s">
        <v>411</v>
      </c>
      <c r="K1724" s="381" t="s">
        <v>411</v>
      </c>
      <c r="L1724" s="381"/>
      <c r="M1724" s="381"/>
      <c r="N1724" s="386">
        <v>0.91576600000000008</v>
      </c>
      <c r="O1724" s="385">
        <v>0.91576600000000008</v>
      </c>
    </row>
    <row r="1725" spans="1:15" ht="31.5" x14ac:dyDescent="0.25">
      <c r="A1725" s="138" t="s">
        <v>422</v>
      </c>
      <c r="B1725" s="389" t="s">
        <v>414</v>
      </c>
      <c r="C1725" s="381"/>
      <c r="D1725" s="381"/>
      <c r="E1725" s="381" t="s">
        <v>415</v>
      </c>
      <c r="F1725" s="381" t="s">
        <v>415</v>
      </c>
      <c r="G1725" s="385">
        <f t="shared" si="128"/>
        <v>1.137727966101695</v>
      </c>
      <c r="H1725" s="381"/>
      <c r="I1725" s="381"/>
      <c r="J1725" s="381" t="s">
        <v>415</v>
      </c>
      <c r="K1725" s="381" t="s">
        <v>415</v>
      </c>
      <c r="L1725" s="381"/>
      <c r="M1725" s="381"/>
      <c r="N1725" s="386">
        <v>1.342519</v>
      </c>
      <c r="O1725" s="385">
        <v>1.342519</v>
      </c>
    </row>
    <row r="1726" spans="1:15" ht="31.5" x14ac:dyDescent="0.25">
      <c r="A1726" s="138" t="s">
        <v>424</v>
      </c>
      <c r="B1726" s="389" t="s">
        <v>477</v>
      </c>
      <c r="C1726" s="381"/>
      <c r="D1726" s="381"/>
      <c r="E1726" s="381" t="s">
        <v>19</v>
      </c>
      <c r="F1726" s="381" t="s">
        <v>19</v>
      </c>
      <c r="G1726" s="385">
        <f t="shared" si="128"/>
        <v>0.15335847457627119</v>
      </c>
      <c r="H1726" s="381"/>
      <c r="I1726" s="381"/>
      <c r="J1726" s="381" t="s">
        <v>19</v>
      </c>
      <c r="K1726" s="381" t="s">
        <v>19</v>
      </c>
      <c r="L1726" s="381"/>
      <c r="M1726" s="381"/>
      <c r="N1726" s="386">
        <v>0.18096300000000001</v>
      </c>
      <c r="O1726" s="385">
        <v>0.18096300000000001</v>
      </c>
    </row>
    <row r="1727" spans="1:15" ht="31.5" x14ac:dyDescent="0.25">
      <c r="A1727" s="138" t="s">
        <v>426</v>
      </c>
      <c r="B1727" s="389" t="s">
        <v>478</v>
      </c>
      <c r="C1727" s="381"/>
      <c r="D1727" s="381"/>
      <c r="E1727" s="381" t="s">
        <v>351</v>
      </c>
      <c r="F1727" s="381" t="s">
        <v>351</v>
      </c>
      <c r="G1727" s="385">
        <f t="shared" si="128"/>
        <v>0.25762711864406779</v>
      </c>
      <c r="H1727" s="381"/>
      <c r="I1727" s="381"/>
      <c r="J1727" s="381" t="s">
        <v>351</v>
      </c>
      <c r="K1727" s="381" t="s">
        <v>351</v>
      </c>
      <c r="L1727" s="381"/>
      <c r="M1727" s="381"/>
      <c r="N1727" s="386">
        <v>0.30399999999999999</v>
      </c>
      <c r="O1727" s="385">
        <v>0.30399999999999999</v>
      </c>
    </row>
    <row r="1728" spans="1:15" ht="31.5" x14ac:dyDescent="0.25">
      <c r="A1728" s="138" t="s">
        <v>428</v>
      </c>
      <c r="B1728" s="389" t="s">
        <v>479</v>
      </c>
      <c r="C1728" s="381"/>
      <c r="D1728" s="381"/>
      <c r="E1728" s="381" t="s">
        <v>352</v>
      </c>
      <c r="F1728" s="381" t="s">
        <v>352</v>
      </c>
      <c r="G1728" s="385">
        <f t="shared" si="128"/>
        <v>0.12796610169491526</v>
      </c>
      <c r="H1728" s="381"/>
      <c r="I1728" s="381"/>
      <c r="J1728" s="381" t="s">
        <v>352</v>
      </c>
      <c r="K1728" s="381" t="s">
        <v>352</v>
      </c>
      <c r="L1728" s="381"/>
      <c r="M1728" s="381"/>
      <c r="N1728" s="386">
        <v>0.151</v>
      </c>
      <c r="O1728" s="385">
        <v>0.151</v>
      </c>
    </row>
    <row r="1729" spans="1:15" x14ac:dyDescent="0.25">
      <c r="A1729" s="138" t="s">
        <v>430</v>
      </c>
      <c r="B1729" s="389" t="s">
        <v>480</v>
      </c>
      <c r="C1729" s="381"/>
      <c r="D1729" s="381"/>
      <c r="E1729" s="381" t="s">
        <v>1757</v>
      </c>
      <c r="F1729" s="381" t="s">
        <v>1757</v>
      </c>
      <c r="G1729" s="385">
        <f t="shared" si="128"/>
        <v>4.7457627118644069E-2</v>
      </c>
      <c r="H1729" s="381"/>
      <c r="I1729" s="381"/>
      <c r="J1729" s="381" t="s">
        <v>1757</v>
      </c>
      <c r="K1729" s="381" t="s">
        <v>1757</v>
      </c>
      <c r="L1729" s="381"/>
      <c r="M1729" s="381"/>
      <c r="N1729" s="386">
        <v>5.6000000000000001E-2</v>
      </c>
      <c r="O1729" s="385">
        <v>5.6000000000000001E-2</v>
      </c>
    </row>
    <row r="1730" spans="1:15" ht="31.5" x14ac:dyDescent="0.25">
      <c r="A1730" s="138" t="s">
        <v>431</v>
      </c>
      <c r="B1730" s="390" t="s">
        <v>481</v>
      </c>
      <c r="C1730" s="381"/>
      <c r="D1730" s="381"/>
      <c r="E1730" s="381" t="s">
        <v>19</v>
      </c>
      <c r="F1730" s="381" t="s">
        <v>19</v>
      </c>
      <c r="G1730" s="385">
        <f t="shared" si="128"/>
        <v>0.16101694915254239</v>
      </c>
      <c r="H1730" s="381"/>
      <c r="I1730" s="381"/>
      <c r="J1730" s="381" t="s">
        <v>19</v>
      </c>
      <c r="K1730" s="381" t="s">
        <v>19</v>
      </c>
      <c r="L1730" s="381"/>
      <c r="M1730" s="381"/>
      <c r="N1730" s="386">
        <v>0.19</v>
      </c>
      <c r="O1730" s="385">
        <v>0.19</v>
      </c>
    </row>
    <row r="1731" spans="1:15" ht="31.5" x14ac:dyDescent="0.25">
      <c r="A1731" s="138" t="s">
        <v>433</v>
      </c>
      <c r="B1731" s="391" t="s">
        <v>432</v>
      </c>
      <c r="C1731" s="381"/>
      <c r="D1731" s="381"/>
      <c r="E1731" s="381"/>
      <c r="F1731" s="381"/>
      <c r="G1731" s="385">
        <f t="shared" si="128"/>
        <v>0.40084745762711871</v>
      </c>
      <c r="H1731" s="381"/>
      <c r="I1731" s="381"/>
      <c r="J1731" s="381"/>
      <c r="K1731" s="381"/>
      <c r="L1731" s="381"/>
      <c r="M1731" s="381"/>
      <c r="N1731" s="386">
        <v>0.47300000000000003</v>
      </c>
      <c r="O1731" s="385">
        <v>0.47300000000000003</v>
      </c>
    </row>
    <row r="1732" spans="1:15" ht="31.5" x14ac:dyDescent="0.25">
      <c r="A1732" s="138" t="s">
        <v>434</v>
      </c>
      <c r="B1732" s="390" t="s">
        <v>1260</v>
      </c>
      <c r="C1732" s="381"/>
      <c r="D1732" s="381"/>
      <c r="E1732" s="381"/>
      <c r="F1732" s="381"/>
      <c r="G1732" s="385">
        <f t="shared" si="128"/>
        <v>5.8474576271186449E-2</v>
      </c>
      <c r="H1732" s="381"/>
      <c r="I1732" s="381"/>
      <c r="J1732" s="381"/>
      <c r="K1732" s="381"/>
      <c r="L1732" s="381"/>
      <c r="M1732" s="381"/>
      <c r="N1732" s="386">
        <v>6.9000000000000006E-2</v>
      </c>
      <c r="O1732" s="385">
        <v>6.9000000000000006E-2</v>
      </c>
    </row>
    <row r="1733" spans="1:15" ht="31.5" x14ac:dyDescent="0.25">
      <c r="A1733" s="138" t="s">
        <v>436</v>
      </c>
      <c r="B1733" s="392" t="s">
        <v>435</v>
      </c>
      <c r="C1733" s="381"/>
      <c r="D1733" s="381"/>
      <c r="E1733" s="381"/>
      <c r="F1733" s="381"/>
      <c r="G1733" s="385">
        <f t="shared" si="128"/>
        <v>2.5423728813559324E-2</v>
      </c>
      <c r="H1733" s="381"/>
      <c r="I1733" s="381"/>
      <c r="J1733" s="381"/>
      <c r="K1733" s="381"/>
      <c r="L1733" s="381"/>
      <c r="M1733" s="381"/>
      <c r="N1733" s="386">
        <v>0.03</v>
      </c>
      <c r="O1733" s="385">
        <v>0.03</v>
      </c>
    </row>
    <row r="1734" spans="1:15" ht="31.5" x14ac:dyDescent="0.25">
      <c r="A1734" s="138" t="s">
        <v>438</v>
      </c>
      <c r="B1734" s="392" t="s">
        <v>437</v>
      </c>
      <c r="C1734" s="381"/>
      <c r="D1734" s="381"/>
      <c r="E1734" s="381"/>
      <c r="F1734" s="381"/>
      <c r="G1734" s="385">
        <f t="shared" si="128"/>
        <v>5.6779661016949159E-2</v>
      </c>
      <c r="H1734" s="381"/>
      <c r="I1734" s="381"/>
      <c r="J1734" s="381"/>
      <c r="K1734" s="381"/>
      <c r="L1734" s="381"/>
      <c r="M1734" s="381"/>
      <c r="N1734" s="386">
        <v>6.7000000000000004E-2</v>
      </c>
      <c r="O1734" s="385">
        <v>6.7000000000000004E-2</v>
      </c>
    </row>
    <row r="1735" spans="1:15" ht="31.5" x14ac:dyDescent="0.25">
      <c r="A1735" s="138" t="s">
        <v>440</v>
      </c>
      <c r="B1735" s="392" t="s">
        <v>439</v>
      </c>
      <c r="C1735" s="381"/>
      <c r="D1735" s="381"/>
      <c r="E1735" s="381"/>
      <c r="F1735" s="381"/>
      <c r="G1735" s="385">
        <f t="shared" si="128"/>
        <v>3.2203389830508473E-2</v>
      </c>
      <c r="H1735" s="381"/>
      <c r="I1735" s="381"/>
      <c r="J1735" s="381"/>
      <c r="K1735" s="381"/>
      <c r="L1735" s="381"/>
      <c r="M1735" s="381"/>
      <c r="N1735" s="386">
        <v>3.7999999999999999E-2</v>
      </c>
      <c r="O1735" s="385">
        <v>3.7999999999999999E-2</v>
      </c>
    </row>
    <row r="1736" spans="1:15" ht="31.5" x14ac:dyDescent="0.25">
      <c r="A1736" s="138" t="s">
        <v>442</v>
      </c>
      <c r="B1736" s="392" t="s">
        <v>441</v>
      </c>
      <c r="C1736" s="381"/>
      <c r="D1736" s="381"/>
      <c r="E1736" s="381"/>
      <c r="F1736" s="381"/>
      <c r="G1736" s="385">
        <f t="shared" si="128"/>
        <v>5.4237288135593226E-2</v>
      </c>
      <c r="H1736" s="381"/>
      <c r="I1736" s="381"/>
      <c r="J1736" s="381"/>
      <c r="K1736" s="381"/>
      <c r="L1736" s="381"/>
      <c r="M1736" s="381"/>
      <c r="N1736" s="386">
        <v>6.4000000000000001E-2</v>
      </c>
      <c r="O1736" s="385">
        <v>6.4000000000000001E-2</v>
      </c>
    </row>
    <row r="1737" spans="1:15" ht="31.5" x14ac:dyDescent="0.25">
      <c r="A1737" s="138" t="s">
        <v>444</v>
      </c>
      <c r="B1737" s="392" t="s">
        <v>443</v>
      </c>
      <c r="C1737" s="381"/>
      <c r="D1737" s="381"/>
      <c r="E1737" s="381"/>
      <c r="F1737" s="381"/>
      <c r="G1737" s="385">
        <f t="shared" si="128"/>
        <v>3.2203389830508473E-2</v>
      </c>
      <c r="H1737" s="381"/>
      <c r="I1737" s="381"/>
      <c r="J1737" s="381"/>
      <c r="K1737" s="381"/>
      <c r="L1737" s="381"/>
      <c r="M1737" s="381"/>
      <c r="N1737" s="386">
        <v>3.7999999999999999E-2</v>
      </c>
      <c r="O1737" s="385">
        <v>3.7999999999999999E-2</v>
      </c>
    </row>
    <row r="1738" spans="1:15" ht="31.5" x14ac:dyDescent="0.25">
      <c r="A1738" s="138" t="s">
        <v>446</v>
      </c>
      <c r="B1738" s="392" t="s">
        <v>445</v>
      </c>
      <c r="C1738" s="381"/>
      <c r="D1738" s="381"/>
      <c r="E1738" s="381"/>
      <c r="F1738" s="381"/>
      <c r="G1738" s="385">
        <f t="shared" si="128"/>
        <v>6.5254237288135591E-2</v>
      </c>
      <c r="H1738" s="381"/>
      <c r="I1738" s="381"/>
      <c r="J1738" s="381"/>
      <c r="K1738" s="381"/>
      <c r="L1738" s="381"/>
      <c r="M1738" s="381"/>
      <c r="N1738" s="386">
        <v>7.6999999999999999E-2</v>
      </c>
      <c r="O1738" s="385">
        <v>7.6999999999999999E-2</v>
      </c>
    </row>
    <row r="1739" spans="1:15" ht="31.5" x14ac:dyDescent="0.25">
      <c r="A1739" s="138" t="s">
        <v>3916</v>
      </c>
      <c r="B1739" s="392" t="s">
        <v>447</v>
      </c>
      <c r="C1739" s="381"/>
      <c r="D1739" s="381"/>
      <c r="E1739" s="381"/>
      <c r="F1739" s="381"/>
      <c r="G1739" s="385">
        <f t="shared" si="128"/>
        <v>8.2327966101694919E-2</v>
      </c>
      <c r="H1739" s="381"/>
      <c r="I1739" s="381"/>
      <c r="J1739" s="381"/>
      <c r="K1739" s="381"/>
      <c r="L1739" s="381"/>
      <c r="M1739" s="381"/>
      <c r="N1739" s="386">
        <v>9.7146999999999997E-2</v>
      </c>
      <c r="O1739" s="385">
        <v>9.7146999999999997E-2</v>
      </c>
    </row>
    <row r="1740" spans="1:15" ht="31.5" x14ac:dyDescent="0.25">
      <c r="A1740" s="138" t="s">
        <v>3917</v>
      </c>
      <c r="B1740" s="392" t="s">
        <v>448</v>
      </c>
      <c r="C1740" s="381"/>
      <c r="D1740" s="381"/>
      <c r="E1740" s="381"/>
      <c r="F1740" s="381"/>
      <c r="G1740" s="385">
        <f t="shared" si="128"/>
        <v>6.6490677966101697E-2</v>
      </c>
      <c r="H1740" s="381"/>
      <c r="I1740" s="381"/>
      <c r="J1740" s="381"/>
      <c r="K1740" s="381"/>
      <c r="L1740" s="381"/>
      <c r="M1740" s="381"/>
      <c r="N1740" s="386">
        <v>7.8459000000000001E-2</v>
      </c>
      <c r="O1740" s="385">
        <v>7.8459000000000001E-2</v>
      </c>
    </row>
    <row r="1741" spans="1:15" ht="31.5" x14ac:dyDescent="0.25">
      <c r="A1741" s="138" t="s">
        <v>3918</v>
      </c>
      <c r="B1741" s="392" t="s">
        <v>449</v>
      </c>
      <c r="C1741" s="381"/>
      <c r="D1741" s="381"/>
      <c r="E1741" s="381"/>
      <c r="F1741" s="381"/>
      <c r="G1741" s="385">
        <f t="shared" si="128"/>
        <v>0.13983644067796611</v>
      </c>
      <c r="H1741" s="381"/>
      <c r="I1741" s="381"/>
      <c r="J1741" s="381"/>
      <c r="K1741" s="381"/>
      <c r="L1741" s="381"/>
      <c r="M1741" s="381"/>
      <c r="N1741" s="386">
        <v>0.16500699999999999</v>
      </c>
      <c r="O1741" s="385">
        <v>0.16500699999999999</v>
      </c>
    </row>
    <row r="1742" spans="1:15" x14ac:dyDescent="0.25">
      <c r="A1742" s="138" t="s">
        <v>3919</v>
      </c>
      <c r="B1742" s="392" t="s">
        <v>450</v>
      </c>
      <c r="C1742" s="381"/>
      <c r="D1742" s="381"/>
      <c r="E1742" s="381"/>
      <c r="F1742" s="381"/>
      <c r="G1742" s="385">
        <f t="shared" si="128"/>
        <v>3.3898305084745763E-2</v>
      </c>
      <c r="H1742" s="381"/>
      <c r="I1742" s="381"/>
      <c r="J1742" s="381"/>
      <c r="K1742" s="381"/>
      <c r="L1742" s="381"/>
      <c r="M1742" s="381"/>
      <c r="N1742" s="386">
        <v>0.04</v>
      </c>
      <c r="O1742" s="385">
        <v>0.04</v>
      </c>
    </row>
    <row r="1743" spans="1:15" x14ac:dyDescent="0.25">
      <c r="A1743" s="138" t="s">
        <v>3920</v>
      </c>
      <c r="B1743" s="392" t="s">
        <v>451</v>
      </c>
      <c r="C1743" s="381"/>
      <c r="D1743" s="381"/>
      <c r="E1743" s="381"/>
      <c r="F1743" s="381"/>
      <c r="G1743" s="385">
        <f t="shared" si="128"/>
        <v>6.7796610169491532E-3</v>
      </c>
      <c r="H1743" s="381"/>
      <c r="I1743" s="381"/>
      <c r="J1743" s="381"/>
      <c r="K1743" s="381"/>
      <c r="L1743" s="381"/>
      <c r="M1743" s="381"/>
      <c r="N1743" s="386">
        <v>8.0000000000000002E-3</v>
      </c>
      <c r="O1743" s="385">
        <v>8.0000000000000002E-3</v>
      </c>
    </row>
    <row r="1744" spans="1:15" x14ac:dyDescent="0.25">
      <c r="A1744" s="138" t="s">
        <v>3921</v>
      </c>
      <c r="B1744" s="392" t="s">
        <v>452</v>
      </c>
      <c r="C1744" s="381"/>
      <c r="D1744" s="381"/>
      <c r="E1744" s="381"/>
      <c r="F1744" s="381"/>
      <c r="G1744" s="385">
        <f t="shared" si="128"/>
        <v>2.0152542372881357E-2</v>
      </c>
      <c r="H1744" s="381"/>
      <c r="I1744" s="381"/>
      <c r="J1744" s="381"/>
      <c r="K1744" s="381"/>
      <c r="L1744" s="381"/>
      <c r="M1744" s="381"/>
      <c r="N1744" s="386">
        <v>2.3779999999999999E-2</v>
      </c>
      <c r="O1744" s="385">
        <v>2.3779999999999999E-2</v>
      </c>
    </row>
    <row r="1745" spans="1:15" x14ac:dyDescent="0.25">
      <c r="A1745" s="138" t="s">
        <v>3922</v>
      </c>
      <c r="B1745" s="392" t="s">
        <v>453</v>
      </c>
      <c r="C1745" s="381"/>
      <c r="D1745" s="381"/>
      <c r="E1745" s="381"/>
      <c r="F1745" s="381"/>
      <c r="G1745" s="385">
        <f t="shared" si="128"/>
        <v>6.0847457627118649E-3</v>
      </c>
      <c r="H1745" s="381"/>
      <c r="I1745" s="381"/>
      <c r="J1745" s="381"/>
      <c r="K1745" s="381"/>
      <c r="L1745" s="381"/>
      <c r="M1745" s="381"/>
      <c r="N1745" s="386">
        <v>7.1799999999999998E-3</v>
      </c>
      <c r="O1745" s="385">
        <v>7.1799999999999998E-3</v>
      </c>
    </row>
    <row r="1746" spans="1:15" ht="31.5" x14ac:dyDescent="0.25">
      <c r="A1746" s="138" t="s">
        <v>3923</v>
      </c>
      <c r="B1746" s="392" t="s">
        <v>454</v>
      </c>
      <c r="C1746" s="381"/>
      <c r="D1746" s="381"/>
      <c r="E1746" s="381"/>
      <c r="F1746" s="381"/>
      <c r="G1746" s="385">
        <f t="shared" si="128"/>
        <v>3.0889830508474582E-2</v>
      </c>
      <c r="H1746" s="381"/>
      <c r="I1746" s="381"/>
      <c r="J1746" s="381"/>
      <c r="K1746" s="381"/>
      <c r="L1746" s="381"/>
      <c r="M1746" s="381"/>
      <c r="N1746" s="386">
        <v>3.6450000000000003E-2</v>
      </c>
      <c r="O1746" s="385">
        <v>3.6450000000000003E-2</v>
      </c>
    </row>
    <row r="1747" spans="1:15" x14ac:dyDescent="0.25">
      <c r="A1747" s="138" t="s">
        <v>3924</v>
      </c>
      <c r="B1747" s="392" t="s">
        <v>455</v>
      </c>
      <c r="C1747" s="381"/>
      <c r="D1747" s="381"/>
      <c r="E1747" s="381"/>
      <c r="F1747" s="381"/>
      <c r="G1747" s="385">
        <f t="shared" si="128"/>
        <v>6.0847457627118649E-3</v>
      </c>
      <c r="H1747" s="381"/>
      <c r="I1747" s="381"/>
      <c r="J1747" s="381"/>
      <c r="K1747" s="381"/>
      <c r="L1747" s="381"/>
      <c r="M1747" s="381"/>
      <c r="N1747" s="386">
        <v>7.1799999999999998E-3</v>
      </c>
      <c r="O1747" s="385">
        <v>7.1799999999999998E-3</v>
      </c>
    </row>
    <row r="1748" spans="1:15" ht="31.5" x14ac:dyDescent="0.25">
      <c r="A1748" s="138" t="s">
        <v>3925</v>
      </c>
      <c r="B1748" s="392" t="s">
        <v>456</v>
      </c>
      <c r="C1748" s="381"/>
      <c r="D1748" s="381"/>
      <c r="E1748" s="381"/>
      <c r="F1748" s="381"/>
      <c r="G1748" s="385">
        <f t="shared" si="128"/>
        <v>3.0889830508474582E-2</v>
      </c>
      <c r="H1748" s="381"/>
      <c r="I1748" s="381"/>
      <c r="J1748" s="381"/>
      <c r="K1748" s="381"/>
      <c r="L1748" s="381"/>
      <c r="M1748" s="381"/>
      <c r="N1748" s="386">
        <v>3.6450000000000003E-2</v>
      </c>
      <c r="O1748" s="385">
        <v>3.6450000000000003E-2</v>
      </c>
    </row>
    <row r="1749" spans="1:15" x14ac:dyDescent="0.25">
      <c r="A1749" s="138" t="s">
        <v>3926</v>
      </c>
      <c r="B1749" s="392" t="s">
        <v>457</v>
      </c>
      <c r="C1749" s="381"/>
      <c r="D1749" s="381"/>
      <c r="E1749" s="381"/>
      <c r="F1749" s="381"/>
      <c r="G1749" s="385">
        <f t="shared" si="128"/>
        <v>2.0152542372881357E-2</v>
      </c>
      <c r="H1749" s="381"/>
      <c r="I1749" s="381"/>
      <c r="J1749" s="381"/>
      <c r="K1749" s="381"/>
      <c r="L1749" s="381"/>
      <c r="M1749" s="381"/>
      <c r="N1749" s="386">
        <v>2.3779999999999999E-2</v>
      </c>
      <c r="O1749" s="385">
        <v>2.3779999999999999E-2</v>
      </c>
    </row>
    <row r="1750" spans="1:15" x14ac:dyDescent="0.25">
      <c r="A1750" s="138" t="s">
        <v>3927</v>
      </c>
      <c r="B1750" s="392" t="s">
        <v>458</v>
      </c>
      <c r="C1750" s="381"/>
      <c r="D1750" s="381"/>
      <c r="E1750" s="381"/>
      <c r="F1750" s="381"/>
      <c r="G1750" s="385">
        <f t="shared" si="128"/>
        <v>2.0152542372881357E-2</v>
      </c>
      <c r="H1750" s="381"/>
      <c r="I1750" s="381"/>
      <c r="J1750" s="381"/>
      <c r="K1750" s="381"/>
      <c r="L1750" s="381"/>
      <c r="M1750" s="381"/>
      <c r="N1750" s="386">
        <v>2.3779999999999999E-2</v>
      </c>
      <c r="O1750" s="385">
        <v>2.3779999999999999E-2</v>
      </c>
    </row>
    <row r="1751" spans="1:15" x14ac:dyDescent="0.25">
      <c r="A1751" s="138" t="s">
        <v>3928</v>
      </c>
      <c r="B1751" s="393" t="s">
        <v>459</v>
      </c>
      <c r="C1751" s="381"/>
      <c r="D1751" s="381"/>
      <c r="E1751" s="381"/>
      <c r="F1751" s="381"/>
      <c r="G1751" s="385">
        <f t="shared" si="128"/>
        <v>1.6923728813559323E-2</v>
      </c>
      <c r="H1751" s="381"/>
      <c r="I1751" s="381"/>
      <c r="J1751" s="381"/>
      <c r="K1751" s="381"/>
      <c r="L1751" s="381"/>
      <c r="M1751" s="381"/>
      <c r="N1751" s="386">
        <v>1.9970000000000002E-2</v>
      </c>
      <c r="O1751" s="385">
        <v>1.9970000000000002E-2</v>
      </c>
    </row>
    <row r="1752" spans="1:15" x14ac:dyDescent="0.25">
      <c r="A1752" s="138" t="s">
        <v>3929</v>
      </c>
      <c r="B1752" s="393" t="s">
        <v>460</v>
      </c>
      <c r="C1752" s="381"/>
      <c r="D1752" s="381"/>
      <c r="E1752" s="381"/>
      <c r="F1752" s="381"/>
      <c r="G1752" s="385">
        <f t="shared" si="128"/>
        <v>9.6440677966101694E-3</v>
      </c>
      <c r="H1752" s="381"/>
      <c r="I1752" s="381"/>
      <c r="J1752" s="381"/>
      <c r="K1752" s="381"/>
      <c r="L1752" s="381"/>
      <c r="M1752" s="381"/>
      <c r="N1752" s="386">
        <v>1.1379999999999999E-2</v>
      </c>
      <c r="O1752" s="385">
        <v>1.1379999999999999E-2</v>
      </c>
    </row>
    <row r="1753" spans="1:15" x14ac:dyDescent="0.25">
      <c r="A1753" s="138" t="s">
        <v>3930</v>
      </c>
      <c r="B1753" s="393" t="s">
        <v>461</v>
      </c>
      <c r="C1753" s="381"/>
      <c r="D1753" s="381"/>
      <c r="E1753" s="381"/>
      <c r="F1753" s="381"/>
      <c r="G1753" s="385">
        <f t="shared" si="128"/>
        <v>1.6923728813559323E-2</v>
      </c>
      <c r="H1753" s="381"/>
      <c r="I1753" s="381"/>
      <c r="J1753" s="381"/>
      <c r="K1753" s="381"/>
      <c r="L1753" s="381"/>
      <c r="M1753" s="381"/>
      <c r="N1753" s="386">
        <v>1.9970000000000002E-2</v>
      </c>
      <c r="O1753" s="385">
        <v>1.9970000000000002E-2</v>
      </c>
    </row>
    <row r="1754" spans="1:15" x14ac:dyDescent="0.25">
      <c r="A1754" s="138" t="s">
        <v>3931</v>
      </c>
      <c r="B1754" s="393" t="s">
        <v>462</v>
      </c>
      <c r="C1754" s="381"/>
      <c r="D1754" s="381"/>
      <c r="E1754" s="381"/>
      <c r="F1754" s="381"/>
      <c r="G1754" s="385">
        <f t="shared" si="128"/>
        <v>6.0847457627118649E-3</v>
      </c>
      <c r="H1754" s="381"/>
      <c r="I1754" s="381"/>
      <c r="J1754" s="381"/>
      <c r="K1754" s="381"/>
      <c r="L1754" s="381"/>
      <c r="M1754" s="381"/>
      <c r="N1754" s="386">
        <v>7.1799999999999998E-3</v>
      </c>
      <c r="O1754" s="385">
        <v>7.1799999999999998E-3</v>
      </c>
    </row>
    <row r="1755" spans="1:15" x14ac:dyDescent="0.25">
      <c r="A1755" s="138" t="s">
        <v>3932</v>
      </c>
      <c r="B1755" s="393" t="s">
        <v>463</v>
      </c>
      <c r="C1755" s="381"/>
      <c r="D1755" s="381"/>
      <c r="E1755" s="381"/>
      <c r="F1755" s="381"/>
      <c r="G1755" s="385">
        <f t="shared" si="128"/>
        <v>7.0000000000000001E-3</v>
      </c>
      <c r="H1755" s="381"/>
      <c r="I1755" s="381"/>
      <c r="J1755" s="381"/>
      <c r="K1755" s="381"/>
      <c r="L1755" s="381"/>
      <c r="M1755" s="381"/>
      <c r="N1755" s="386">
        <v>8.26E-3</v>
      </c>
      <c r="O1755" s="385">
        <v>8.26E-3</v>
      </c>
    </row>
    <row r="1756" spans="1:15" x14ac:dyDescent="0.25">
      <c r="A1756" s="138" t="s">
        <v>3933</v>
      </c>
      <c r="B1756" s="393" t="s">
        <v>464</v>
      </c>
      <c r="C1756" s="381"/>
      <c r="D1756" s="381"/>
      <c r="E1756" s="381"/>
      <c r="F1756" s="381"/>
      <c r="G1756" s="385">
        <f t="shared" si="128"/>
        <v>1.6923728813559323E-2</v>
      </c>
      <c r="H1756" s="381"/>
      <c r="I1756" s="381"/>
      <c r="J1756" s="381"/>
      <c r="K1756" s="381"/>
      <c r="L1756" s="381"/>
      <c r="M1756" s="381"/>
      <c r="N1756" s="386">
        <v>1.9970000000000002E-2</v>
      </c>
      <c r="O1756" s="385">
        <v>1.9970000000000002E-2</v>
      </c>
    </row>
    <row r="1757" spans="1:15" x14ac:dyDescent="0.25">
      <c r="A1757" s="138" t="s">
        <v>3934</v>
      </c>
      <c r="B1757" s="393" t="s">
        <v>465</v>
      </c>
      <c r="C1757" s="381"/>
      <c r="D1757" s="381"/>
      <c r="E1757" s="381"/>
      <c r="F1757" s="381"/>
      <c r="G1757" s="385">
        <f t="shared" si="128"/>
        <v>3.2067796610169494E-2</v>
      </c>
      <c r="H1757" s="381"/>
      <c r="I1757" s="381"/>
      <c r="J1757" s="381"/>
      <c r="K1757" s="381"/>
      <c r="L1757" s="381"/>
      <c r="M1757" s="381"/>
      <c r="N1757" s="386">
        <v>3.7839999999999999E-2</v>
      </c>
      <c r="O1757" s="385">
        <v>3.7839999999999999E-2</v>
      </c>
    </row>
    <row r="1758" spans="1:15" ht="31.5" x14ac:dyDescent="0.25">
      <c r="A1758" s="138" t="s">
        <v>3935</v>
      </c>
      <c r="B1758" s="392" t="s">
        <v>466</v>
      </c>
      <c r="C1758" s="381"/>
      <c r="D1758" s="381"/>
      <c r="E1758" s="381"/>
      <c r="F1758" s="381"/>
      <c r="G1758" s="385">
        <f t="shared" si="128"/>
        <v>0.28487288135593219</v>
      </c>
      <c r="H1758" s="381"/>
      <c r="I1758" s="381"/>
      <c r="J1758" s="381"/>
      <c r="K1758" s="381"/>
      <c r="L1758" s="381"/>
      <c r="M1758" s="381"/>
      <c r="N1758" s="386">
        <v>0.33615</v>
      </c>
      <c r="O1758" s="385">
        <v>0.33615</v>
      </c>
    </row>
    <row r="1759" spans="1:15" ht="31.5" x14ac:dyDescent="0.25">
      <c r="A1759" s="138" t="s">
        <v>3936</v>
      </c>
      <c r="B1759" s="392" t="s">
        <v>467</v>
      </c>
      <c r="C1759" s="381"/>
      <c r="D1759" s="381"/>
      <c r="E1759" s="381"/>
      <c r="F1759" s="381"/>
      <c r="G1759" s="385">
        <f t="shared" si="128"/>
        <v>0.27285593220338983</v>
      </c>
      <c r="H1759" s="381"/>
      <c r="I1759" s="381"/>
      <c r="J1759" s="381"/>
      <c r="K1759" s="381"/>
      <c r="L1759" s="381"/>
      <c r="M1759" s="381"/>
      <c r="N1759" s="386">
        <v>0.32196999999999998</v>
      </c>
      <c r="O1759" s="385">
        <v>0.32196999999999998</v>
      </c>
    </row>
    <row r="1760" spans="1:15" x14ac:dyDescent="0.25">
      <c r="A1760" s="27" t="s">
        <v>44</v>
      </c>
      <c r="B1760" s="394" t="s">
        <v>20</v>
      </c>
      <c r="C1760" s="381"/>
      <c r="D1760" s="381"/>
      <c r="E1760" s="381"/>
      <c r="F1760" s="381"/>
      <c r="G1760" s="385">
        <f t="shared" si="128"/>
        <v>0</v>
      </c>
      <c r="H1760" s="381"/>
      <c r="I1760" s="381"/>
      <c r="J1760" s="381"/>
      <c r="K1760" s="381"/>
      <c r="L1760" s="381"/>
      <c r="M1760" s="381"/>
      <c r="N1760" s="386"/>
      <c r="O1760" s="385"/>
    </row>
    <row r="1761" spans="1:15" x14ac:dyDescent="0.25">
      <c r="A1761" s="138" t="s">
        <v>1375</v>
      </c>
      <c r="B1761" s="392" t="s">
        <v>470</v>
      </c>
      <c r="C1761" s="381"/>
      <c r="D1761" s="381"/>
      <c r="E1761" s="381"/>
      <c r="F1761" s="381"/>
      <c r="G1761" s="385">
        <f t="shared" si="128"/>
        <v>1.228813559322034</v>
      </c>
      <c r="H1761" s="381"/>
      <c r="I1761" s="381"/>
      <c r="J1761" s="381" t="s">
        <v>30</v>
      </c>
      <c r="K1761" s="381" t="s">
        <v>30</v>
      </c>
      <c r="L1761" s="381"/>
      <c r="M1761" s="381"/>
      <c r="N1761" s="386">
        <v>1.45</v>
      </c>
      <c r="O1761" s="385">
        <v>1.45</v>
      </c>
    </row>
    <row r="1762" spans="1:15" x14ac:dyDescent="0.25">
      <c r="A1762" s="54" t="s">
        <v>1377</v>
      </c>
      <c r="B1762" s="45" t="s">
        <v>473</v>
      </c>
      <c r="C1762" s="381"/>
      <c r="D1762" s="381"/>
      <c r="E1762" s="381"/>
      <c r="F1762" s="381"/>
      <c r="G1762" s="385">
        <f t="shared" si="128"/>
        <v>0.84745762711864414</v>
      </c>
      <c r="H1762" s="381"/>
      <c r="I1762" s="381"/>
      <c r="J1762" s="381" t="s">
        <v>4122</v>
      </c>
      <c r="K1762" s="381" t="s">
        <v>4122</v>
      </c>
      <c r="L1762" s="381"/>
      <c r="M1762" s="381"/>
      <c r="N1762" s="386">
        <v>1</v>
      </c>
      <c r="O1762" s="385">
        <v>1</v>
      </c>
    </row>
    <row r="1763" spans="1:15" ht="31.5" x14ac:dyDescent="0.25">
      <c r="A1763" s="138" t="s">
        <v>1378</v>
      </c>
      <c r="B1763" s="30" t="s">
        <v>475</v>
      </c>
      <c r="C1763" s="381"/>
      <c r="D1763" s="381"/>
      <c r="E1763" s="381"/>
      <c r="F1763" s="381"/>
      <c r="G1763" s="385">
        <f t="shared" si="128"/>
        <v>1.0788135593220338</v>
      </c>
      <c r="H1763" s="381"/>
      <c r="I1763" s="381"/>
      <c r="J1763" s="381" t="s">
        <v>30</v>
      </c>
      <c r="K1763" s="381" t="s">
        <v>30</v>
      </c>
      <c r="L1763" s="381"/>
      <c r="M1763" s="381"/>
      <c r="N1763" s="386">
        <v>1.2729999999999999</v>
      </c>
      <c r="O1763" s="385">
        <v>1.2729999999999999</v>
      </c>
    </row>
    <row r="1764" spans="1:15" x14ac:dyDescent="0.25">
      <c r="A1764" s="138" t="s">
        <v>1380</v>
      </c>
      <c r="B1764" s="30" t="s">
        <v>1246</v>
      </c>
      <c r="C1764" s="381"/>
      <c r="D1764" s="381"/>
      <c r="E1764" s="381"/>
      <c r="F1764" s="381"/>
      <c r="G1764" s="385">
        <f t="shared" si="128"/>
        <v>6.2543728813559324E-2</v>
      </c>
      <c r="H1764" s="381"/>
      <c r="I1764" s="381"/>
      <c r="J1764" s="381" t="s">
        <v>30</v>
      </c>
      <c r="K1764" s="381" t="s">
        <v>30</v>
      </c>
      <c r="L1764" s="381"/>
      <c r="M1764" s="381"/>
      <c r="N1764" s="386">
        <v>7.3801599999999995E-2</v>
      </c>
      <c r="O1764" s="385">
        <v>7.3801599999999995E-2</v>
      </c>
    </row>
    <row r="1765" spans="1:15" x14ac:dyDescent="0.25">
      <c r="A1765" s="27" t="s">
        <v>476</v>
      </c>
      <c r="B1765" s="395" t="s">
        <v>25</v>
      </c>
      <c r="C1765" s="381"/>
      <c r="D1765" s="381"/>
      <c r="E1765" s="381"/>
      <c r="F1765" s="381"/>
      <c r="G1765" s="385">
        <f t="shared" si="128"/>
        <v>0</v>
      </c>
      <c r="H1765" s="381"/>
      <c r="I1765" s="381"/>
      <c r="J1765" s="381"/>
      <c r="K1765" s="381"/>
      <c r="L1765" s="381"/>
      <c r="M1765" s="381"/>
      <c r="N1765" s="386">
        <v>0</v>
      </c>
      <c r="O1765" s="385">
        <v>0</v>
      </c>
    </row>
    <row r="1766" spans="1:15" x14ac:dyDescent="0.25">
      <c r="A1766" s="138" t="s">
        <v>2684</v>
      </c>
      <c r="B1766" s="30" t="s">
        <v>1254</v>
      </c>
      <c r="C1766" s="381"/>
      <c r="D1766" s="381"/>
      <c r="E1766" s="381"/>
      <c r="F1766" s="381"/>
      <c r="G1766" s="385">
        <f t="shared" si="128"/>
        <v>4.6610169491525424E-2</v>
      </c>
      <c r="H1766" s="381"/>
      <c r="I1766" s="381"/>
      <c r="J1766" s="381" t="s">
        <v>30</v>
      </c>
      <c r="K1766" s="381" t="s">
        <v>30</v>
      </c>
      <c r="L1766" s="381"/>
      <c r="M1766" s="381"/>
      <c r="N1766" s="386">
        <v>5.5E-2</v>
      </c>
      <c r="O1766" s="385">
        <v>5.5E-2</v>
      </c>
    </row>
    <row r="1767" spans="1:15" x14ac:dyDescent="0.25">
      <c r="A1767" s="54" t="s">
        <v>52</v>
      </c>
      <c r="B1767" s="396" t="s">
        <v>26</v>
      </c>
      <c r="C1767" s="381"/>
      <c r="D1767" s="381"/>
      <c r="E1767" s="381"/>
      <c r="F1767" s="381"/>
      <c r="G1767" s="385">
        <f t="shared" si="128"/>
        <v>0</v>
      </c>
      <c r="H1767" s="381"/>
      <c r="I1767" s="381"/>
      <c r="J1767" s="381"/>
      <c r="K1767" s="381"/>
      <c r="L1767" s="381"/>
      <c r="M1767" s="381"/>
      <c r="N1767" s="386">
        <v>0</v>
      </c>
      <c r="O1767" s="385">
        <v>0</v>
      </c>
    </row>
    <row r="1768" spans="1:15" ht="31.5" x14ac:dyDescent="0.25">
      <c r="A1768" s="58" t="s">
        <v>1475</v>
      </c>
      <c r="B1768" s="397" t="s">
        <v>483</v>
      </c>
      <c r="C1768" s="381"/>
      <c r="D1768" s="381"/>
      <c r="E1768" s="381"/>
      <c r="F1768" s="381"/>
      <c r="G1768" s="385">
        <f t="shared" si="128"/>
        <v>0.10152542372881357</v>
      </c>
      <c r="H1768" s="381"/>
      <c r="I1768" s="381"/>
      <c r="J1768" s="381" t="s">
        <v>30</v>
      </c>
      <c r="K1768" s="381" t="s">
        <v>30</v>
      </c>
      <c r="L1768" s="381"/>
      <c r="M1768" s="381"/>
      <c r="N1768" s="386">
        <v>0.1198</v>
      </c>
      <c r="O1768" s="385">
        <v>0.1198</v>
      </c>
    </row>
    <row r="1769" spans="1:15" x14ac:dyDescent="0.25">
      <c r="A1769" s="54" t="s">
        <v>137</v>
      </c>
      <c r="B1769" s="57" t="s">
        <v>138</v>
      </c>
      <c r="C1769" s="381"/>
      <c r="D1769" s="381"/>
      <c r="E1769" s="381"/>
      <c r="F1769" s="381"/>
      <c r="G1769" s="385">
        <f t="shared" si="128"/>
        <v>0</v>
      </c>
      <c r="H1769" s="381"/>
      <c r="I1769" s="381"/>
      <c r="J1769" s="381"/>
      <c r="K1769" s="381"/>
      <c r="L1769" s="381"/>
      <c r="M1769" s="381"/>
      <c r="N1769" s="386"/>
      <c r="O1769" s="385"/>
    </row>
    <row r="1770" spans="1:15" x14ac:dyDescent="0.25">
      <c r="A1770" s="54" t="s">
        <v>593</v>
      </c>
      <c r="B1770" s="396" t="s">
        <v>29</v>
      </c>
      <c r="C1770" s="381"/>
      <c r="D1770" s="381"/>
      <c r="E1770" s="381"/>
      <c r="F1770" s="381"/>
      <c r="G1770" s="385">
        <f t="shared" si="128"/>
        <v>0</v>
      </c>
      <c r="H1770" s="381"/>
      <c r="I1770" s="381"/>
      <c r="J1770" s="381"/>
      <c r="K1770" s="381"/>
      <c r="L1770" s="381"/>
      <c r="M1770" s="381"/>
      <c r="N1770" s="386"/>
      <c r="O1770" s="385"/>
    </row>
    <row r="1771" spans="1:15" ht="47.25" x14ac:dyDescent="0.25">
      <c r="A1771" s="398" t="s">
        <v>1532</v>
      </c>
      <c r="B1771" s="21" t="s">
        <v>4320</v>
      </c>
      <c r="C1771" s="381"/>
      <c r="D1771" s="381"/>
      <c r="E1771" s="381"/>
      <c r="F1771" s="381"/>
      <c r="G1771" s="385">
        <f t="shared" si="128"/>
        <v>7.1186440677966104E-2</v>
      </c>
      <c r="H1771" s="381"/>
      <c r="I1771" s="381"/>
      <c r="J1771" s="381"/>
      <c r="K1771" s="381"/>
      <c r="L1771" s="381"/>
      <c r="M1771" s="381"/>
      <c r="N1771" s="386">
        <v>8.4000000000000005E-2</v>
      </c>
      <c r="O1771" s="386">
        <v>8.4000000000000005E-2</v>
      </c>
    </row>
    <row r="1772" spans="1:15" ht="31.5" x14ac:dyDescent="0.25">
      <c r="A1772" s="398" t="s">
        <v>1533</v>
      </c>
      <c r="B1772" s="21" t="s">
        <v>4321</v>
      </c>
      <c r="C1772" s="381"/>
      <c r="D1772" s="381"/>
      <c r="E1772" s="381"/>
      <c r="F1772" s="381"/>
      <c r="G1772" s="385">
        <f t="shared" si="128"/>
        <v>2.6271186440677968E-2</v>
      </c>
      <c r="H1772" s="381"/>
      <c r="I1772" s="381"/>
      <c r="J1772" s="381"/>
      <c r="K1772" s="381"/>
      <c r="L1772" s="381"/>
      <c r="M1772" s="381"/>
      <c r="N1772" s="386">
        <v>3.1E-2</v>
      </c>
      <c r="O1772" s="386">
        <v>3.1E-2</v>
      </c>
    </row>
    <row r="1773" spans="1:15" ht="31.5" x14ac:dyDescent="0.25">
      <c r="A1773" s="58" t="s">
        <v>1534</v>
      </c>
      <c r="B1773" s="45" t="s">
        <v>4322</v>
      </c>
      <c r="C1773" s="381"/>
      <c r="D1773" s="381"/>
      <c r="E1773" s="381"/>
      <c r="F1773" s="381"/>
      <c r="G1773" s="385">
        <f t="shared" si="128"/>
        <v>2.6271186440677968E-2</v>
      </c>
      <c r="H1773" s="381"/>
      <c r="I1773" s="381"/>
      <c r="J1773" s="381"/>
      <c r="K1773" s="381"/>
      <c r="L1773" s="381"/>
      <c r="M1773" s="381"/>
      <c r="N1773" s="386">
        <v>3.1E-2</v>
      </c>
      <c r="O1773" s="385">
        <v>3.1E-2</v>
      </c>
    </row>
    <row r="1774" spans="1:15" ht="31.5" x14ac:dyDescent="0.25">
      <c r="A1774" s="58" t="s">
        <v>1535</v>
      </c>
      <c r="B1774" s="45" t="s">
        <v>4323</v>
      </c>
      <c r="C1774" s="381"/>
      <c r="D1774" s="381"/>
      <c r="E1774" s="381"/>
      <c r="F1774" s="381"/>
      <c r="G1774" s="385">
        <f t="shared" si="128"/>
        <v>0.1065677966101695</v>
      </c>
      <c r="H1774" s="381"/>
      <c r="I1774" s="381"/>
      <c r="J1774" s="381"/>
      <c r="K1774" s="381"/>
      <c r="L1774" s="381"/>
      <c r="M1774" s="381"/>
      <c r="N1774" s="386">
        <v>0.12575</v>
      </c>
      <c r="O1774" s="385">
        <v>0.12575</v>
      </c>
    </row>
    <row r="1775" spans="1:15" x14ac:dyDescent="0.25">
      <c r="A1775" s="58" t="s">
        <v>1536</v>
      </c>
      <c r="B1775" s="45" t="s">
        <v>1384</v>
      </c>
      <c r="C1775" s="381"/>
      <c r="D1775" s="381"/>
      <c r="E1775" s="381"/>
      <c r="F1775" s="381"/>
      <c r="G1775" s="385">
        <f t="shared" si="128"/>
        <v>0.24576271186440682</v>
      </c>
      <c r="H1775" s="381"/>
      <c r="I1775" s="381"/>
      <c r="J1775" s="381"/>
      <c r="K1775" s="381"/>
      <c r="L1775" s="381"/>
      <c r="M1775" s="381"/>
      <c r="N1775" s="386">
        <v>0.29000000000000004</v>
      </c>
      <c r="O1775" s="385">
        <v>0.29000000000000004</v>
      </c>
    </row>
    <row r="1776" spans="1:15" x14ac:dyDescent="0.25">
      <c r="A1776" s="54">
        <v>2</v>
      </c>
      <c r="B1776" s="399" t="s">
        <v>70</v>
      </c>
      <c r="C1776" s="381"/>
      <c r="D1776" s="381"/>
      <c r="E1776" s="381"/>
      <c r="F1776" s="381"/>
      <c r="G1776" s="385">
        <f t="shared" si="128"/>
        <v>0</v>
      </c>
      <c r="H1776" s="381"/>
      <c r="I1776" s="381"/>
      <c r="J1776" s="381"/>
      <c r="K1776" s="381"/>
      <c r="L1776" s="381"/>
      <c r="M1776" s="381"/>
      <c r="N1776" s="386"/>
      <c r="O1776" s="385"/>
    </row>
    <row r="1777" spans="1:15" ht="47.25" x14ac:dyDescent="0.25">
      <c r="A1777" s="58" t="s">
        <v>574</v>
      </c>
      <c r="B1777" s="338" t="s">
        <v>542</v>
      </c>
      <c r="C1777" s="381"/>
      <c r="D1777" s="381"/>
      <c r="E1777" s="381" t="s">
        <v>352</v>
      </c>
      <c r="F1777" s="381" t="s">
        <v>352</v>
      </c>
      <c r="G1777" s="385">
        <f t="shared" ref="G1777:G1840" si="129">N1777/1.18</f>
        <v>0.53220338983050852</v>
      </c>
      <c r="H1777" s="381"/>
      <c r="I1777" s="381"/>
      <c r="J1777" s="381" t="s">
        <v>352</v>
      </c>
      <c r="K1777" s="381" t="s">
        <v>352</v>
      </c>
      <c r="L1777" s="381"/>
      <c r="M1777" s="381"/>
      <c r="N1777" s="386">
        <v>0.628</v>
      </c>
      <c r="O1777" s="385">
        <v>0.628</v>
      </c>
    </row>
    <row r="1778" spans="1:15" ht="31.5" x14ac:dyDescent="0.25">
      <c r="A1778" s="58" t="s">
        <v>575</v>
      </c>
      <c r="B1778" s="338" t="s">
        <v>543</v>
      </c>
      <c r="C1778" s="381"/>
      <c r="D1778" s="381"/>
      <c r="E1778" s="381" t="s">
        <v>72</v>
      </c>
      <c r="F1778" s="381" t="s">
        <v>72</v>
      </c>
      <c r="G1778" s="385">
        <f t="shared" si="129"/>
        <v>0.39696440677966105</v>
      </c>
      <c r="H1778" s="381"/>
      <c r="I1778" s="381"/>
      <c r="J1778" s="381" t="s">
        <v>72</v>
      </c>
      <c r="K1778" s="381" t="s">
        <v>72</v>
      </c>
      <c r="L1778" s="381"/>
      <c r="M1778" s="381"/>
      <c r="N1778" s="386">
        <v>0.468418</v>
      </c>
      <c r="O1778" s="385">
        <v>0.468418</v>
      </c>
    </row>
    <row r="1779" spans="1:15" ht="47.25" x14ac:dyDescent="0.25">
      <c r="A1779" s="58" t="s">
        <v>576</v>
      </c>
      <c r="B1779" s="338" t="s">
        <v>544</v>
      </c>
      <c r="C1779" s="381"/>
      <c r="D1779" s="381"/>
      <c r="E1779" s="381" t="s">
        <v>109</v>
      </c>
      <c r="F1779" s="381" t="s">
        <v>109</v>
      </c>
      <c r="G1779" s="385">
        <f t="shared" si="129"/>
        <v>0.16181557627118645</v>
      </c>
      <c r="H1779" s="381"/>
      <c r="I1779" s="381"/>
      <c r="J1779" s="381" t="s">
        <v>109</v>
      </c>
      <c r="K1779" s="381" t="s">
        <v>109</v>
      </c>
      <c r="L1779" s="381"/>
      <c r="M1779" s="381"/>
      <c r="N1779" s="386">
        <v>0.19094237999999999</v>
      </c>
      <c r="O1779" s="385">
        <v>0.19094237999999999</v>
      </c>
    </row>
    <row r="1780" spans="1:15" ht="47.25" x14ac:dyDescent="0.25">
      <c r="A1780" s="58" t="s">
        <v>577</v>
      </c>
      <c r="B1780" s="338" t="s">
        <v>545</v>
      </c>
      <c r="C1780" s="381"/>
      <c r="D1780" s="381"/>
      <c r="E1780" s="381" t="s">
        <v>74</v>
      </c>
      <c r="F1780" s="381" t="s">
        <v>74</v>
      </c>
      <c r="G1780" s="385">
        <f t="shared" si="129"/>
        <v>0.21726817796610173</v>
      </c>
      <c r="H1780" s="381"/>
      <c r="I1780" s="381"/>
      <c r="J1780" s="381" t="s">
        <v>74</v>
      </c>
      <c r="K1780" s="381" t="s">
        <v>74</v>
      </c>
      <c r="L1780" s="381"/>
      <c r="M1780" s="381"/>
      <c r="N1780" s="386">
        <v>0.25637645000000003</v>
      </c>
      <c r="O1780" s="385">
        <v>0.25637645000000003</v>
      </c>
    </row>
    <row r="1781" spans="1:15" x14ac:dyDescent="0.25">
      <c r="A1781" s="58" t="s">
        <v>578</v>
      </c>
      <c r="B1781" s="142" t="s">
        <v>546</v>
      </c>
      <c r="C1781" s="381"/>
      <c r="D1781" s="381"/>
      <c r="E1781" s="381" t="s">
        <v>409</v>
      </c>
      <c r="F1781" s="381" t="s">
        <v>409</v>
      </c>
      <c r="G1781" s="385">
        <f t="shared" si="129"/>
        <v>4.6976864406779661</v>
      </c>
      <c r="H1781" s="381"/>
      <c r="I1781" s="381"/>
      <c r="J1781" s="381" t="s">
        <v>409</v>
      </c>
      <c r="K1781" s="381" t="s">
        <v>409</v>
      </c>
      <c r="L1781" s="381"/>
      <c r="M1781" s="381"/>
      <c r="N1781" s="386">
        <v>5.5432699999999997</v>
      </c>
      <c r="O1781" s="385">
        <v>5.5432699999999997</v>
      </c>
    </row>
    <row r="1782" spans="1:15" x14ac:dyDescent="0.25">
      <c r="A1782" s="58" t="s">
        <v>579</v>
      </c>
      <c r="B1782" s="142" t="s">
        <v>547</v>
      </c>
      <c r="C1782" s="381"/>
      <c r="D1782" s="381"/>
      <c r="E1782" s="381" t="s">
        <v>548</v>
      </c>
      <c r="F1782" s="381" t="s">
        <v>548</v>
      </c>
      <c r="G1782" s="385">
        <f t="shared" si="129"/>
        <v>6.4440677966101703</v>
      </c>
      <c r="H1782" s="381"/>
      <c r="I1782" s="381"/>
      <c r="J1782" s="381" t="s">
        <v>548</v>
      </c>
      <c r="K1782" s="381" t="s">
        <v>548</v>
      </c>
      <c r="L1782" s="381"/>
      <c r="M1782" s="381"/>
      <c r="N1782" s="386">
        <v>7.6040000000000001</v>
      </c>
      <c r="O1782" s="385">
        <f>N1782</f>
        <v>7.6040000000000001</v>
      </c>
    </row>
    <row r="1783" spans="1:15" x14ac:dyDescent="0.25">
      <c r="A1783" s="58" t="s">
        <v>580</v>
      </c>
      <c r="B1783" s="338" t="s">
        <v>549</v>
      </c>
      <c r="C1783" s="381"/>
      <c r="D1783" s="381"/>
      <c r="E1783" s="381" t="s">
        <v>550</v>
      </c>
      <c r="F1783" s="381" t="s">
        <v>550</v>
      </c>
      <c r="G1783" s="385">
        <f t="shared" si="129"/>
        <v>6.4554258728813556</v>
      </c>
      <c r="H1783" s="381"/>
      <c r="I1783" s="381"/>
      <c r="J1783" s="381" t="s">
        <v>550</v>
      </c>
      <c r="K1783" s="381" t="s">
        <v>550</v>
      </c>
      <c r="L1783" s="381"/>
      <c r="M1783" s="381"/>
      <c r="N1783" s="386">
        <v>7.6174025299999997</v>
      </c>
      <c r="O1783" s="385">
        <v>7.6174025299999997</v>
      </c>
    </row>
    <row r="1784" spans="1:15" ht="63" x14ac:dyDescent="0.25">
      <c r="A1784" s="58" t="s">
        <v>581</v>
      </c>
      <c r="B1784" s="338" t="s">
        <v>551</v>
      </c>
      <c r="C1784" s="381"/>
      <c r="D1784" s="381"/>
      <c r="E1784" s="381" t="s">
        <v>552</v>
      </c>
      <c r="F1784" s="381" t="s">
        <v>552</v>
      </c>
      <c r="G1784" s="385">
        <f t="shared" si="129"/>
        <v>0.49587209322033904</v>
      </c>
      <c r="H1784" s="381"/>
      <c r="I1784" s="381"/>
      <c r="J1784" s="381" t="s">
        <v>552</v>
      </c>
      <c r="K1784" s="381" t="s">
        <v>552</v>
      </c>
      <c r="L1784" s="381"/>
      <c r="M1784" s="381"/>
      <c r="N1784" s="386">
        <v>0.58512907000000003</v>
      </c>
      <c r="O1784" s="385">
        <v>0.58512907000000003</v>
      </c>
    </row>
    <row r="1785" spans="1:15" ht="31.5" x14ac:dyDescent="0.25">
      <c r="A1785" s="58" t="s">
        <v>582</v>
      </c>
      <c r="B1785" s="338" t="s">
        <v>553</v>
      </c>
      <c r="C1785" s="381"/>
      <c r="D1785" s="381"/>
      <c r="E1785" s="381" t="s">
        <v>407</v>
      </c>
      <c r="F1785" s="381" t="s">
        <v>407</v>
      </c>
      <c r="G1785" s="385">
        <f t="shared" si="129"/>
        <v>0.10360222033898304</v>
      </c>
      <c r="H1785" s="381"/>
      <c r="I1785" s="381"/>
      <c r="J1785" s="381" t="s">
        <v>407</v>
      </c>
      <c r="K1785" s="381" t="s">
        <v>407</v>
      </c>
      <c r="L1785" s="381"/>
      <c r="M1785" s="381"/>
      <c r="N1785" s="386">
        <v>0.12225061999999999</v>
      </c>
      <c r="O1785" s="385">
        <v>0.12225061999999999</v>
      </c>
    </row>
    <row r="1786" spans="1:15" ht="31.5" x14ac:dyDescent="0.25">
      <c r="A1786" s="58" t="s">
        <v>583</v>
      </c>
      <c r="B1786" s="338" t="s">
        <v>554</v>
      </c>
      <c r="C1786" s="381"/>
      <c r="D1786" s="381"/>
      <c r="E1786" s="381" t="s">
        <v>74</v>
      </c>
      <c r="F1786" s="381" t="s">
        <v>74</v>
      </c>
      <c r="G1786" s="385">
        <f t="shared" si="129"/>
        <v>0.52081983050847458</v>
      </c>
      <c r="H1786" s="381"/>
      <c r="I1786" s="381"/>
      <c r="J1786" s="381" t="s">
        <v>74</v>
      </c>
      <c r="K1786" s="381" t="s">
        <v>74</v>
      </c>
      <c r="L1786" s="381"/>
      <c r="M1786" s="381"/>
      <c r="N1786" s="386">
        <v>0.61456739999999999</v>
      </c>
      <c r="O1786" s="385">
        <v>0.61456739999999999</v>
      </c>
    </row>
    <row r="1787" spans="1:15" ht="31.5" x14ac:dyDescent="0.25">
      <c r="A1787" s="58" t="s">
        <v>584</v>
      </c>
      <c r="B1787" s="338" t="s">
        <v>555</v>
      </c>
      <c r="C1787" s="381"/>
      <c r="D1787" s="381"/>
      <c r="E1787" s="381">
        <v>0</v>
      </c>
      <c r="F1787" s="381">
        <v>0</v>
      </c>
      <c r="G1787" s="385">
        <f t="shared" si="129"/>
        <v>0.47753528813559321</v>
      </c>
      <c r="H1787" s="381"/>
      <c r="I1787" s="381"/>
      <c r="J1787" s="381">
        <v>0</v>
      </c>
      <c r="K1787" s="381">
        <v>0</v>
      </c>
      <c r="L1787" s="381"/>
      <c r="M1787" s="381"/>
      <c r="N1787" s="386">
        <v>0.56349163999999996</v>
      </c>
      <c r="O1787" s="385">
        <v>0.56349163999999996</v>
      </c>
    </row>
    <row r="1788" spans="1:15" ht="47.25" x14ac:dyDescent="0.25">
      <c r="A1788" s="58" t="s">
        <v>585</v>
      </c>
      <c r="B1788" s="35" t="s">
        <v>4324</v>
      </c>
      <c r="C1788" s="381"/>
      <c r="D1788" s="381"/>
      <c r="E1788" s="381" t="s">
        <v>556</v>
      </c>
      <c r="F1788" s="381" t="s">
        <v>556</v>
      </c>
      <c r="G1788" s="385">
        <f t="shared" si="129"/>
        <v>3.6811691186440676</v>
      </c>
      <c r="H1788" s="381"/>
      <c r="I1788" s="381"/>
      <c r="J1788" s="381" t="s">
        <v>556</v>
      </c>
      <c r="K1788" s="381" t="s">
        <v>556</v>
      </c>
      <c r="L1788" s="381"/>
      <c r="M1788" s="381"/>
      <c r="N1788" s="386">
        <v>4.3437795599999998</v>
      </c>
      <c r="O1788" s="385">
        <v>4.3437795599999998</v>
      </c>
    </row>
    <row r="1789" spans="1:15" ht="31.5" x14ac:dyDescent="0.25">
      <c r="A1789" s="58" t="s">
        <v>586</v>
      </c>
      <c r="B1789" s="119" t="s">
        <v>4325</v>
      </c>
      <c r="C1789" s="381"/>
      <c r="D1789" s="381"/>
      <c r="E1789" s="381" t="s">
        <v>557</v>
      </c>
      <c r="F1789" s="381" t="s">
        <v>557</v>
      </c>
      <c r="G1789" s="385">
        <f t="shared" si="129"/>
        <v>0.52210611864406786</v>
      </c>
      <c r="H1789" s="381"/>
      <c r="I1789" s="381"/>
      <c r="J1789" s="381" t="s">
        <v>557</v>
      </c>
      <c r="K1789" s="381" t="s">
        <v>557</v>
      </c>
      <c r="L1789" s="381"/>
      <c r="M1789" s="381"/>
      <c r="N1789" s="386">
        <v>0.61608521999999999</v>
      </c>
      <c r="O1789" s="385">
        <v>0.61608521999999999</v>
      </c>
    </row>
    <row r="1790" spans="1:15" ht="31.5" x14ac:dyDescent="0.25">
      <c r="A1790" s="58" t="s">
        <v>587</v>
      </c>
      <c r="B1790" s="120" t="s">
        <v>4326</v>
      </c>
      <c r="C1790" s="381"/>
      <c r="D1790" s="381"/>
      <c r="E1790" s="381" t="s">
        <v>557</v>
      </c>
      <c r="F1790" s="381" t="s">
        <v>557</v>
      </c>
      <c r="G1790" s="385">
        <f t="shared" si="129"/>
        <v>0.42874900000000005</v>
      </c>
      <c r="H1790" s="381"/>
      <c r="I1790" s="381"/>
      <c r="J1790" s="381" t="s">
        <v>557</v>
      </c>
      <c r="K1790" s="381" t="s">
        <v>557</v>
      </c>
      <c r="L1790" s="381"/>
      <c r="M1790" s="381"/>
      <c r="N1790" s="386">
        <v>0.50592382000000002</v>
      </c>
      <c r="O1790" s="385">
        <v>0.50592382000000002</v>
      </c>
    </row>
    <row r="1791" spans="1:15" ht="31.5" x14ac:dyDescent="0.25">
      <c r="A1791" s="58" t="s">
        <v>588</v>
      </c>
      <c r="B1791" s="120" t="s">
        <v>4327</v>
      </c>
      <c r="C1791" s="381"/>
      <c r="D1791" s="381"/>
      <c r="E1791" s="381" t="s">
        <v>558</v>
      </c>
      <c r="F1791" s="381" t="s">
        <v>558</v>
      </c>
      <c r="G1791" s="385">
        <f t="shared" si="129"/>
        <v>0.40385777627118646</v>
      </c>
      <c r="H1791" s="381"/>
      <c r="I1791" s="381"/>
      <c r="J1791" s="381" t="s">
        <v>558</v>
      </c>
      <c r="K1791" s="381" t="s">
        <v>558</v>
      </c>
      <c r="L1791" s="381"/>
      <c r="M1791" s="381"/>
      <c r="N1791" s="386">
        <v>0.47655217599999999</v>
      </c>
      <c r="O1791" s="385">
        <v>0.47655217599999999</v>
      </c>
    </row>
    <row r="1792" spans="1:15" ht="31.5" x14ac:dyDescent="0.25">
      <c r="A1792" s="58" t="s">
        <v>589</v>
      </c>
      <c r="B1792" s="35" t="s">
        <v>4328</v>
      </c>
      <c r="C1792" s="381"/>
      <c r="D1792" s="381"/>
      <c r="E1792" s="381">
        <v>0.94</v>
      </c>
      <c r="F1792" s="381">
        <v>0.94</v>
      </c>
      <c r="G1792" s="385">
        <f t="shared" si="129"/>
        <v>1.0495133983050846</v>
      </c>
      <c r="H1792" s="381"/>
      <c r="I1792" s="381"/>
      <c r="J1792" s="381">
        <v>0.94</v>
      </c>
      <c r="K1792" s="381">
        <v>0.94</v>
      </c>
      <c r="L1792" s="381"/>
      <c r="M1792" s="381"/>
      <c r="N1792" s="386">
        <v>1.2384258099999998</v>
      </c>
      <c r="O1792" s="385">
        <v>1.2384258099999998</v>
      </c>
    </row>
    <row r="1793" spans="1:15" ht="31.5" x14ac:dyDescent="0.25">
      <c r="A1793" s="58" t="s">
        <v>1282</v>
      </c>
      <c r="B1793" s="338" t="s">
        <v>559</v>
      </c>
      <c r="C1793" s="381"/>
      <c r="D1793" s="381"/>
      <c r="E1793" s="381">
        <v>0.5</v>
      </c>
      <c r="F1793" s="381">
        <v>0.5</v>
      </c>
      <c r="G1793" s="385">
        <f t="shared" si="129"/>
        <v>0.98730627118644076</v>
      </c>
      <c r="H1793" s="381"/>
      <c r="I1793" s="381"/>
      <c r="J1793" s="381">
        <v>0.5</v>
      </c>
      <c r="K1793" s="381">
        <v>0.5</v>
      </c>
      <c r="L1793" s="381"/>
      <c r="M1793" s="381"/>
      <c r="N1793" s="386">
        <v>1.1650214000000001</v>
      </c>
      <c r="O1793" s="385">
        <v>1.1650214000000001</v>
      </c>
    </row>
    <row r="1794" spans="1:15" ht="31.5" x14ac:dyDescent="0.25">
      <c r="A1794" s="58" t="s">
        <v>1283</v>
      </c>
      <c r="B1794" s="338" t="s">
        <v>560</v>
      </c>
      <c r="C1794" s="381"/>
      <c r="D1794" s="381"/>
      <c r="E1794" s="381" t="s">
        <v>561</v>
      </c>
      <c r="F1794" s="381" t="s">
        <v>561</v>
      </c>
      <c r="G1794" s="385">
        <f t="shared" si="129"/>
        <v>2.3523067796610168E-2</v>
      </c>
      <c r="H1794" s="381"/>
      <c r="I1794" s="381"/>
      <c r="J1794" s="381" t="s">
        <v>561</v>
      </c>
      <c r="K1794" s="381" t="s">
        <v>561</v>
      </c>
      <c r="L1794" s="381"/>
      <c r="M1794" s="381"/>
      <c r="N1794" s="386">
        <v>2.7757219999999999E-2</v>
      </c>
      <c r="O1794" s="385">
        <v>2.7757219999999999E-2</v>
      </c>
    </row>
    <row r="1795" spans="1:15" ht="31.5" x14ac:dyDescent="0.25">
      <c r="A1795" s="58" t="s">
        <v>1284</v>
      </c>
      <c r="B1795" s="338" t="s">
        <v>562</v>
      </c>
      <c r="C1795" s="381"/>
      <c r="D1795" s="381"/>
      <c r="E1795" s="381" t="s">
        <v>563</v>
      </c>
      <c r="F1795" s="381" t="s">
        <v>563</v>
      </c>
      <c r="G1795" s="385">
        <f t="shared" si="129"/>
        <v>5.2425016949152546E-2</v>
      </c>
      <c r="H1795" s="381"/>
      <c r="I1795" s="381"/>
      <c r="J1795" s="381" t="s">
        <v>563</v>
      </c>
      <c r="K1795" s="381" t="s">
        <v>563</v>
      </c>
      <c r="L1795" s="381"/>
      <c r="M1795" s="381"/>
      <c r="N1795" s="386">
        <v>6.1861520000000003E-2</v>
      </c>
      <c r="O1795" s="385">
        <v>6.1861520000000003E-2</v>
      </c>
    </row>
    <row r="1796" spans="1:15" ht="47.25" x14ac:dyDescent="0.25">
      <c r="A1796" s="58" t="s">
        <v>1285</v>
      </c>
      <c r="B1796" s="142" t="s">
        <v>564</v>
      </c>
      <c r="C1796" s="381"/>
      <c r="D1796" s="381"/>
      <c r="E1796" s="381" t="s">
        <v>565</v>
      </c>
      <c r="F1796" s="381" t="s">
        <v>565</v>
      </c>
      <c r="G1796" s="385">
        <f t="shared" si="129"/>
        <v>0.25324843220338983</v>
      </c>
      <c r="H1796" s="381"/>
      <c r="I1796" s="381"/>
      <c r="J1796" s="381" t="s">
        <v>565</v>
      </c>
      <c r="K1796" s="381" t="s">
        <v>565</v>
      </c>
      <c r="L1796" s="381"/>
      <c r="M1796" s="381"/>
      <c r="N1796" s="386">
        <v>0.29883314999999999</v>
      </c>
      <c r="O1796" s="385">
        <v>0.29883314999999999</v>
      </c>
    </row>
    <row r="1797" spans="1:15" x14ac:dyDescent="0.25">
      <c r="A1797" s="58" t="s">
        <v>1286</v>
      </c>
      <c r="B1797" s="338" t="s">
        <v>566</v>
      </c>
      <c r="C1797" s="381"/>
      <c r="D1797" s="381"/>
      <c r="E1797" s="381">
        <v>0</v>
      </c>
      <c r="F1797" s="381">
        <v>0</v>
      </c>
      <c r="G1797" s="385">
        <f t="shared" si="129"/>
        <v>0.17326634745762715</v>
      </c>
      <c r="H1797" s="381"/>
      <c r="I1797" s="381"/>
      <c r="J1797" s="381">
        <v>0</v>
      </c>
      <c r="K1797" s="381">
        <v>0</v>
      </c>
      <c r="L1797" s="381"/>
      <c r="M1797" s="381"/>
      <c r="N1797" s="386">
        <v>0.20445429000000001</v>
      </c>
      <c r="O1797" s="385">
        <v>0.20445429000000001</v>
      </c>
    </row>
    <row r="1798" spans="1:15" ht="31.5" x14ac:dyDescent="0.25">
      <c r="A1798" s="58" t="s">
        <v>1383</v>
      </c>
      <c r="B1798" s="338" t="s">
        <v>567</v>
      </c>
      <c r="C1798" s="381"/>
      <c r="D1798" s="381"/>
      <c r="E1798" s="381" t="s">
        <v>568</v>
      </c>
      <c r="F1798" s="381" t="s">
        <v>568</v>
      </c>
      <c r="G1798" s="385">
        <f t="shared" si="129"/>
        <v>0.76355932203389831</v>
      </c>
      <c r="H1798" s="381"/>
      <c r="I1798" s="381"/>
      <c r="J1798" s="381" t="s">
        <v>568</v>
      </c>
      <c r="K1798" s="381" t="s">
        <v>568</v>
      </c>
      <c r="L1798" s="381"/>
      <c r="M1798" s="381"/>
      <c r="N1798" s="386">
        <v>0.90100000000000002</v>
      </c>
      <c r="O1798" s="385">
        <v>0.90100000000000002</v>
      </c>
    </row>
    <row r="1799" spans="1:15" ht="31.5" x14ac:dyDescent="0.25">
      <c r="A1799" s="58" t="s">
        <v>1481</v>
      </c>
      <c r="B1799" s="36" t="s">
        <v>4329</v>
      </c>
      <c r="C1799" s="381"/>
      <c r="D1799" s="381"/>
      <c r="E1799" s="381" t="s">
        <v>1381</v>
      </c>
      <c r="F1799" s="381" t="s">
        <v>1381</v>
      </c>
      <c r="G1799" s="385">
        <f t="shared" si="129"/>
        <v>0.86525423728813555</v>
      </c>
      <c r="H1799" s="381"/>
      <c r="I1799" s="381"/>
      <c r="J1799" s="381" t="s">
        <v>1381</v>
      </c>
      <c r="K1799" s="381" t="s">
        <v>1381</v>
      </c>
      <c r="L1799" s="381"/>
      <c r="M1799" s="381"/>
      <c r="N1799" s="386">
        <v>1.0209999999999999</v>
      </c>
      <c r="O1799" s="385">
        <v>1.0209999999999999</v>
      </c>
    </row>
    <row r="1800" spans="1:15" ht="31.5" x14ac:dyDescent="0.25">
      <c r="A1800" s="400" t="s">
        <v>1482</v>
      </c>
      <c r="B1800" s="36" t="s">
        <v>4330</v>
      </c>
      <c r="C1800" s="381"/>
      <c r="D1800" s="381"/>
      <c r="E1800" s="381" t="s">
        <v>1382</v>
      </c>
      <c r="F1800" s="381" t="s">
        <v>1382</v>
      </c>
      <c r="G1800" s="385">
        <f t="shared" si="129"/>
        <v>1.6901796610169493</v>
      </c>
      <c r="H1800" s="381"/>
      <c r="I1800" s="381"/>
      <c r="J1800" s="381" t="s">
        <v>1382</v>
      </c>
      <c r="K1800" s="381" t="s">
        <v>1382</v>
      </c>
      <c r="L1800" s="381"/>
      <c r="M1800" s="381"/>
      <c r="N1800" s="386">
        <v>1.9944120000000001</v>
      </c>
      <c r="O1800" s="385">
        <v>1.9944120000000001</v>
      </c>
    </row>
    <row r="1801" spans="1:15" ht="31.5" x14ac:dyDescent="0.25">
      <c r="A1801" s="138" t="s">
        <v>1483</v>
      </c>
      <c r="B1801" s="401" t="s">
        <v>571</v>
      </c>
      <c r="C1801" s="381"/>
      <c r="D1801" s="381"/>
      <c r="E1801" s="381" t="s">
        <v>378</v>
      </c>
      <c r="F1801" s="381" t="s">
        <v>378</v>
      </c>
      <c r="G1801" s="385">
        <f t="shared" si="129"/>
        <v>0.40847457627118644</v>
      </c>
      <c r="H1801" s="381"/>
      <c r="I1801" s="381"/>
      <c r="J1801" s="381" t="s">
        <v>378</v>
      </c>
      <c r="K1801" s="381" t="s">
        <v>378</v>
      </c>
      <c r="L1801" s="381"/>
      <c r="M1801" s="381"/>
      <c r="N1801" s="386">
        <v>0.48199999999999998</v>
      </c>
      <c r="O1801" s="385">
        <v>0.48199999999999998</v>
      </c>
    </row>
    <row r="1802" spans="1:15" ht="31.5" x14ac:dyDescent="0.25">
      <c r="A1802" s="138" t="s">
        <v>1484</v>
      </c>
      <c r="B1802" s="401" t="s">
        <v>572</v>
      </c>
      <c r="C1802" s="381"/>
      <c r="D1802" s="381"/>
      <c r="E1802" s="381" t="s">
        <v>378</v>
      </c>
      <c r="F1802" s="381" t="s">
        <v>378</v>
      </c>
      <c r="G1802" s="385">
        <f t="shared" si="129"/>
        <v>0.38135593220338987</v>
      </c>
      <c r="H1802" s="381"/>
      <c r="I1802" s="381"/>
      <c r="J1802" s="381" t="s">
        <v>378</v>
      </c>
      <c r="K1802" s="381" t="s">
        <v>378</v>
      </c>
      <c r="L1802" s="381"/>
      <c r="M1802" s="381"/>
      <c r="N1802" s="386">
        <v>0.45</v>
      </c>
      <c r="O1802" s="385">
        <v>0.45</v>
      </c>
    </row>
    <row r="1803" spans="1:15" x14ac:dyDescent="0.25">
      <c r="A1803" s="138" t="s">
        <v>1485</v>
      </c>
      <c r="B1803" s="401" t="s">
        <v>573</v>
      </c>
      <c r="C1803" s="381"/>
      <c r="D1803" s="381"/>
      <c r="E1803" s="381" t="s">
        <v>1743</v>
      </c>
      <c r="F1803" s="381" t="s">
        <v>1743</v>
      </c>
      <c r="G1803" s="385">
        <f t="shared" si="129"/>
        <v>2.1677966101694914</v>
      </c>
      <c r="H1803" s="381"/>
      <c r="I1803" s="381"/>
      <c r="J1803" s="381" t="s">
        <v>1743</v>
      </c>
      <c r="K1803" s="381" t="s">
        <v>1743</v>
      </c>
      <c r="L1803" s="381"/>
      <c r="M1803" s="381"/>
      <c r="N1803" s="386">
        <v>2.5579999999999998</v>
      </c>
      <c r="O1803" s="385">
        <v>2.5579999999999998</v>
      </c>
    </row>
    <row r="1804" spans="1:15" ht="31.5" x14ac:dyDescent="0.25">
      <c r="A1804" s="138" t="s">
        <v>1486</v>
      </c>
      <c r="B1804" s="402" t="s">
        <v>1264</v>
      </c>
      <c r="C1804" s="381"/>
      <c r="D1804" s="381"/>
      <c r="E1804" s="381"/>
      <c r="F1804" s="381"/>
      <c r="G1804" s="385">
        <f t="shared" si="129"/>
        <v>7.2033898305084748E-2</v>
      </c>
      <c r="H1804" s="381"/>
      <c r="I1804" s="381"/>
      <c r="J1804" s="381"/>
      <c r="K1804" s="381"/>
      <c r="L1804" s="381"/>
      <c r="M1804" s="381"/>
      <c r="N1804" s="386">
        <v>8.5000000000000006E-2</v>
      </c>
      <c r="O1804" s="385">
        <v>8.5000000000000006E-2</v>
      </c>
    </row>
    <row r="1805" spans="1:15" x14ac:dyDescent="0.25">
      <c r="A1805" s="138" t="s">
        <v>3937</v>
      </c>
      <c r="B1805" s="402" t="s">
        <v>1265</v>
      </c>
      <c r="C1805" s="381"/>
      <c r="D1805" s="381"/>
      <c r="E1805" s="381"/>
      <c r="F1805" s="381"/>
      <c r="G1805" s="385">
        <f t="shared" si="129"/>
        <v>3.3898305084745763E-2</v>
      </c>
      <c r="H1805" s="381"/>
      <c r="I1805" s="381"/>
      <c r="J1805" s="381"/>
      <c r="K1805" s="381"/>
      <c r="L1805" s="381"/>
      <c r="M1805" s="381"/>
      <c r="N1805" s="386">
        <v>0.04</v>
      </c>
      <c r="O1805" s="385">
        <v>0.04</v>
      </c>
    </row>
    <row r="1806" spans="1:15" ht="23.25" customHeight="1" x14ac:dyDescent="0.25">
      <c r="A1806" s="138" t="s">
        <v>3938</v>
      </c>
      <c r="B1806" s="402" t="s">
        <v>1266</v>
      </c>
      <c r="C1806" s="381"/>
      <c r="D1806" s="381"/>
      <c r="E1806" s="381"/>
      <c r="F1806" s="381"/>
      <c r="G1806" s="385">
        <f t="shared" si="129"/>
        <v>5.7627118644067799E-3</v>
      </c>
      <c r="H1806" s="381"/>
      <c r="I1806" s="381"/>
      <c r="J1806" s="381"/>
      <c r="K1806" s="381"/>
      <c r="L1806" s="381"/>
      <c r="M1806" s="381"/>
      <c r="N1806" s="386">
        <v>6.7999999999999996E-3</v>
      </c>
      <c r="O1806" s="385">
        <v>6.7999999999999996E-3</v>
      </c>
    </row>
    <row r="1807" spans="1:15" ht="31.5" x14ac:dyDescent="0.25">
      <c r="A1807" s="138" t="s">
        <v>3939</v>
      </c>
      <c r="B1807" s="402" t="s">
        <v>1267</v>
      </c>
      <c r="C1807" s="381"/>
      <c r="D1807" s="381"/>
      <c r="E1807" s="381"/>
      <c r="F1807" s="381"/>
      <c r="G1807" s="385">
        <f t="shared" si="129"/>
        <v>5.7627118644067799E-3</v>
      </c>
      <c r="H1807" s="381"/>
      <c r="I1807" s="381"/>
      <c r="J1807" s="381"/>
      <c r="K1807" s="381"/>
      <c r="L1807" s="381"/>
      <c r="M1807" s="381"/>
      <c r="N1807" s="386">
        <v>6.7999999999999996E-3</v>
      </c>
      <c r="O1807" s="385">
        <v>6.7999999999999996E-3</v>
      </c>
    </row>
    <row r="1808" spans="1:15" ht="21" customHeight="1" x14ac:dyDescent="0.25">
      <c r="A1808" s="138" t="s">
        <v>3940</v>
      </c>
      <c r="B1808" s="402" t="s">
        <v>1268</v>
      </c>
      <c r="C1808" s="381"/>
      <c r="D1808" s="381"/>
      <c r="E1808" s="381"/>
      <c r="F1808" s="381"/>
      <c r="G1808" s="385">
        <f t="shared" si="129"/>
        <v>5.7627118644067799E-3</v>
      </c>
      <c r="H1808" s="381"/>
      <c r="I1808" s="381"/>
      <c r="J1808" s="381"/>
      <c r="K1808" s="381"/>
      <c r="L1808" s="381"/>
      <c r="M1808" s="381"/>
      <c r="N1808" s="386">
        <v>6.7999999999999996E-3</v>
      </c>
      <c r="O1808" s="385">
        <v>6.7999999999999996E-3</v>
      </c>
    </row>
    <row r="1809" spans="1:15" ht="17.25" customHeight="1" x14ac:dyDescent="0.25">
      <c r="A1809" s="138" t="s">
        <v>3941</v>
      </c>
      <c r="B1809" s="402" t="s">
        <v>1269</v>
      </c>
      <c r="C1809" s="381"/>
      <c r="D1809" s="381"/>
      <c r="E1809" s="381"/>
      <c r="F1809" s="381"/>
      <c r="G1809" s="385">
        <f t="shared" si="129"/>
        <v>5.7627118644067799E-3</v>
      </c>
      <c r="H1809" s="381"/>
      <c r="I1809" s="381"/>
      <c r="J1809" s="381"/>
      <c r="K1809" s="381"/>
      <c r="L1809" s="381"/>
      <c r="M1809" s="381"/>
      <c r="N1809" s="386">
        <v>6.7999999999999996E-3</v>
      </c>
      <c r="O1809" s="385">
        <v>6.7999999999999996E-3</v>
      </c>
    </row>
    <row r="1810" spans="1:15" x14ac:dyDescent="0.25">
      <c r="A1810" s="138" t="s">
        <v>3942</v>
      </c>
      <c r="B1810" s="402" t="s">
        <v>1270</v>
      </c>
      <c r="C1810" s="381"/>
      <c r="D1810" s="381"/>
      <c r="E1810" s="381"/>
      <c r="F1810" s="381"/>
      <c r="G1810" s="385">
        <f t="shared" si="129"/>
        <v>5.7627118644067799E-3</v>
      </c>
      <c r="H1810" s="381"/>
      <c r="I1810" s="381"/>
      <c r="J1810" s="381"/>
      <c r="K1810" s="381"/>
      <c r="L1810" s="381"/>
      <c r="M1810" s="381"/>
      <c r="N1810" s="386">
        <v>6.7999999999999996E-3</v>
      </c>
      <c r="O1810" s="385">
        <v>6.7999999999999996E-3</v>
      </c>
    </row>
    <row r="1811" spans="1:15" ht="31.5" x14ac:dyDescent="0.25">
      <c r="A1811" s="138" t="s">
        <v>3943</v>
      </c>
      <c r="B1811" s="402" t="s">
        <v>1271</v>
      </c>
      <c r="C1811" s="381"/>
      <c r="D1811" s="381"/>
      <c r="E1811" s="381"/>
      <c r="F1811" s="381"/>
      <c r="G1811" s="385">
        <f t="shared" si="129"/>
        <v>5.7627118644067799E-3</v>
      </c>
      <c r="H1811" s="381"/>
      <c r="I1811" s="381"/>
      <c r="J1811" s="381"/>
      <c r="K1811" s="381"/>
      <c r="L1811" s="381"/>
      <c r="M1811" s="381"/>
      <c r="N1811" s="386">
        <v>6.7999999999999996E-3</v>
      </c>
      <c r="O1811" s="385">
        <v>6.7999999999999996E-3</v>
      </c>
    </row>
    <row r="1812" spans="1:15" x14ac:dyDescent="0.25">
      <c r="A1812" s="138" t="s">
        <v>3944</v>
      </c>
      <c r="B1812" s="402" t="s">
        <v>1272</v>
      </c>
      <c r="C1812" s="381"/>
      <c r="D1812" s="381"/>
      <c r="E1812" s="381"/>
      <c r="F1812" s="381"/>
      <c r="G1812" s="385">
        <f t="shared" si="129"/>
        <v>5.7627118644067799E-3</v>
      </c>
      <c r="H1812" s="381"/>
      <c r="I1812" s="381"/>
      <c r="J1812" s="381"/>
      <c r="K1812" s="381"/>
      <c r="L1812" s="381"/>
      <c r="M1812" s="381"/>
      <c r="N1812" s="386">
        <v>6.7999999999999996E-3</v>
      </c>
      <c r="O1812" s="385">
        <v>6.7999999999999996E-3</v>
      </c>
    </row>
    <row r="1813" spans="1:15" ht="31.5" x14ac:dyDescent="0.25">
      <c r="A1813" s="138" t="s">
        <v>3945</v>
      </c>
      <c r="B1813" s="401" t="s">
        <v>1273</v>
      </c>
      <c r="C1813" s="381"/>
      <c r="D1813" s="381"/>
      <c r="E1813" s="381"/>
      <c r="F1813" s="381"/>
      <c r="G1813" s="385">
        <f t="shared" si="129"/>
        <v>7.2033898305084748E-2</v>
      </c>
      <c r="H1813" s="381"/>
      <c r="I1813" s="381"/>
      <c r="J1813" s="381"/>
      <c r="K1813" s="381"/>
      <c r="L1813" s="381"/>
      <c r="M1813" s="381"/>
      <c r="N1813" s="386">
        <v>8.5000000000000006E-2</v>
      </c>
      <c r="O1813" s="385">
        <v>8.5000000000000006E-2</v>
      </c>
    </row>
    <row r="1814" spans="1:15" ht="31.5" x14ac:dyDescent="0.25">
      <c r="A1814" s="138" t="s">
        <v>3946</v>
      </c>
      <c r="B1814" s="402" t="s">
        <v>1274</v>
      </c>
      <c r="C1814" s="381"/>
      <c r="D1814" s="381"/>
      <c r="E1814" s="381"/>
      <c r="F1814" s="381"/>
      <c r="G1814" s="385">
        <f t="shared" si="129"/>
        <v>0.18010099152542375</v>
      </c>
      <c r="H1814" s="381"/>
      <c r="I1814" s="381"/>
      <c r="J1814" s="381"/>
      <c r="K1814" s="381"/>
      <c r="L1814" s="381"/>
      <c r="M1814" s="381"/>
      <c r="N1814" s="386">
        <v>0.21251917000000001</v>
      </c>
      <c r="O1814" s="385">
        <v>0.21251917000000001</v>
      </c>
    </row>
    <row r="1815" spans="1:15" ht="47.25" x14ac:dyDescent="0.25">
      <c r="A1815" s="138" t="s">
        <v>3947</v>
      </c>
      <c r="B1815" s="401" t="s">
        <v>1275</v>
      </c>
      <c r="C1815" s="381"/>
      <c r="D1815" s="381"/>
      <c r="E1815" s="381"/>
      <c r="F1815" s="381"/>
      <c r="G1815" s="385">
        <f t="shared" si="129"/>
        <v>0.32006283050847456</v>
      </c>
      <c r="H1815" s="381"/>
      <c r="I1815" s="381"/>
      <c r="J1815" s="381"/>
      <c r="K1815" s="381"/>
      <c r="L1815" s="381"/>
      <c r="M1815" s="381"/>
      <c r="N1815" s="386">
        <v>0.37767413999999999</v>
      </c>
      <c r="O1815" s="385">
        <v>0.37767413999999999</v>
      </c>
    </row>
    <row r="1816" spans="1:15" x14ac:dyDescent="0.25">
      <c r="A1816" s="138" t="s">
        <v>3948</v>
      </c>
      <c r="B1816" s="401" t="s">
        <v>1277</v>
      </c>
      <c r="C1816" s="381"/>
      <c r="D1816" s="381"/>
      <c r="E1816" s="381"/>
      <c r="F1816" s="381"/>
      <c r="G1816" s="385">
        <f t="shared" si="129"/>
        <v>3.3830508474576269E-2</v>
      </c>
      <c r="H1816" s="381"/>
      <c r="I1816" s="381"/>
      <c r="J1816" s="381"/>
      <c r="K1816" s="381"/>
      <c r="L1816" s="381"/>
      <c r="M1816" s="381"/>
      <c r="N1816" s="386">
        <v>3.9919999999999997E-2</v>
      </c>
      <c r="O1816" s="385">
        <v>3.9919999999999997E-2</v>
      </c>
    </row>
    <row r="1817" spans="1:15" ht="23.25" customHeight="1" x14ac:dyDescent="0.25">
      <c r="A1817" s="138" t="s">
        <v>3949</v>
      </c>
      <c r="B1817" s="402" t="s">
        <v>1278</v>
      </c>
      <c r="C1817" s="381"/>
      <c r="D1817" s="381"/>
      <c r="E1817" s="381"/>
      <c r="F1817" s="381"/>
      <c r="G1817" s="385">
        <f t="shared" si="129"/>
        <v>4.6542372881355931E-2</v>
      </c>
      <c r="H1817" s="381"/>
      <c r="I1817" s="381"/>
      <c r="J1817" s="381"/>
      <c r="K1817" s="381"/>
      <c r="L1817" s="381"/>
      <c r="M1817" s="381"/>
      <c r="N1817" s="386">
        <v>5.4919999999999997E-2</v>
      </c>
      <c r="O1817" s="385">
        <v>5.4919999999999997E-2</v>
      </c>
    </row>
    <row r="1818" spans="1:15" x14ac:dyDescent="0.25">
      <c r="A1818" s="138" t="s">
        <v>3950</v>
      </c>
      <c r="B1818" s="401" t="s">
        <v>1279</v>
      </c>
      <c r="C1818" s="381"/>
      <c r="D1818" s="381"/>
      <c r="E1818" s="381"/>
      <c r="F1818" s="381"/>
      <c r="G1818" s="385">
        <f t="shared" si="129"/>
        <v>4.6567796610169493E-2</v>
      </c>
      <c r="H1818" s="381"/>
      <c r="I1818" s="381"/>
      <c r="J1818" s="381"/>
      <c r="K1818" s="381"/>
      <c r="L1818" s="381"/>
      <c r="M1818" s="381"/>
      <c r="N1818" s="386">
        <v>5.4949999999999999E-2</v>
      </c>
      <c r="O1818" s="385">
        <v>5.4949999999999999E-2</v>
      </c>
    </row>
    <row r="1819" spans="1:15" x14ac:dyDescent="0.25">
      <c r="A1819" s="138" t="s">
        <v>3951</v>
      </c>
      <c r="B1819" s="402" t="s">
        <v>1280</v>
      </c>
      <c r="C1819" s="381"/>
      <c r="D1819" s="381"/>
      <c r="E1819" s="381"/>
      <c r="F1819" s="381"/>
      <c r="G1819" s="385">
        <f t="shared" si="129"/>
        <v>0.21768644067796611</v>
      </c>
      <c r="H1819" s="381"/>
      <c r="I1819" s="381"/>
      <c r="J1819" s="381"/>
      <c r="K1819" s="381"/>
      <c r="L1819" s="381"/>
      <c r="M1819" s="381"/>
      <c r="N1819" s="386">
        <v>0.25686999999999999</v>
      </c>
      <c r="O1819" s="385">
        <v>0.25686999999999999</v>
      </c>
    </row>
    <row r="1820" spans="1:15" x14ac:dyDescent="0.25">
      <c r="A1820" s="138" t="s">
        <v>3952</v>
      </c>
      <c r="B1820" s="402" t="s">
        <v>1281</v>
      </c>
      <c r="C1820" s="381"/>
      <c r="D1820" s="381"/>
      <c r="E1820" s="381"/>
      <c r="F1820" s="381"/>
      <c r="G1820" s="385">
        <f t="shared" si="129"/>
        <v>0.2213220338983051</v>
      </c>
      <c r="H1820" s="381"/>
      <c r="I1820" s="381"/>
      <c r="J1820" s="381"/>
      <c r="K1820" s="381"/>
      <c r="L1820" s="381"/>
      <c r="M1820" s="381"/>
      <c r="N1820" s="386">
        <v>0.26116</v>
      </c>
      <c r="O1820" s="385">
        <v>0.26116</v>
      </c>
    </row>
    <row r="1821" spans="1:15" x14ac:dyDescent="0.25">
      <c r="A1821" s="27" t="s">
        <v>50</v>
      </c>
      <c r="B1821" s="403" t="s">
        <v>17</v>
      </c>
      <c r="C1821" s="381"/>
      <c r="D1821" s="381"/>
      <c r="E1821" s="381"/>
      <c r="F1821" s="381"/>
      <c r="G1821" s="385">
        <f t="shared" si="129"/>
        <v>0</v>
      </c>
      <c r="H1821" s="381"/>
      <c r="I1821" s="381"/>
      <c r="J1821" s="381"/>
      <c r="K1821" s="381"/>
      <c r="L1821" s="381"/>
      <c r="M1821" s="381"/>
      <c r="N1821" s="386">
        <v>0</v>
      </c>
      <c r="O1821" s="385">
        <v>0</v>
      </c>
    </row>
    <row r="1822" spans="1:15" x14ac:dyDescent="0.25">
      <c r="A1822" s="138" t="s">
        <v>3953</v>
      </c>
      <c r="B1822" s="402" t="s">
        <v>17</v>
      </c>
      <c r="C1822" s="381"/>
      <c r="D1822" s="381"/>
      <c r="E1822" s="381"/>
      <c r="F1822" s="381"/>
      <c r="G1822" s="385">
        <f t="shared" si="129"/>
        <v>8.1594174915254243</v>
      </c>
      <c r="H1822" s="381"/>
      <c r="I1822" s="381"/>
      <c r="J1822" s="381"/>
      <c r="K1822" s="381"/>
      <c r="L1822" s="381"/>
      <c r="M1822" s="381"/>
      <c r="N1822" s="386">
        <v>9.6281126399999994</v>
      </c>
      <c r="O1822" s="385">
        <v>9.6281126399999994</v>
      </c>
    </row>
    <row r="1823" spans="1:15" x14ac:dyDescent="0.25">
      <c r="A1823" s="54" t="s">
        <v>54</v>
      </c>
      <c r="B1823" s="100" t="s">
        <v>26</v>
      </c>
      <c r="C1823" s="381"/>
      <c r="D1823" s="381"/>
      <c r="E1823" s="381"/>
      <c r="F1823" s="381"/>
      <c r="G1823" s="385">
        <f t="shared" si="129"/>
        <v>0</v>
      </c>
      <c r="H1823" s="381"/>
      <c r="I1823" s="381"/>
      <c r="J1823" s="381"/>
      <c r="K1823" s="381"/>
      <c r="L1823" s="381"/>
      <c r="M1823" s="381"/>
      <c r="N1823" s="386"/>
      <c r="O1823" s="385"/>
    </row>
    <row r="1824" spans="1:15" x14ac:dyDescent="0.25">
      <c r="A1824" s="58" t="s">
        <v>591</v>
      </c>
      <c r="B1824" s="45" t="s">
        <v>592</v>
      </c>
      <c r="C1824" s="381"/>
      <c r="D1824" s="381"/>
      <c r="E1824" s="381"/>
      <c r="F1824" s="381"/>
      <c r="G1824" s="385">
        <f t="shared" si="129"/>
        <v>8.9830508474576271E-2</v>
      </c>
      <c r="H1824" s="381"/>
      <c r="I1824" s="381"/>
      <c r="J1824" s="381" t="s">
        <v>30</v>
      </c>
      <c r="K1824" s="381" t="s">
        <v>30</v>
      </c>
      <c r="L1824" s="381"/>
      <c r="M1824" s="381"/>
      <c r="N1824" s="386">
        <v>0.106</v>
      </c>
      <c r="O1824" s="385">
        <v>0.106</v>
      </c>
    </row>
    <row r="1825" spans="1:15" x14ac:dyDescent="0.25">
      <c r="A1825" s="54" t="s">
        <v>32</v>
      </c>
      <c r="B1825" s="25" t="s">
        <v>276</v>
      </c>
      <c r="C1825" s="381"/>
      <c r="D1825" s="381"/>
      <c r="E1825" s="381"/>
      <c r="F1825" s="381"/>
      <c r="G1825" s="385">
        <f t="shared" si="129"/>
        <v>0</v>
      </c>
      <c r="H1825" s="381"/>
      <c r="I1825" s="381"/>
      <c r="J1825" s="381"/>
      <c r="K1825" s="381"/>
      <c r="L1825" s="381"/>
      <c r="M1825" s="381"/>
      <c r="N1825" s="386"/>
      <c r="O1825" s="385"/>
    </row>
    <row r="1826" spans="1:15" x14ac:dyDescent="0.25">
      <c r="A1826" s="27">
        <v>2</v>
      </c>
      <c r="B1826" s="100" t="s">
        <v>70</v>
      </c>
      <c r="C1826" s="381"/>
      <c r="D1826" s="381"/>
      <c r="E1826" s="381"/>
      <c r="F1826" s="381"/>
      <c r="G1826" s="385">
        <f t="shared" si="129"/>
        <v>0</v>
      </c>
      <c r="H1826" s="381"/>
      <c r="I1826" s="381"/>
      <c r="J1826" s="381"/>
      <c r="K1826" s="381"/>
      <c r="L1826" s="381"/>
      <c r="M1826" s="381"/>
      <c r="N1826" s="386"/>
      <c r="O1826" s="385"/>
    </row>
    <row r="1827" spans="1:15" ht="47.25" x14ac:dyDescent="0.25">
      <c r="A1827" s="138" t="s">
        <v>1489</v>
      </c>
      <c r="B1827" s="30" t="s">
        <v>147</v>
      </c>
      <c r="C1827" s="381"/>
      <c r="D1827" s="381"/>
      <c r="E1827" s="381" t="s">
        <v>134</v>
      </c>
      <c r="F1827" s="381" t="s">
        <v>134</v>
      </c>
      <c r="G1827" s="385">
        <f t="shared" si="129"/>
        <v>5.4551330508474584E-2</v>
      </c>
      <c r="H1827" s="381"/>
      <c r="I1827" s="381"/>
      <c r="J1827" s="381" t="s">
        <v>134</v>
      </c>
      <c r="K1827" s="381" t="s">
        <v>134</v>
      </c>
      <c r="L1827" s="381"/>
      <c r="M1827" s="381"/>
      <c r="N1827" s="386">
        <v>6.4370570000000002E-2</v>
      </c>
      <c r="O1827" s="385">
        <v>6.4370570000000002E-2</v>
      </c>
    </row>
    <row r="1828" spans="1:15" ht="63" x14ac:dyDescent="0.25">
      <c r="A1828" s="398" t="s">
        <v>1490</v>
      </c>
      <c r="B1828" s="21" t="s">
        <v>4331</v>
      </c>
      <c r="C1828" s="381"/>
      <c r="D1828" s="381"/>
      <c r="E1828" s="381" t="s">
        <v>149</v>
      </c>
      <c r="F1828" s="381" t="s">
        <v>149</v>
      </c>
      <c r="G1828" s="385">
        <f t="shared" si="129"/>
        <v>0.2745484830508475</v>
      </c>
      <c r="H1828" s="381"/>
      <c r="I1828" s="381"/>
      <c r="J1828" s="381" t="s">
        <v>149</v>
      </c>
      <c r="K1828" s="381" t="s">
        <v>149</v>
      </c>
      <c r="L1828" s="381"/>
      <c r="M1828" s="381"/>
      <c r="N1828" s="386">
        <v>0.32396721000000001</v>
      </c>
      <c r="O1828" s="385">
        <v>0.32396721000000001</v>
      </c>
    </row>
    <row r="1829" spans="1:15" ht="31.5" x14ac:dyDescent="0.25">
      <c r="A1829" s="398" t="s">
        <v>1491</v>
      </c>
      <c r="B1829" s="30" t="s">
        <v>150</v>
      </c>
      <c r="C1829" s="381"/>
      <c r="D1829" s="381"/>
      <c r="E1829" s="381" t="s">
        <v>151</v>
      </c>
      <c r="F1829" s="381" t="s">
        <v>151</v>
      </c>
      <c r="G1829" s="385">
        <f t="shared" si="129"/>
        <v>1.4537576271186441E-2</v>
      </c>
      <c r="H1829" s="381"/>
      <c r="I1829" s="381"/>
      <c r="J1829" s="381" t="s">
        <v>151</v>
      </c>
      <c r="K1829" s="381" t="s">
        <v>151</v>
      </c>
      <c r="L1829" s="381"/>
      <c r="M1829" s="381"/>
      <c r="N1829" s="386">
        <v>1.7154340000000001E-2</v>
      </c>
      <c r="O1829" s="385">
        <v>1.7154340000000001E-2</v>
      </c>
    </row>
    <row r="1830" spans="1:15" x14ac:dyDescent="0.25">
      <c r="A1830" s="54" t="s">
        <v>33</v>
      </c>
      <c r="B1830" s="46" t="s">
        <v>34</v>
      </c>
      <c r="C1830" s="381"/>
      <c r="D1830" s="381"/>
      <c r="E1830" s="381"/>
      <c r="F1830" s="381"/>
      <c r="G1830" s="385">
        <f t="shared" si="129"/>
        <v>0</v>
      </c>
      <c r="H1830" s="381"/>
      <c r="I1830" s="381"/>
      <c r="J1830" s="381"/>
      <c r="K1830" s="381"/>
      <c r="L1830" s="381"/>
      <c r="M1830" s="381"/>
      <c r="N1830" s="386"/>
      <c r="O1830" s="385"/>
    </row>
    <row r="1831" spans="1:15" x14ac:dyDescent="0.25">
      <c r="A1831" s="54" t="s">
        <v>593</v>
      </c>
      <c r="B1831" s="387" t="s">
        <v>29</v>
      </c>
      <c r="C1831" s="381"/>
      <c r="D1831" s="381"/>
      <c r="E1831" s="381"/>
      <c r="F1831" s="381"/>
      <c r="G1831" s="385">
        <f t="shared" si="129"/>
        <v>0</v>
      </c>
      <c r="H1831" s="381"/>
      <c r="I1831" s="381"/>
      <c r="J1831" s="381"/>
      <c r="K1831" s="381"/>
      <c r="L1831" s="381"/>
      <c r="M1831" s="381"/>
      <c r="N1831" s="386"/>
      <c r="O1831" s="385"/>
    </row>
    <row r="1832" spans="1:15" ht="31.5" x14ac:dyDescent="0.25">
      <c r="A1832" s="58" t="s">
        <v>1544</v>
      </c>
      <c r="B1832" s="45" t="s">
        <v>4332</v>
      </c>
      <c r="C1832" s="381"/>
      <c r="D1832" s="381"/>
      <c r="E1832" s="381"/>
      <c r="F1832" s="381"/>
      <c r="G1832" s="385">
        <f t="shared" si="129"/>
        <v>2.4152542372881357E-2</v>
      </c>
      <c r="H1832" s="381"/>
      <c r="I1832" s="381"/>
      <c r="J1832" s="381"/>
      <c r="K1832" s="381"/>
      <c r="L1832" s="381"/>
      <c r="M1832" s="381"/>
      <c r="N1832" s="386">
        <v>2.8499999999999998E-2</v>
      </c>
      <c r="O1832" s="385">
        <v>2.8499999999999998E-2</v>
      </c>
    </row>
    <row r="1833" spans="1:15" ht="31.5" x14ac:dyDescent="0.25">
      <c r="A1833" s="364" t="s">
        <v>1545</v>
      </c>
      <c r="B1833" s="45" t="s">
        <v>4333</v>
      </c>
      <c r="C1833" s="381"/>
      <c r="D1833" s="381"/>
      <c r="E1833" s="381"/>
      <c r="F1833" s="381"/>
      <c r="G1833" s="385">
        <f t="shared" si="129"/>
        <v>4.7457627118644062E-2</v>
      </c>
      <c r="H1833" s="381"/>
      <c r="I1833" s="381"/>
      <c r="J1833" s="381"/>
      <c r="K1833" s="381"/>
      <c r="L1833" s="381"/>
      <c r="M1833" s="381"/>
      <c r="N1833" s="386">
        <v>5.5999999999999994E-2</v>
      </c>
      <c r="O1833" s="385">
        <v>5.5999999999999994E-2</v>
      </c>
    </row>
    <row r="1834" spans="1:15" x14ac:dyDescent="0.25">
      <c r="A1834" s="404" t="s">
        <v>1546</v>
      </c>
      <c r="B1834" s="142" t="s">
        <v>536</v>
      </c>
      <c r="C1834" s="381"/>
      <c r="D1834" s="381"/>
      <c r="E1834" s="381"/>
      <c r="F1834" s="381"/>
      <c r="G1834" s="385">
        <f t="shared" si="129"/>
        <v>6.0169491525423724E-2</v>
      </c>
      <c r="H1834" s="381"/>
      <c r="I1834" s="381"/>
      <c r="J1834" s="381"/>
      <c r="K1834" s="381"/>
      <c r="L1834" s="381"/>
      <c r="M1834" s="381"/>
      <c r="N1834" s="386">
        <v>7.0999999999999994E-2</v>
      </c>
      <c r="O1834" s="385">
        <v>7.0999999999999994E-2</v>
      </c>
    </row>
    <row r="1835" spans="1:15" ht="31.5" x14ac:dyDescent="0.25">
      <c r="A1835" s="66" t="s">
        <v>1547</v>
      </c>
      <c r="B1835" s="45" t="s">
        <v>537</v>
      </c>
      <c r="C1835" s="381"/>
      <c r="D1835" s="381"/>
      <c r="E1835" s="381"/>
      <c r="F1835" s="381"/>
      <c r="G1835" s="385">
        <f t="shared" si="129"/>
        <v>6.0169491525423724E-2</v>
      </c>
      <c r="H1835" s="381"/>
      <c r="I1835" s="381"/>
      <c r="J1835" s="381"/>
      <c r="K1835" s="381"/>
      <c r="L1835" s="381"/>
      <c r="M1835" s="381"/>
      <c r="N1835" s="386">
        <v>7.0999999999999994E-2</v>
      </c>
      <c r="O1835" s="385">
        <v>7.0999999999999994E-2</v>
      </c>
    </row>
    <row r="1836" spans="1:15" x14ac:dyDescent="0.25">
      <c r="A1836" s="66" t="s">
        <v>1891</v>
      </c>
      <c r="B1836" s="45" t="s">
        <v>538</v>
      </c>
      <c r="C1836" s="381"/>
      <c r="D1836" s="381"/>
      <c r="E1836" s="381"/>
      <c r="F1836" s="381"/>
      <c r="G1836" s="385">
        <f t="shared" si="129"/>
        <v>6.0169491525423724E-2</v>
      </c>
      <c r="H1836" s="381"/>
      <c r="I1836" s="381"/>
      <c r="J1836" s="381"/>
      <c r="K1836" s="381"/>
      <c r="L1836" s="381"/>
      <c r="M1836" s="381"/>
      <c r="N1836" s="386">
        <v>7.0999999999999994E-2</v>
      </c>
      <c r="O1836" s="385">
        <v>7.0999999999999994E-2</v>
      </c>
    </row>
    <row r="1837" spans="1:15" x14ac:dyDescent="0.25">
      <c r="A1837" s="66" t="s">
        <v>137</v>
      </c>
      <c r="B1837" s="45" t="s">
        <v>43</v>
      </c>
      <c r="C1837" s="381"/>
      <c r="D1837" s="381"/>
      <c r="E1837" s="381"/>
      <c r="F1837" s="381"/>
      <c r="G1837" s="385">
        <f t="shared" si="129"/>
        <v>0</v>
      </c>
      <c r="H1837" s="381"/>
      <c r="I1837" s="381"/>
      <c r="J1837" s="381"/>
      <c r="K1837" s="381"/>
      <c r="L1837" s="381"/>
      <c r="M1837" s="381"/>
      <c r="N1837" s="386"/>
      <c r="O1837" s="385"/>
    </row>
    <row r="1838" spans="1:15" x14ac:dyDescent="0.25">
      <c r="A1838" s="66" t="s">
        <v>535</v>
      </c>
      <c r="B1838" s="45" t="s">
        <v>4334</v>
      </c>
      <c r="C1838" s="381"/>
      <c r="D1838" s="381"/>
      <c r="E1838" s="381" t="s">
        <v>524</v>
      </c>
      <c r="F1838" s="381" t="s">
        <v>524</v>
      </c>
      <c r="G1838" s="385">
        <f t="shared" si="129"/>
        <v>2.0834028135593221</v>
      </c>
      <c r="H1838" s="381"/>
      <c r="I1838" s="381"/>
      <c r="J1838" s="381" t="s">
        <v>524</v>
      </c>
      <c r="K1838" s="381" t="s">
        <v>524</v>
      </c>
      <c r="L1838" s="381"/>
      <c r="M1838" s="381"/>
      <c r="N1838" s="386">
        <v>2.4584153199999998</v>
      </c>
      <c r="O1838" s="385">
        <v>2.4584153199999998</v>
      </c>
    </row>
    <row r="1839" spans="1:15" x14ac:dyDescent="0.25">
      <c r="A1839" s="66" t="s">
        <v>1492</v>
      </c>
      <c r="B1839" s="45" t="s">
        <v>4335</v>
      </c>
      <c r="C1839" s="381"/>
      <c r="D1839" s="381"/>
      <c r="E1839" s="381" t="s">
        <v>923</v>
      </c>
      <c r="F1839" s="381" t="s">
        <v>923</v>
      </c>
      <c r="G1839" s="385">
        <f t="shared" si="129"/>
        <v>1.3118644067796612</v>
      </c>
      <c r="H1839" s="381"/>
      <c r="I1839" s="381"/>
      <c r="J1839" s="381" t="s">
        <v>923</v>
      </c>
      <c r="K1839" s="381" t="s">
        <v>923</v>
      </c>
      <c r="L1839" s="381"/>
      <c r="M1839" s="381"/>
      <c r="N1839" s="386">
        <v>1.548</v>
      </c>
      <c r="O1839" s="385">
        <v>1.548</v>
      </c>
    </row>
    <row r="1840" spans="1:15" ht="21.75" customHeight="1" x14ac:dyDescent="0.25">
      <c r="A1840" s="66" t="s">
        <v>1493</v>
      </c>
      <c r="B1840" s="339" t="s">
        <v>527</v>
      </c>
      <c r="C1840" s="381"/>
      <c r="D1840" s="381"/>
      <c r="E1840" s="381" t="s">
        <v>597</v>
      </c>
      <c r="F1840" s="381" t="s">
        <v>597</v>
      </c>
      <c r="G1840" s="385">
        <f t="shared" si="129"/>
        <v>9.3220338983050849E-2</v>
      </c>
      <c r="H1840" s="381"/>
      <c r="I1840" s="381"/>
      <c r="J1840" s="381" t="s">
        <v>597</v>
      </c>
      <c r="K1840" s="381" t="s">
        <v>597</v>
      </c>
      <c r="L1840" s="381"/>
      <c r="M1840" s="381"/>
      <c r="N1840" s="386">
        <v>0.11</v>
      </c>
      <c r="O1840" s="385">
        <v>0.11</v>
      </c>
    </row>
    <row r="1841" spans="1:15" ht="31.5" x14ac:dyDescent="0.25">
      <c r="A1841" s="66" t="s">
        <v>1494</v>
      </c>
      <c r="B1841" s="109" t="s">
        <v>528</v>
      </c>
      <c r="C1841" s="381"/>
      <c r="D1841" s="381"/>
      <c r="E1841" s="381" t="s">
        <v>74</v>
      </c>
      <c r="F1841" s="381" t="s">
        <v>74</v>
      </c>
      <c r="G1841" s="385">
        <f t="shared" ref="G1841:G1904" si="130">N1841/1.18</f>
        <v>0.15733866101694916</v>
      </c>
      <c r="H1841" s="381"/>
      <c r="I1841" s="381"/>
      <c r="J1841" s="381" t="s">
        <v>74</v>
      </c>
      <c r="K1841" s="381" t="s">
        <v>74</v>
      </c>
      <c r="L1841" s="381"/>
      <c r="M1841" s="381"/>
      <c r="N1841" s="386">
        <v>0.18565962</v>
      </c>
      <c r="O1841" s="385">
        <v>0.18565962</v>
      </c>
    </row>
    <row r="1842" spans="1:15" ht="31.5" x14ac:dyDescent="0.25">
      <c r="A1842" s="66" t="s">
        <v>1495</v>
      </c>
      <c r="B1842" s="110" t="s">
        <v>1255</v>
      </c>
      <c r="C1842" s="381"/>
      <c r="D1842" s="381"/>
      <c r="E1842" s="381" t="s">
        <v>72</v>
      </c>
      <c r="F1842" s="381" t="s">
        <v>72</v>
      </c>
      <c r="G1842" s="385">
        <f t="shared" si="130"/>
        <v>0.22599916101694917</v>
      </c>
      <c r="H1842" s="381"/>
      <c r="I1842" s="381"/>
      <c r="J1842" s="381" t="s">
        <v>72</v>
      </c>
      <c r="K1842" s="381" t="s">
        <v>72</v>
      </c>
      <c r="L1842" s="381"/>
      <c r="M1842" s="381"/>
      <c r="N1842" s="386">
        <v>0.26667900999999999</v>
      </c>
      <c r="O1842" s="385">
        <v>0.26667900999999999</v>
      </c>
    </row>
    <row r="1843" spans="1:15" ht="63" x14ac:dyDescent="0.25">
      <c r="A1843" s="405" t="s">
        <v>1496</v>
      </c>
      <c r="B1843" s="36" t="s">
        <v>4336</v>
      </c>
      <c r="C1843" s="381"/>
      <c r="D1843" s="381"/>
      <c r="E1843" s="381" t="s">
        <v>530</v>
      </c>
      <c r="F1843" s="381" t="s">
        <v>530</v>
      </c>
      <c r="G1843" s="385">
        <f t="shared" si="130"/>
        <v>4.4915254237288135E-2</v>
      </c>
      <c r="H1843" s="381"/>
      <c r="I1843" s="381"/>
      <c r="J1843" s="381" t="s">
        <v>530</v>
      </c>
      <c r="K1843" s="381" t="s">
        <v>530</v>
      </c>
      <c r="L1843" s="381"/>
      <c r="M1843" s="381"/>
      <c r="N1843" s="386">
        <v>5.2999999999999999E-2</v>
      </c>
      <c r="O1843" s="385">
        <v>5.2999999999999999E-2</v>
      </c>
    </row>
    <row r="1844" spans="1:15" ht="78.75" x14ac:dyDescent="0.25">
      <c r="A1844" s="66" t="s">
        <v>1497</v>
      </c>
      <c r="B1844" s="406" t="s">
        <v>531</v>
      </c>
      <c r="C1844" s="381"/>
      <c r="D1844" s="381"/>
      <c r="E1844" s="381" t="s">
        <v>532</v>
      </c>
      <c r="F1844" s="381" t="s">
        <v>532</v>
      </c>
      <c r="G1844" s="385">
        <f t="shared" si="130"/>
        <v>6.7796610169491525E-2</v>
      </c>
      <c r="H1844" s="381"/>
      <c r="I1844" s="381"/>
      <c r="J1844" s="381" t="s">
        <v>532</v>
      </c>
      <c r="K1844" s="381" t="s">
        <v>532</v>
      </c>
      <c r="L1844" s="381"/>
      <c r="M1844" s="381"/>
      <c r="N1844" s="386">
        <v>7.9999999999999988E-2</v>
      </c>
      <c r="O1844" s="385">
        <v>7.9999999999999988E-2</v>
      </c>
    </row>
    <row r="1845" spans="1:15" ht="31.5" x14ac:dyDescent="0.25">
      <c r="A1845" s="66" t="s">
        <v>1498</v>
      </c>
      <c r="B1845" s="30" t="s">
        <v>533</v>
      </c>
      <c r="C1845" s="381"/>
      <c r="D1845" s="381"/>
      <c r="E1845" s="381" t="s">
        <v>534</v>
      </c>
      <c r="F1845" s="381" t="s">
        <v>534</v>
      </c>
      <c r="G1845" s="385">
        <f t="shared" si="130"/>
        <v>7.3728813559322037E-2</v>
      </c>
      <c r="H1845" s="381"/>
      <c r="I1845" s="381"/>
      <c r="J1845" s="381" t="s">
        <v>534</v>
      </c>
      <c r="K1845" s="381" t="s">
        <v>534</v>
      </c>
      <c r="L1845" s="381"/>
      <c r="M1845" s="381"/>
      <c r="N1845" s="386">
        <v>8.6999999999999994E-2</v>
      </c>
      <c r="O1845" s="385">
        <v>8.6999999999999994E-2</v>
      </c>
    </row>
    <row r="1846" spans="1:15" x14ac:dyDescent="0.25">
      <c r="A1846" s="66" t="s">
        <v>44</v>
      </c>
      <c r="B1846" s="30" t="s">
        <v>20</v>
      </c>
      <c r="C1846" s="381"/>
      <c r="D1846" s="381"/>
      <c r="E1846" s="381"/>
      <c r="F1846" s="381"/>
      <c r="G1846" s="385">
        <f t="shared" si="130"/>
        <v>0</v>
      </c>
      <c r="H1846" s="381"/>
      <c r="I1846" s="381"/>
      <c r="J1846" s="381"/>
      <c r="K1846" s="381"/>
      <c r="L1846" s="381"/>
      <c r="M1846" s="381"/>
      <c r="N1846" s="386"/>
      <c r="O1846" s="385"/>
    </row>
    <row r="1847" spans="1:15" x14ac:dyDescent="0.25">
      <c r="A1847" s="66" t="s">
        <v>1499</v>
      </c>
      <c r="B1847" s="30" t="s">
        <v>114</v>
      </c>
      <c r="C1847" s="381"/>
      <c r="D1847" s="381"/>
      <c r="E1847" s="381"/>
      <c r="F1847" s="381"/>
      <c r="G1847" s="385">
        <f t="shared" si="130"/>
        <v>0.42372881355932207</v>
      </c>
      <c r="H1847" s="381"/>
      <c r="I1847" s="381"/>
      <c r="J1847" s="381" t="s">
        <v>30</v>
      </c>
      <c r="K1847" s="381" t="s">
        <v>30</v>
      </c>
      <c r="L1847" s="381"/>
      <c r="M1847" s="381"/>
      <c r="N1847" s="386">
        <v>0.5</v>
      </c>
      <c r="O1847" s="385">
        <v>0.5</v>
      </c>
    </row>
    <row r="1848" spans="1:15" x14ac:dyDescent="0.25">
      <c r="A1848" s="407" t="s">
        <v>50</v>
      </c>
      <c r="B1848" s="395" t="s">
        <v>17</v>
      </c>
      <c r="C1848" s="381"/>
      <c r="D1848" s="381"/>
      <c r="E1848" s="381"/>
      <c r="F1848" s="381"/>
      <c r="G1848" s="385">
        <f t="shared" si="130"/>
        <v>0</v>
      </c>
      <c r="H1848" s="381"/>
      <c r="I1848" s="381"/>
      <c r="J1848" s="381"/>
      <c r="K1848" s="381"/>
      <c r="L1848" s="381"/>
      <c r="M1848" s="381"/>
      <c r="N1848" s="386">
        <v>0</v>
      </c>
      <c r="O1848" s="385">
        <v>0</v>
      </c>
    </row>
    <row r="1849" spans="1:15" ht="31.5" x14ac:dyDescent="0.25">
      <c r="A1849" s="405" t="s">
        <v>3954</v>
      </c>
      <c r="B1849" s="142" t="s">
        <v>540</v>
      </c>
      <c r="C1849" s="381"/>
      <c r="D1849" s="381"/>
      <c r="E1849" s="381"/>
      <c r="F1849" s="381"/>
      <c r="G1849" s="385">
        <f t="shared" si="130"/>
        <v>4.1526058898305092</v>
      </c>
      <c r="H1849" s="381"/>
      <c r="I1849" s="381"/>
      <c r="J1849" s="381"/>
      <c r="K1849" s="381"/>
      <c r="L1849" s="381"/>
      <c r="M1849" s="381"/>
      <c r="N1849" s="386">
        <v>4.9000749500000005</v>
      </c>
      <c r="O1849" s="385">
        <v>4.9000749500000005</v>
      </c>
    </row>
    <row r="1850" spans="1:15" x14ac:dyDescent="0.25">
      <c r="A1850" s="27" t="s">
        <v>51</v>
      </c>
      <c r="B1850" s="395" t="s">
        <v>24</v>
      </c>
      <c r="C1850" s="381"/>
      <c r="D1850" s="381"/>
      <c r="E1850" s="381"/>
      <c r="F1850" s="381"/>
      <c r="G1850" s="385">
        <f t="shared" si="130"/>
        <v>0</v>
      </c>
      <c r="H1850" s="381"/>
      <c r="I1850" s="381"/>
      <c r="J1850" s="381"/>
      <c r="K1850" s="381"/>
      <c r="L1850" s="381"/>
      <c r="M1850" s="381"/>
      <c r="N1850" s="386">
        <v>0</v>
      </c>
      <c r="O1850" s="385">
        <v>0</v>
      </c>
    </row>
    <row r="1851" spans="1:15" x14ac:dyDescent="0.25">
      <c r="A1851" s="405" t="s">
        <v>539</v>
      </c>
      <c r="B1851" s="142" t="s">
        <v>24</v>
      </c>
      <c r="C1851" s="381"/>
      <c r="D1851" s="381"/>
      <c r="E1851" s="381"/>
      <c r="F1851" s="381"/>
      <c r="G1851" s="385">
        <f t="shared" si="130"/>
        <v>2.7025423728813562</v>
      </c>
      <c r="H1851" s="381"/>
      <c r="I1851" s="381"/>
      <c r="J1851" s="381" t="s">
        <v>30</v>
      </c>
      <c r="K1851" s="381" t="s">
        <v>30</v>
      </c>
      <c r="L1851" s="381"/>
      <c r="M1851" s="381"/>
      <c r="N1851" s="386">
        <v>3.1890000000000001</v>
      </c>
      <c r="O1851" s="385">
        <v>3.1890000000000001</v>
      </c>
    </row>
    <row r="1852" spans="1:15" s="434" customFormat="1" x14ac:dyDescent="0.25">
      <c r="A1852" s="407" t="s">
        <v>35</v>
      </c>
      <c r="B1852" s="71" t="s">
        <v>36</v>
      </c>
      <c r="C1852" s="384"/>
      <c r="D1852" s="384"/>
      <c r="E1852" s="384"/>
      <c r="F1852" s="384"/>
      <c r="G1852" s="385">
        <f t="shared" si="130"/>
        <v>0</v>
      </c>
      <c r="H1852" s="384"/>
      <c r="I1852" s="384"/>
      <c r="J1852" s="384"/>
      <c r="K1852" s="384"/>
      <c r="L1852" s="384"/>
      <c r="M1852" s="384"/>
      <c r="N1852" s="385"/>
      <c r="O1852" s="385"/>
    </row>
    <row r="1853" spans="1:15" x14ac:dyDescent="0.25">
      <c r="A1853" s="68" t="s">
        <v>137</v>
      </c>
      <c r="B1853" s="100" t="s">
        <v>43</v>
      </c>
      <c r="C1853" s="381"/>
      <c r="D1853" s="381"/>
      <c r="E1853" s="381"/>
      <c r="F1853" s="381"/>
      <c r="G1853" s="385">
        <f t="shared" si="130"/>
        <v>0</v>
      </c>
      <c r="H1853" s="381"/>
      <c r="I1853" s="381"/>
      <c r="J1853" s="381"/>
      <c r="K1853" s="381"/>
      <c r="L1853" s="381"/>
      <c r="M1853" s="381"/>
      <c r="N1853" s="386"/>
      <c r="O1853" s="385"/>
    </row>
    <row r="1854" spans="1:15" ht="31.5" x14ac:dyDescent="0.25">
      <c r="A1854" s="66" t="s">
        <v>1385</v>
      </c>
      <c r="B1854" s="21" t="s">
        <v>4337</v>
      </c>
      <c r="C1854" s="381"/>
      <c r="D1854" s="381"/>
      <c r="E1854" s="381" t="s">
        <v>327</v>
      </c>
      <c r="F1854" s="381" t="s">
        <v>327</v>
      </c>
      <c r="G1854" s="385">
        <f t="shared" si="130"/>
        <v>0.24885284745762712</v>
      </c>
      <c r="H1854" s="381"/>
      <c r="I1854" s="381"/>
      <c r="J1854" s="381" t="s">
        <v>327</v>
      </c>
      <c r="K1854" s="381" t="s">
        <v>327</v>
      </c>
      <c r="L1854" s="381"/>
      <c r="M1854" s="381"/>
      <c r="N1854" s="386">
        <v>0.29364636</v>
      </c>
      <c r="O1854" s="385">
        <v>0.29364636</v>
      </c>
    </row>
    <row r="1855" spans="1:15" x14ac:dyDescent="0.25">
      <c r="A1855" s="364" t="s">
        <v>1386</v>
      </c>
      <c r="B1855" s="45" t="s">
        <v>4338</v>
      </c>
      <c r="C1855" s="381"/>
      <c r="D1855" s="381"/>
      <c r="E1855" s="381" t="s">
        <v>352</v>
      </c>
      <c r="F1855" s="381" t="s">
        <v>352</v>
      </c>
      <c r="G1855" s="385">
        <f t="shared" si="130"/>
        <v>8.2998686440677968E-2</v>
      </c>
      <c r="H1855" s="381"/>
      <c r="I1855" s="381"/>
      <c r="J1855" s="381" t="s">
        <v>352</v>
      </c>
      <c r="K1855" s="381" t="s">
        <v>352</v>
      </c>
      <c r="L1855" s="381"/>
      <c r="M1855" s="381"/>
      <c r="N1855" s="386">
        <v>9.7938449999999996E-2</v>
      </c>
      <c r="O1855" s="385">
        <v>9.7938449999999996E-2</v>
      </c>
    </row>
    <row r="1856" spans="1:15" x14ac:dyDescent="0.25">
      <c r="A1856" s="408" t="s">
        <v>1387</v>
      </c>
      <c r="B1856" s="36" t="s">
        <v>4339</v>
      </c>
      <c r="C1856" s="381"/>
      <c r="D1856" s="381"/>
      <c r="E1856" s="381" t="s">
        <v>352</v>
      </c>
      <c r="F1856" s="381" t="s">
        <v>352</v>
      </c>
      <c r="G1856" s="385">
        <f t="shared" si="130"/>
        <v>0.19889899152542376</v>
      </c>
      <c r="H1856" s="381"/>
      <c r="I1856" s="381"/>
      <c r="J1856" s="381" t="s">
        <v>352</v>
      </c>
      <c r="K1856" s="381" t="s">
        <v>352</v>
      </c>
      <c r="L1856" s="381"/>
      <c r="M1856" s="381"/>
      <c r="N1856" s="386">
        <v>0.23470081000000001</v>
      </c>
      <c r="O1856" s="385">
        <v>0.23470081000000001</v>
      </c>
    </row>
    <row r="1857" spans="1:15" x14ac:dyDescent="0.25">
      <c r="A1857" s="333" t="s">
        <v>1388</v>
      </c>
      <c r="B1857" s="97" t="s">
        <v>4340</v>
      </c>
      <c r="C1857" s="381"/>
      <c r="D1857" s="381"/>
      <c r="E1857" s="381" t="s">
        <v>352</v>
      </c>
      <c r="F1857" s="381" t="s">
        <v>352</v>
      </c>
      <c r="G1857" s="385">
        <f t="shared" si="130"/>
        <v>0.24563902542372881</v>
      </c>
      <c r="H1857" s="381"/>
      <c r="I1857" s="381"/>
      <c r="J1857" s="381" t="s">
        <v>352</v>
      </c>
      <c r="K1857" s="381" t="s">
        <v>352</v>
      </c>
      <c r="L1857" s="381"/>
      <c r="M1857" s="381"/>
      <c r="N1857" s="386">
        <v>0.28985404999999997</v>
      </c>
      <c r="O1857" s="385">
        <v>0.28985404999999997</v>
      </c>
    </row>
    <row r="1858" spans="1:15" x14ac:dyDescent="0.25">
      <c r="A1858" s="333" t="s">
        <v>1389</v>
      </c>
      <c r="B1858" s="97" t="s">
        <v>4341</v>
      </c>
      <c r="C1858" s="381"/>
      <c r="D1858" s="381"/>
      <c r="E1858" s="381" t="s">
        <v>327</v>
      </c>
      <c r="F1858" s="381" t="s">
        <v>327</v>
      </c>
      <c r="G1858" s="385">
        <f t="shared" si="130"/>
        <v>0.30435146610169495</v>
      </c>
      <c r="H1858" s="381"/>
      <c r="I1858" s="381"/>
      <c r="J1858" s="381" t="s">
        <v>327</v>
      </c>
      <c r="K1858" s="381" t="s">
        <v>327</v>
      </c>
      <c r="L1858" s="381"/>
      <c r="M1858" s="381"/>
      <c r="N1858" s="386">
        <v>0.35913473000000001</v>
      </c>
      <c r="O1858" s="385">
        <v>0.35913473000000001</v>
      </c>
    </row>
    <row r="1859" spans="1:15" ht="31.5" x14ac:dyDescent="0.25">
      <c r="A1859" s="333" t="s">
        <v>1390</v>
      </c>
      <c r="B1859" s="97" t="s">
        <v>4342</v>
      </c>
      <c r="C1859" s="381"/>
      <c r="D1859" s="381"/>
      <c r="E1859" s="381" t="s">
        <v>355</v>
      </c>
      <c r="F1859" s="381" t="s">
        <v>355</v>
      </c>
      <c r="G1859" s="385">
        <f t="shared" si="130"/>
        <v>7.8389025423728817E-2</v>
      </c>
      <c r="H1859" s="381"/>
      <c r="I1859" s="381"/>
      <c r="J1859" s="381" t="s">
        <v>355</v>
      </c>
      <c r="K1859" s="381" t="s">
        <v>355</v>
      </c>
      <c r="L1859" s="381"/>
      <c r="M1859" s="381"/>
      <c r="N1859" s="386">
        <v>9.2499049999999999E-2</v>
      </c>
      <c r="O1859" s="385">
        <v>9.2499049999999999E-2</v>
      </c>
    </row>
    <row r="1860" spans="1:15" ht="47.25" x14ac:dyDescent="0.25">
      <c r="A1860" s="333" t="s">
        <v>1391</v>
      </c>
      <c r="B1860" s="97" t="s">
        <v>356</v>
      </c>
      <c r="C1860" s="381"/>
      <c r="D1860" s="381"/>
      <c r="E1860" s="381">
        <v>0</v>
      </c>
      <c r="F1860" s="381">
        <v>0</v>
      </c>
      <c r="G1860" s="385">
        <f t="shared" si="130"/>
        <v>5.322881355932204E-2</v>
      </c>
      <c r="H1860" s="381"/>
      <c r="I1860" s="381"/>
      <c r="J1860" s="381">
        <v>0</v>
      </c>
      <c r="K1860" s="381">
        <v>0</v>
      </c>
      <c r="L1860" s="381"/>
      <c r="M1860" s="381"/>
      <c r="N1860" s="386">
        <v>6.2810000000000005E-2</v>
      </c>
      <c r="O1860" s="385">
        <v>6.2810000000000005E-2</v>
      </c>
    </row>
    <row r="1861" spans="1:15" ht="63" x14ac:dyDescent="0.25">
      <c r="A1861" s="333" t="s">
        <v>1392</v>
      </c>
      <c r="B1861" s="97" t="s">
        <v>357</v>
      </c>
      <c r="C1861" s="381"/>
      <c r="D1861" s="381"/>
      <c r="E1861" s="381" t="s">
        <v>358</v>
      </c>
      <c r="F1861" s="381" t="s">
        <v>358</v>
      </c>
      <c r="G1861" s="385">
        <f t="shared" si="130"/>
        <v>5.6190440677966115E-2</v>
      </c>
      <c r="H1861" s="381"/>
      <c r="I1861" s="381"/>
      <c r="J1861" s="381" t="s">
        <v>358</v>
      </c>
      <c r="K1861" s="381" t="s">
        <v>358</v>
      </c>
      <c r="L1861" s="381"/>
      <c r="M1861" s="381"/>
      <c r="N1861" s="386">
        <v>6.6304720000000011E-2</v>
      </c>
      <c r="O1861" s="385">
        <v>6.6304720000000011E-2</v>
      </c>
    </row>
    <row r="1862" spans="1:15" ht="63" x14ac:dyDescent="0.25">
      <c r="A1862" s="333" t="s">
        <v>1393</v>
      </c>
      <c r="B1862" s="97" t="s">
        <v>359</v>
      </c>
      <c r="C1862" s="381"/>
      <c r="D1862" s="381"/>
      <c r="E1862" s="381" t="s">
        <v>360</v>
      </c>
      <c r="F1862" s="381" t="s">
        <v>360</v>
      </c>
      <c r="G1862" s="385">
        <f t="shared" si="130"/>
        <v>6.8497415254237304E-2</v>
      </c>
      <c r="H1862" s="381"/>
      <c r="I1862" s="381"/>
      <c r="J1862" s="381" t="s">
        <v>360</v>
      </c>
      <c r="K1862" s="381" t="s">
        <v>360</v>
      </c>
      <c r="L1862" s="381"/>
      <c r="M1862" s="381"/>
      <c r="N1862" s="386">
        <v>8.0826950000000009E-2</v>
      </c>
      <c r="O1862" s="385">
        <v>8.0826950000000009E-2</v>
      </c>
    </row>
    <row r="1863" spans="1:15" ht="31.5" x14ac:dyDescent="0.25">
      <c r="A1863" s="333" t="s">
        <v>1501</v>
      </c>
      <c r="B1863" s="97" t="s">
        <v>1248</v>
      </c>
      <c r="C1863" s="381"/>
      <c r="D1863" s="381"/>
      <c r="E1863" s="381"/>
      <c r="F1863" s="381"/>
      <c r="G1863" s="385">
        <f t="shared" si="130"/>
        <v>6.2550847457627123E-2</v>
      </c>
      <c r="H1863" s="381"/>
      <c r="I1863" s="381"/>
      <c r="J1863" s="381"/>
      <c r="K1863" s="381"/>
      <c r="L1863" s="381"/>
      <c r="M1863" s="381"/>
      <c r="N1863" s="386">
        <v>7.3810000000000001E-2</v>
      </c>
      <c r="O1863" s="385">
        <v>7.3810000000000001E-2</v>
      </c>
    </row>
    <row r="1864" spans="1:15" ht="31.5" x14ac:dyDescent="0.25">
      <c r="A1864" s="333" t="s">
        <v>1502</v>
      </c>
      <c r="B1864" s="97" t="s">
        <v>4343</v>
      </c>
      <c r="C1864" s="381"/>
      <c r="D1864" s="381"/>
      <c r="E1864" s="381"/>
      <c r="F1864" s="381"/>
      <c r="G1864" s="385">
        <f t="shared" si="130"/>
        <v>3.5423728813559319E-2</v>
      </c>
      <c r="H1864" s="381"/>
      <c r="I1864" s="381"/>
      <c r="J1864" s="381"/>
      <c r="K1864" s="381"/>
      <c r="L1864" s="381"/>
      <c r="M1864" s="381"/>
      <c r="N1864" s="386">
        <v>4.1799999999999997E-2</v>
      </c>
      <c r="O1864" s="385">
        <v>4.1799999999999997E-2</v>
      </c>
    </row>
    <row r="1865" spans="1:15" ht="31.5" x14ac:dyDescent="0.25">
      <c r="A1865" s="333" t="s">
        <v>3955</v>
      </c>
      <c r="B1865" s="99" t="s">
        <v>4344</v>
      </c>
      <c r="C1865" s="381"/>
      <c r="D1865" s="381"/>
      <c r="E1865" s="381"/>
      <c r="F1865" s="381"/>
      <c r="G1865" s="385">
        <f t="shared" si="130"/>
        <v>3.5423728813559319E-2</v>
      </c>
      <c r="H1865" s="381"/>
      <c r="I1865" s="381"/>
      <c r="J1865" s="381"/>
      <c r="K1865" s="381"/>
      <c r="L1865" s="381"/>
      <c r="M1865" s="381"/>
      <c r="N1865" s="386">
        <v>4.1799999999999997E-2</v>
      </c>
      <c r="O1865" s="385">
        <v>4.1799999999999997E-2</v>
      </c>
    </row>
    <row r="1866" spans="1:15" ht="31.5" x14ac:dyDescent="0.25">
      <c r="A1866" s="408" t="s">
        <v>3956</v>
      </c>
      <c r="B1866" s="36" t="s">
        <v>4345</v>
      </c>
      <c r="C1866" s="381"/>
      <c r="D1866" s="381"/>
      <c r="E1866" s="381"/>
      <c r="F1866" s="381"/>
      <c r="G1866" s="385">
        <f t="shared" si="130"/>
        <v>3.5423728813559319E-2</v>
      </c>
      <c r="H1866" s="381"/>
      <c r="I1866" s="381"/>
      <c r="J1866" s="381"/>
      <c r="K1866" s="381"/>
      <c r="L1866" s="381"/>
      <c r="M1866" s="381"/>
      <c r="N1866" s="386">
        <v>4.1799999999999997E-2</v>
      </c>
      <c r="O1866" s="385">
        <v>4.1799999999999997E-2</v>
      </c>
    </row>
    <row r="1867" spans="1:15" ht="23.25" customHeight="1" x14ac:dyDescent="0.25">
      <c r="A1867" s="333" t="s">
        <v>3957</v>
      </c>
      <c r="B1867" s="36" t="s">
        <v>4346</v>
      </c>
      <c r="C1867" s="381"/>
      <c r="D1867" s="381"/>
      <c r="E1867" s="381"/>
      <c r="F1867" s="381"/>
      <c r="G1867" s="385">
        <f t="shared" si="130"/>
        <v>4.6050847457627123E-2</v>
      </c>
      <c r="H1867" s="381"/>
      <c r="I1867" s="381"/>
      <c r="J1867" s="381"/>
      <c r="K1867" s="381"/>
      <c r="L1867" s="381"/>
      <c r="M1867" s="381"/>
      <c r="N1867" s="386">
        <v>5.4339999999999999E-2</v>
      </c>
      <c r="O1867" s="385">
        <v>5.4339999999999999E-2</v>
      </c>
    </row>
    <row r="1868" spans="1:15" x14ac:dyDescent="0.25">
      <c r="A1868" s="333" t="s">
        <v>3958</v>
      </c>
      <c r="B1868" s="36" t="s">
        <v>4347</v>
      </c>
      <c r="C1868" s="381"/>
      <c r="D1868" s="381"/>
      <c r="E1868" s="381"/>
      <c r="F1868" s="381"/>
      <c r="G1868" s="385">
        <f t="shared" si="130"/>
        <v>1.7737288135593221E-2</v>
      </c>
      <c r="H1868" s="381"/>
      <c r="I1868" s="381"/>
      <c r="J1868" s="381"/>
      <c r="K1868" s="381"/>
      <c r="L1868" s="381"/>
      <c r="M1868" s="381"/>
      <c r="N1868" s="386">
        <v>2.0930000000000001E-2</v>
      </c>
      <c r="O1868" s="385">
        <v>2.0930000000000001E-2</v>
      </c>
    </row>
    <row r="1869" spans="1:15" x14ac:dyDescent="0.25">
      <c r="A1869" s="4">
        <v>11</v>
      </c>
      <c r="B1869" s="100" t="s">
        <v>26</v>
      </c>
      <c r="C1869" s="381"/>
      <c r="D1869" s="381"/>
      <c r="E1869" s="381"/>
      <c r="F1869" s="381"/>
      <c r="G1869" s="385">
        <f t="shared" si="130"/>
        <v>0</v>
      </c>
      <c r="H1869" s="381"/>
      <c r="I1869" s="381"/>
      <c r="J1869" s="381"/>
      <c r="K1869" s="381"/>
      <c r="L1869" s="381"/>
      <c r="M1869" s="381"/>
      <c r="N1869" s="386"/>
      <c r="O1869" s="385"/>
    </row>
    <row r="1870" spans="1:15" x14ac:dyDescent="0.25">
      <c r="A1870" s="333" t="s">
        <v>3959</v>
      </c>
      <c r="B1870" s="142" t="s">
        <v>111</v>
      </c>
      <c r="C1870" s="381"/>
      <c r="D1870" s="381"/>
      <c r="E1870" s="381"/>
      <c r="F1870" s="381"/>
      <c r="G1870" s="385">
        <f t="shared" si="130"/>
        <v>5.8898305084745771E-2</v>
      </c>
      <c r="H1870" s="381"/>
      <c r="I1870" s="381"/>
      <c r="J1870" s="381" t="s">
        <v>30</v>
      </c>
      <c r="K1870" s="381" t="s">
        <v>30</v>
      </c>
      <c r="L1870" s="381"/>
      <c r="M1870" s="381"/>
      <c r="N1870" s="386">
        <v>6.9500000000000006E-2</v>
      </c>
      <c r="O1870" s="385">
        <v>6.9500000000000006E-2</v>
      </c>
    </row>
    <row r="1871" spans="1:15" x14ac:dyDescent="0.25">
      <c r="A1871" s="4" t="s">
        <v>37</v>
      </c>
      <c r="B1871" s="100" t="s">
        <v>38</v>
      </c>
      <c r="C1871" s="381"/>
      <c r="D1871" s="381"/>
      <c r="E1871" s="381"/>
      <c r="F1871" s="381"/>
      <c r="G1871" s="385">
        <f t="shared" si="130"/>
        <v>0</v>
      </c>
      <c r="H1871" s="381"/>
      <c r="I1871" s="381"/>
      <c r="J1871" s="381"/>
      <c r="K1871" s="381"/>
      <c r="L1871" s="381"/>
      <c r="M1871" s="381"/>
      <c r="N1871" s="386"/>
      <c r="O1871" s="385"/>
    </row>
    <row r="1872" spans="1:15" x14ac:dyDescent="0.25">
      <c r="A1872" s="4" t="s">
        <v>593</v>
      </c>
      <c r="B1872" s="100" t="s">
        <v>29</v>
      </c>
      <c r="C1872" s="381"/>
      <c r="D1872" s="381"/>
      <c r="E1872" s="381"/>
      <c r="F1872" s="381"/>
      <c r="G1872" s="385">
        <f t="shared" si="130"/>
        <v>0</v>
      </c>
      <c r="H1872" s="381"/>
      <c r="I1872" s="381"/>
      <c r="J1872" s="381"/>
      <c r="K1872" s="381"/>
      <c r="L1872" s="381"/>
      <c r="M1872" s="381"/>
      <c r="N1872" s="386"/>
      <c r="O1872" s="385"/>
    </row>
    <row r="1873" spans="1:15" ht="31.5" x14ac:dyDescent="0.25">
      <c r="A1873" s="220" t="s">
        <v>1790</v>
      </c>
      <c r="B1873" s="21" t="s">
        <v>40</v>
      </c>
      <c r="C1873" s="381"/>
      <c r="D1873" s="381"/>
      <c r="E1873" s="381"/>
      <c r="F1873" s="381"/>
      <c r="G1873" s="385">
        <f t="shared" si="130"/>
        <v>0.26355932203389831</v>
      </c>
      <c r="H1873" s="381"/>
      <c r="I1873" s="381"/>
      <c r="J1873" s="381" t="s">
        <v>106</v>
      </c>
      <c r="K1873" s="381" t="s">
        <v>106</v>
      </c>
      <c r="L1873" s="381"/>
      <c r="M1873" s="381"/>
      <c r="N1873" s="386">
        <v>0.311</v>
      </c>
      <c r="O1873" s="385">
        <v>0.311</v>
      </c>
    </row>
    <row r="1874" spans="1:15" ht="31.5" x14ac:dyDescent="0.25">
      <c r="A1874" s="333" t="s">
        <v>1791</v>
      </c>
      <c r="B1874" s="30" t="s">
        <v>41</v>
      </c>
      <c r="C1874" s="381"/>
      <c r="D1874" s="381"/>
      <c r="E1874" s="381"/>
      <c r="F1874" s="381"/>
      <c r="G1874" s="385">
        <f t="shared" si="130"/>
        <v>1.8152593559322034</v>
      </c>
      <c r="H1874" s="381"/>
      <c r="I1874" s="381"/>
      <c r="J1874" s="381" t="s">
        <v>152</v>
      </c>
      <c r="K1874" s="381" t="s">
        <v>152</v>
      </c>
      <c r="L1874" s="381"/>
      <c r="M1874" s="381"/>
      <c r="N1874" s="386">
        <v>2.1420060400000001</v>
      </c>
      <c r="O1874" s="385">
        <v>2.1420060400000001</v>
      </c>
    </row>
    <row r="1875" spans="1:15" ht="31.5" x14ac:dyDescent="0.25">
      <c r="A1875" s="398" t="s">
        <v>1909</v>
      </c>
      <c r="B1875" s="21" t="s">
        <v>4348</v>
      </c>
      <c r="C1875" s="381"/>
      <c r="D1875" s="381"/>
      <c r="E1875" s="381"/>
      <c r="F1875" s="381"/>
      <c r="G1875" s="385">
        <f t="shared" si="130"/>
        <v>2.2640279661016952E-2</v>
      </c>
      <c r="H1875" s="381"/>
      <c r="I1875" s="381"/>
      <c r="J1875" s="381"/>
      <c r="K1875" s="381"/>
      <c r="L1875" s="381"/>
      <c r="M1875" s="381"/>
      <c r="N1875" s="386">
        <v>2.6715530000000001E-2</v>
      </c>
      <c r="O1875" s="385">
        <v>2.6715530000000001E-2</v>
      </c>
    </row>
    <row r="1876" spans="1:15" ht="31.5" x14ac:dyDescent="0.25">
      <c r="A1876" s="333" t="s">
        <v>1910</v>
      </c>
      <c r="B1876" s="36" t="s">
        <v>4349</v>
      </c>
      <c r="C1876" s="381"/>
      <c r="D1876" s="381"/>
      <c r="E1876" s="381"/>
      <c r="F1876" s="381"/>
      <c r="G1876" s="385">
        <f t="shared" si="130"/>
        <v>3.6996898305084749E-2</v>
      </c>
      <c r="H1876" s="381"/>
      <c r="I1876" s="381"/>
      <c r="J1876" s="381"/>
      <c r="K1876" s="381"/>
      <c r="L1876" s="381"/>
      <c r="M1876" s="381"/>
      <c r="N1876" s="386">
        <v>4.3656340000000002E-2</v>
      </c>
      <c r="O1876" s="385">
        <v>4.3656340000000002E-2</v>
      </c>
    </row>
    <row r="1877" spans="1:15" x14ac:dyDescent="0.25">
      <c r="A1877" s="137" t="s">
        <v>27</v>
      </c>
      <c r="B1877" s="395" t="s">
        <v>43</v>
      </c>
      <c r="C1877" s="381"/>
      <c r="D1877" s="381"/>
      <c r="E1877" s="381"/>
      <c r="F1877" s="381"/>
      <c r="G1877" s="385">
        <f t="shared" si="130"/>
        <v>0</v>
      </c>
      <c r="H1877" s="381"/>
      <c r="I1877" s="381"/>
      <c r="J1877" s="381"/>
      <c r="K1877" s="381"/>
      <c r="L1877" s="381"/>
      <c r="M1877" s="381"/>
      <c r="N1877" s="386"/>
      <c r="O1877" s="385"/>
    </row>
    <row r="1878" spans="1:15" ht="31.5" x14ac:dyDescent="0.25">
      <c r="A1878" s="398" t="s">
        <v>1550</v>
      </c>
      <c r="B1878" s="30" t="s">
        <v>153</v>
      </c>
      <c r="C1878" s="381"/>
      <c r="D1878" s="381"/>
      <c r="E1878" s="381" t="s">
        <v>154</v>
      </c>
      <c r="F1878" s="381" t="s">
        <v>154</v>
      </c>
      <c r="G1878" s="385">
        <f t="shared" si="130"/>
        <v>0.73975423728813572</v>
      </c>
      <c r="H1878" s="381"/>
      <c r="I1878" s="381"/>
      <c r="J1878" s="381" t="s">
        <v>154</v>
      </c>
      <c r="K1878" s="381" t="s">
        <v>154</v>
      </c>
      <c r="L1878" s="381"/>
      <c r="M1878" s="381"/>
      <c r="N1878" s="386">
        <v>0.87291000000000007</v>
      </c>
      <c r="O1878" s="385">
        <v>0.87291000000000007</v>
      </c>
    </row>
    <row r="1879" spans="1:15" ht="31.5" x14ac:dyDescent="0.25">
      <c r="A1879" s="333" t="s">
        <v>1551</v>
      </c>
      <c r="B1879" s="142" t="s">
        <v>155</v>
      </c>
      <c r="C1879" s="381"/>
      <c r="D1879" s="381"/>
      <c r="E1879" s="381" t="s">
        <v>156</v>
      </c>
      <c r="F1879" s="381" t="s">
        <v>156</v>
      </c>
      <c r="G1879" s="385">
        <f t="shared" si="130"/>
        <v>0.24092542372881356</v>
      </c>
      <c r="H1879" s="381"/>
      <c r="I1879" s="381"/>
      <c r="J1879" s="381" t="s">
        <v>156</v>
      </c>
      <c r="K1879" s="381" t="s">
        <v>156</v>
      </c>
      <c r="L1879" s="381"/>
      <c r="M1879" s="381"/>
      <c r="N1879" s="386">
        <v>0.28429199999999999</v>
      </c>
      <c r="O1879" s="385">
        <v>0.28429199999999999</v>
      </c>
    </row>
    <row r="1880" spans="1:15" ht="31.5" x14ac:dyDescent="0.25">
      <c r="A1880" s="333" t="s">
        <v>1552</v>
      </c>
      <c r="B1880" s="142" t="s">
        <v>157</v>
      </c>
      <c r="C1880" s="381"/>
      <c r="D1880" s="381"/>
      <c r="E1880" s="381" t="s">
        <v>158</v>
      </c>
      <c r="F1880" s="381" t="s">
        <v>158</v>
      </c>
      <c r="G1880" s="385">
        <f t="shared" si="130"/>
        <v>6.6869491525423735E-2</v>
      </c>
      <c r="H1880" s="381"/>
      <c r="I1880" s="381"/>
      <c r="J1880" s="381" t="s">
        <v>158</v>
      </c>
      <c r="K1880" s="381" t="s">
        <v>158</v>
      </c>
      <c r="L1880" s="381"/>
      <c r="M1880" s="381"/>
      <c r="N1880" s="386">
        <v>7.8906000000000004E-2</v>
      </c>
      <c r="O1880" s="385">
        <v>7.8906000000000004E-2</v>
      </c>
    </row>
    <row r="1881" spans="1:15" ht="51" customHeight="1" x14ac:dyDescent="0.25">
      <c r="A1881" s="333" t="s">
        <v>1745</v>
      </c>
      <c r="B1881" s="142" t="s">
        <v>159</v>
      </c>
      <c r="C1881" s="381"/>
      <c r="D1881" s="381"/>
      <c r="E1881" s="381" t="s">
        <v>160</v>
      </c>
      <c r="F1881" s="381" t="s">
        <v>160</v>
      </c>
      <c r="G1881" s="385">
        <f t="shared" si="130"/>
        <v>1.1485177966101696E-2</v>
      </c>
      <c r="H1881" s="381"/>
      <c r="I1881" s="381"/>
      <c r="J1881" s="381" t="s">
        <v>160</v>
      </c>
      <c r="K1881" s="381" t="s">
        <v>160</v>
      </c>
      <c r="L1881" s="381"/>
      <c r="M1881" s="381"/>
      <c r="N1881" s="386">
        <v>1.355251E-2</v>
      </c>
      <c r="O1881" s="385">
        <v>1.355251E-2</v>
      </c>
    </row>
    <row r="1882" spans="1:15" ht="47.25" x14ac:dyDescent="0.25">
      <c r="A1882" s="333" t="s">
        <v>1746</v>
      </c>
      <c r="B1882" s="142" t="s">
        <v>161</v>
      </c>
      <c r="C1882" s="381"/>
      <c r="D1882" s="381"/>
      <c r="E1882" s="381" t="s">
        <v>162</v>
      </c>
      <c r="F1882" s="381" t="s">
        <v>162</v>
      </c>
      <c r="G1882" s="385">
        <f t="shared" si="130"/>
        <v>5.0847457627118647E-2</v>
      </c>
      <c r="H1882" s="381"/>
      <c r="I1882" s="381"/>
      <c r="J1882" s="381" t="s">
        <v>162</v>
      </c>
      <c r="K1882" s="381" t="s">
        <v>162</v>
      </c>
      <c r="L1882" s="381"/>
      <c r="M1882" s="381"/>
      <c r="N1882" s="386">
        <v>0.06</v>
      </c>
      <c r="O1882" s="385">
        <v>0.06</v>
      </c>
    </row>
    <row r="1883" spans="1:15" ht="31.5" x14ac:dyDescent="0.25">
      <c r="A1883" s="333" t="s">
        <v>1939</v>
      </c>
      <c r="B1883" s="36" t="s">
        <v>4350</v>
      </c>
      <c r="C1883" s="381"/>
      <c r="D1883" s="381"/>
      <c r="E1883" s="381"/>
      <c r="F1883" s="381"/>
      <c r="G1883" s="385">
        <f t="shared" si="130"/>
        <v>4.2751135593220344E-2</v>
      </c>
      <c r="H1883" s="381"/>
      <c r="I1883" s="381"/>
      <c r="J1883" s="381"/>
      <c r="K1883" s="381"/>
      <c r="L1883" s="381"/>
      <c r="M1883" s="381"/>
      <c r="N1883" s="386">
        <v>5.0446339999999999E-2</v>
      </c>
      <c r="O1883" s="385">
        <v>5.0446339999999999E-2</v>
      </c>
    </row>
    <row r="1884" spans="1:15" ht="31.5" x14ac:dyDescent="0.25">
      <c r="A1884" s="333" t="s">
        <v>1941</v>
      </c>
      <c r="B1884" s="36" t="s">
        <v>4351</v>
      </c>
      <c r="C1884" s="381"/>
      <c r="D1884" s="381"/>
      <c r="E1884" s="381"/>
      <c r="F1884" s="381"/>
      <c r="G1884" s="385">
        <f t="shared" si="130"/>
        <v>0.10374266101694916</v>
      </c>
      <c r="H1884" s="381"/>
      <c r="I1884" s="381"/>
      <c r="J1884" s="381"/>
      <c r="K1884" s="381"/>
      <c r="L1884" s="381"/>
      <c r="M1884" s="381"/>
      <c r="N1884" s="386">
        <v>0.12241634000000001</v>
      </c>
      <c r="O1884" s="385">
        <v>0.12241634000000001</v>
      </c>
    </row>
    <row r="1885" spans="1:15" ht="31.5" x14ac:dyDescent="0.25">
      <c r="A1885" s="333" t="s">
        <v>1942</v>
      </c>
      <c r="B1885" s="142" t="s">
        <v>168</v>
      </c>
      <c r="C1885" s="381"/>
      <c r="D1885" s="381"/>
      <c r="E1885" s="381"/>
      <c r="F1885" s="381"/>
      <c r="G1885" s="385">
        <f t="shared" si="130"/>
        <v>0.39816949152542375</v>
      </c>
      <c r="H1885" s="381"/>
      <c r="I1885" s="381"/>
      <c r="J1885" s="381"/>
      <c r="K1885" s="381"/>
      <c r="L1885" s="381"/>
      <c r="M1885" s="381"/>
      <c r="N1885" s="386">
        <v>0.46983999999999998</v>
      </c>
      <c r="O1885" s="385">
        <v>0.46983999999999998</v>
      </c>
    </row>
    <row r="1886" spans="1:15" x14ac:dyDescent="0.25">
      <c r="A1886" s="138" t="s">
        <v>3960</v>
      </c>
      <c r="B1886" s="30" t="s">
        <v>169</v>
      </c>
      <c r="C1886" s="381"/>
      <c r="D1886" s="381"/>
      <c r="E1886" s="381"/>
      <c r="F1886" s="381"/>
      <c r="G1886" s="385">
        <f t="shared" si="130"/>
        <v>7.4076271186440681E-2</v>
      </c>
      <c r="H1886" s="381"/>
      <c r="I1886" s="381"/>
      <c r="J1886" s="381"/>
      <c r="K1886" s="381"/>
      <c r="L1886" s="381"/>
      <c r="M1886" s="381"/>
      <c r="N1886" s="386">
        <v>8.7410000000000002E-2</v>
      </c>
      <c r="O1886" s="385">
        <v>8.7410000000000002E-2</v>
      </c>
    </row>
    <row r="1887" spans="1:15" x14ac:dyDescent="0.25">
      <c r="A1887" s="138" t="s">
        <v>3961</v>
      </c>
      <c r="B1887" s="30" t="s">
        <v>170</v>
      </c>
      <c r="C1887" s="381"/>
      <c r="D1887" s="381"/>
      <c r="E1887" s="381"/>
      <c r="F1887" s="381"/>
      <c r="G1887" s="385">
        <f t="shared" si="130"/>
        <v>6.0957627118644067E-2</v>
      </c>
      <c r="H1887" s="381"/>
      <c r="I1887" s="381"/>
      <c r="J1887" s="381"/>
      <c r="K1887" s="381"/>
      <c r="L1887" s="381"/>
      <c r="M1887" s="381"/>
      <c r="N1887" s="386">
        <v>7.1929999999999994E-2</v>
      </c>
      <c r="O1887" s="385">
        <v>7.1929999999999994E-2</v>
      </c>
    </row>
    <row r="1888" spans="1:15" ht="47.25" x14ac:dyDescent="0.25">
      <c r="A1888" s="138" t="s">
        <v>3962</v>
      </c>
      <c r="B1888" s="379" t="s">
        <v>171</v>
      </c>
      <c r="C1888" s="381"/>
      <c r="D1888" s="381"/>
      <c r="E1888" s="381"/>
      <c r="F1888" s="381"/>
      <c r="G1888" s="385">
        <f t="shared" si="130"/>
        <v>1.0381355932203391E-2</v>
      </c>
      <c r="H1888" s="381"/>
      <c r="I1888" s="381"/>
      <c r="J1888" s="381"/>
      <c r="K1888" s="381"/>
      <c r="L1888" s="381"/>
      <c r="M1888" s="381"/>
      <c r="N1888" s="386">
        <v>1.225E-2</v>
      </c>
      <c r="O1888" s="385">
        <v>1.225E-2</v>
      </c>
    </row>
    <row r="1889" spans="1:15" x14ac:dyDescent="0.25">
      <c r="A1889" s="27" t="s">
        <v>44</v>
      </c>
      <c r="B1889" s="395" t="s">
        <v>20</v>
      </c>
      <c r="C1889" s="381"/>
      <c r="D1889" s="381"/>
      <c r="E1889" s="381"/>
      <c r="F1889" s="381"/>
      <c r="G1889" s="385">
        <f t="shared" si="130"/>
        <v>0</v>
      </c>
      <c r="H1889" s="381"/>
      <c r="I1889" s="381"/>
      <c r="J1889" s="381"/>
      <c r="K1889" s="381"/>
      <c r="L1889" s="381"/>
      <c r="M1889" s="381"/>
      <c r="N1889" s="386">
        <v>0</v>
      </c>
      <c r="O1889" s="385">
        <v>0</v>
      </c>
    </row>
    <row r="1890" spans="1:15" x14ac:dyDescent="0.25">
      <c r="A1890" s="138" t="s">
        <v>1394</v>
      </c>
      <c r="B1890" s="379" t="s">
        <v>115</v>
      </c>
      <c r="C1890" s="381"/>
      <c r="D1890" s="381"/>
      <c r="E1890" s="381"/>
      <c r="F1890" s="381"/>
      <c r="G1890" s="385">
        <f t="shared" si="130"/>
        <v>2.061338983050848</v>
      </c>
      <c r="H1890" s="381"/>
      <c r="I1890" s="381"/>
      <c r="J1890" s="381" t="s">
        <v>30</v>
      </c>
      <c r="K1890" s="381" t="s">
        <v>30</v>
      </c>
      <c r="L1890" s="381"/>
      <c r="M1890" s="381"/>
      <c r="N1890" s="386">
        <v>2.4323800000000002</v>
      </c>
      <c r="O1890" s="385">
        <v>2.4323800000000002</v>
      </c>
    </row>
    <row r="1891" spans="1:15" x14ac:dyDescent="0.25">
      <c r="A1891" s="27" t="s">
        <v>45</v>
      </c>
      <c r="B1891" s="409" t="s">
        <v>21</v>
      </c>
      <c r="C1891" s="381"/>
      <c r="D1891" s="381"/>
      <c r="E1891" s="381"/>
      <c r="F1891" s="381"/>
      <c r="G1891" s="385">
        <f t="shared" si="130"/>
        <v>0</v>
      </c>
      <c r="H1891" s="381"/>
      <c r="I1891" s="381"/>
      <c r="J1891" s="381"/>
      <c r="K1891" s="381"/>
      <c r="L1891" s="381"/>
      <c r="M1891" s="381"/>
      <c r="N1891" s="386">
        <v>0</v>
      </c>
      <c r="O1891" s="385">
        <v>0</v>
      </c>
    </row>
    <row r="1892" spans="1:15" x14ac:dyDescent="0.25">
      <c r="A1892" s="138" t="s">
        <v>3963</v>
      </c>
      <c r="B1892" s="45" t="s">
        <v>47</v>
      </c>
      <c r="C1892" s="381"/>
      <c r="D1892" s="381"/>
      <c r="E1892" s="381"/>
      <c r="F1892" s="381"/>
      <c r="G1892" s="385">
        <f t="shared" si="130"/>
        <v>0.71982706779661021</v>
      </c>
      <c r="H1892" s="381"/>
      <c r="I1892" s="381"/>
      <c r="J1892" s="381"/>
      <c r="K1892" s="381"/>
      <c r="L1892" s="381"/>
      <c r="M1892" s="381"/>
      <c r="N1892" s="386">
        <v>0.84939593999999996</v>
      </c>
      <c r="O1892" s="385">
        <v>0.84939593999999996</v>
      </c>
    </row>
    <row r="1893" spans="1:15" ht="31.5" x14ac:dyDescent="0.25">
      <c r="A1893" s="138" t="s">
        <v>3963</v>
      </c>
      <c r="B1893" s="45" t="s">
        <v>1258</v>
      </c>
      <c r="C1893" s="381"/>
      <c r="D1893" s="381"/>
      <c r="E1893" s="381"/>
      <c r="F1893" s="381"/>
      <c r="G1893" s="385">
        <f t="shared" si="130"/>
        <v>0.33898305084745767</v>
      </c>
      <c r="H1893" s="381"/>
      <c r="I1893" s="381"/>
      <c r="J1893" s="381"/>
      <c r="K1893" s="381"/>
      <c r="L1893" s="381"/>
      <c r="M1893" s="381"/>
      <c r="N1893" s="386">
        <v>0.4</v>
      </c>
      <c r="O1893" s="385">
        <v>0.4</v>
      </c>
    </row>
    <row r="1894" spans="1:15" x14ac:dyDescent="0.25">
      <c r="A1894" s="138" t="s">
        <v>46</v>
      </c>
      <c r="B1894" s="45" t="s">
        <v>22</v>
      </c>
      <c r="C1894" s="381"/>
      <c r="D1894" s="381"/>
      <c r="E1894" s="381"/>
      <c r="F1894" s="381"/>
      <c r="G1894" s="385">
        <f t="shared" si="130"/>
        <v>0</v>
      </c>
      <c r="H1894" s="381"/>
      <c r="I1894" s="381"/>
      <c r="J1894" s="381"/>
      <c r="K1894" s="381"/>
      <c r="L1894" s="381"/>
      <c r="M1894" s="381"/>
      <c r="N1894" s="386">
        <v>0</v>
      </c>
      <c r="O1894" s="385">
        <v>0</v>
      </c>
    </row>
    <row r="1895" spans="1:15" ht="31.5" x14ac:dyDescent="0.25">
      <c r="A1895" s="333" t="s">
        <v>2833</v>
      </c>
      <c r="B1895" s="142" t="s">
        <v>49</v>
      </c>
      <c r="C1895" s="381"/>
      <c r="D1895" s="381"/>
      <c r="E1895" s="381"/>
      <c r="F1895" s="381"/>
      <c r="G1895" s="385">
        <f t="shared" si="130"/>
        <v>0.11186440677966103</v>
      </c>
      <c r="H1895" s="381"/>
      <c r="I1895" s="381"/>
      <c r="J1895" s="381"/>
      <c r="K1895" s="381"/>
      <c r="L1895" s="381"/>
      <c r="M1895" s="381"/>
      <c r="N1895" s="386">
        <v>0.13200000000000001</v>
      </c>
      <c r="O1895" s="385">
        <v>0.13200000000000001</v>
      </c>
    </row>
    <row r="1896" spans="1:15" x14ac:dyDescent="0.25">
      <c r="A1896" s="4" t="s">
        <v>51</v>
      </c>
      <c r="B1896" s="25" t="s">
        <v>24</v>
      </c>
      <c r="C1896" s="381"/>
      <c r="D1896" s="381"/>
      <c r="E1896" s="381"/>
      <c r="F1896" s="381"/>
      <c r="G1896" s="385">
        <f t="shared" si="130"/>
        <v>0</v>
      </c>
      <c r="H1896" s="381"/>
      <c r="I1896" s="381"/>
      <c r="J1896" s="381"/>
      <c r="K1896" s="381"/>
      <c r="L1896" s="381"/>
      <c r="M1896" s="381"/>
      <c r="N1896" s="386">
        <v>0</v>
      </c>
      <c r="O1896" s="385">
        <v>0</v>
      </c>
    </row>
    <row r="1897" spans="1:15" x14ac:dyDescent="0.25">
      <c r="A1897" s="333" t="s">
        <v>2844</v>
      </c>
      <c r="B1897" s="100" t="s">
        <v>24</v>
      </c>
      <c r="C1897" s="381"/>
      <c r="D1897" s="381"/>
      <c r="E1897" s="381"/>
      <c r="F1897" s="381"/>
      <c r="G1897" s="385">
        <f t="shared" si="130"/>
        <v>2.7601694915254238</v>
      </c>
      <c r="H1897" s="381"/>
      <c r="I1897" s="381"/>
      <c r="J1897" s="381" t="s">
        <v>30</v>
      </c>
      <c r="K1897" s="381" t="s">
        <v>30</v>
      </c>
      <c r="L1897" s="381"/>
      <c r="M1897" s="381"/>
      <c r="N1897" s="386">
        <v>3.2570000000000001</v>
      </c>
      <c r="O1897" s="385">
        <v>3.2570000000000001</v>
      </c>
    </row>
    <row r="1898" spans="1:15" x14ac:dyDescent="0.25">
      <c r="A1898" s="4" t="s">
        <v>52</v>
      </c>
      <c r="B1898" s="395" t="s">
        <v>26</v>
      </c>
      <c r="C1898" s="381"/>
      <c r="D1898" s="381"/>
      <c r="E1898" s="381"/>
      <c r="F1898" s="381"/>
      <c r="G1898" s="385">
        <f t="shared" si="130"/>
        <v>0</v>
      </c>
      <c r="H1898" s="381"/>
      <c r="I1898" s="381"/>
      <c r="J1898" s="381"/>
      <c r="K1898" s="381"/>
      <c r="L1898" s="381"/>
      <c r="M1898" s="381"/>
      <c r="N1898" s="386">
        <v>0</v>
      </c>
      <c r="O1898" s="385">
        <v>0</v>
      </c>
    </row>
    <row r="1899" spans="1:15" x14ac:dyDescent="0.25">
      <c r="A1899" s="333" t="s">
        <v>53</v>
      </c>
      <c r="B1899" s="30" t="s">
        <v>111</v>
      </c>
      <c r="C1899" s="381"/>
      <c r="D1899" s="381"/>
      <c r="E1899" s="381"/>
      <c r="F1899" s="381"/>
      <c r="G1899" s="385">
        <f t="shared" si="130"/>
        <v>5.8898305084745771E-2</v>
      </c>
      <c r="H1899" s="381"/>
      <c r="I1899" s="381"/>
      <c r="J1899" s="381" t="s">
        <v>30</v>
      </c>
      <c r="K1899" s="381" t="s">
        <v>30</v>
      </c>
      <c r="L1899" s="381"/>
      <c r="M1899" s="381"/>
      <c r="N1899" s="386">
        <v>6.9500000000000006E-2</v>
      </c>
      <c r="O1899" s="385">
        <v>6.9500000000000006E-2</v>
      </c>
    </row>
    <row r="1900" spans="1:15" x14ac:dyDescent="0.25">
      <c r="A1900" s="4" t="s">
        <v>56</v>
      </c>
      <c r="B1900" s="25" t="s">
        <v>57</v>
      </c>
      <c r="C1900" s="381"/>
      <c r="D1900" s="381"/>
      <c r="E1900" s="381"/>
      <c r="F1900" s="381"/>
      <c r="G1900" s="385">
        <f t="shared" si="130"/>
        <v>0</v>
      </c>
      <c r="H1900" s="381"/>
      <c r="I1900" s="381"/>
      <c r="J1900" s="381"/>
      <c r="K1900" s="381"/>
      <c r="L1900" s="381"/>
      <c r="M1900" s="381"/>
      <c r="N1900" s="386"/>
      <c r="O1900" s="385"/>
    </row>
    <row r="1901" spans="1:15" x14ac:dyDescent="0.25">
      <c r="A1901" s="4">
        <v>1</v>
      </c>
      <c r="B1901" s="395" t="s">
        <v>29</v>
      </c>
      <c r="C1901" s="381"/>
      <c r="D1901" s="381"/>
      <c r="E1901" s="381"/>
      <c r="F1901" s="381"/>
      <c r="G1901" s="385">
        <f t="shared" si="130"/>
        <v>0</v>
      </c>
      <c r="H1901" s="381"/>
      <c r="I1901" s="381"/>
      <c r="J1901" s="381"/>
      <c r="K1901" s="381"/>
      <c r="L1901" s="381"/>
      <c r="M1901" s="381"/>
      <c r="N1901" s="386"/>
      <c r="O1901" s="385"/>
    </row>
    <row r="1902" spans="1:15" ht="31.5" x14ac:dyDescent="0.25">
      <c r="A1902" s="333" t="s">
        <v>1395</v>
      </c>
      <c r="B1902" s="36" t="s">
        <v>4192</v>
      </c>
      <c r="C1902" s="381"/>
      <c r="D1902" s="381"/>
      <c r="E1902" s="381"/>
      <c r="F1902" s="381"/>
      <c r="G1902" s="385">
        <f t="shared" si="130"/>
        <v>0.22309572033898306</v>
      </c>
      <c r="H1902" s="381"/>
      <c r="I1902" s="381"/>
      <c r="J1902" s="381" t="s">
        <v>106</v>
      </c>
      <c r="K1902" s="381" t="s">
        <v>106</v>
      </c>
      <c r="L1902" s="381"/>
      <c r="M1902" s="381"/>
      <c r="N1902" s="386">
        <v>0.26325294999999999</v>
      </c>
      <c r="O1902" s="385">
        <v>0.26325294999999999</v>
      </c>
    </row>
    <row r="1903" spans="1:15" x14ac:dyDescent="0.25">
      <c r="A1903" s="333" t="s">
        <v>1396</v>
      </c>
      <c r="B1903" s="21" t="s">
        <v>4193</v>
      </c>
      <c r="C1903" s="381"/>
      <c r="D1903" s="381"/>
      <c r="E1903" s="381"/>
      <c r="F1903" s="381"/>
      <c r="G1903" s="385">
        <f t="shared" si="130"/>
        <v>4.1209550847457622E-2</v>
      </c>
      <c r="H1903" s="381"/>
      <c r="I1903" s="381"/>
      <c r="J1903" s="381" t="s">
        <v>1199</v>
      </c>
      <c r="K1903" s="381" t="s">
        <v>1199</v>
      </c>
      <c r="L1903" s="381"/>
      <c r="M1903" s="381"/>
      <c r="N1903" s="386">
        <v>4.8627269999999993E-2</v>
      </c>
      <c r="O1903" s="385">
        <v>4.8627269999999993E-2</v>
      </c>
    </row>
    <row r="1904" spans="1:15" ht="31.5" x14ac:dyDescent="0.25">
      <c r="A1904" s="333" t="s">
        <v>1397</v>
      </c>
      <c r="B1904" s="36" t="s">
        <v>4194</v>
      </c>
      <c r="C1904" s="381"/>
      <c r="D1904" s="381"/>
      <c r="E1904" s="381"/>
      <c r="F1904" s="381"/>
      <c r="G1904" s="385">
        <f t="shared" si="130"/>
        <v>0.33350739830508475</v>
      </c>
      <c r="H1904" s="381"/>
      <c r="I1904" s="381"/>
      <c r="J1904" s="381" t="s">
        <v>1200</v>
      </c>
      <c r="K1904" s="381" t="s">
        <v>1200</v>
      </c>
      <c r="L1904" s="381"/>
      <c r="M1904" s="381"/>
      <c r="N1904" s="386">
        <v>0.39353872999999995</v>
      </c>
      <c r="O1904" s="385">
        <v>0.39353872999999995</v>
      </c>
    </row>
    <row r="1905" spans="1:15" ht="31.5" x14ac:dyDescent="0.25">
      <c r="A1905" s="333" t="s">
        <v>1398</v>
      </c>
      <c r="B1905" s="142" t="s">
        <v>722</v>
      </c>
      <c r="C1905" s="381"/>
      <c r="D1905" s="381"/>
      <c r="E1905" s="381"/>
      <c r="F1905" s="381"/>
      <c r="G1905" s="385">
        <f t="shared" ref="G1905:G1968" si="131">N1905/1.18</f>
        <v>0.960485084745763</v>
      </c>
      <c r="H1905" s="381"/>
      <c r="I1905" s="381"/>
      <c r="J1905" s="381" t="s">
        <v>1201</v>
      </c>
      <c r="K1905" s="381" t="s">
        <v>1201</v>
      </c>
      <c r="L1905" s="381"/>
      <c r="M1905" s="381"/>
      <c r="N1905" s="386">
        <v>1.1333724000000003</v>
      </c>
      <c r="O1905" s="385">
        <v>1.1333724000000003</v>
      </c>
    </row>
    <row r="1906" spans="1:15" ht="31.5" x14ac:dyDescent="0.25">
      <c r="A1906" s="364" t="s">
        <v>1399</v>
      </c>
      <c r="B1906" s="45" t="s">
        <v>4197</v>
      </c>
      <c r="C1906" s="381"/>
      <c r="D1906" s="381"/>
      <c r="E1906" s="381"/>
      <c r="F1906" s="381"/>
      <c r="G1906" s="385">
        <f t="shared" si="131"/>
        <v>0.26654137288135599</v>
      </c>
      <c r="H1906" s="381"/>
      <c r="I1906" s="381"/>
      <c r="J1906" s="381" t="s">
        <v>1203</v>
      </c>
      <c r="K1906" s="381" t="s">
        <v>1203</v>
      </c>
      <c r="L1906" s="381"/>
      <c r="M1906" s="381"/>
      <c r="N1906" s="386">
        <v>0.31451882000000003</v>
      </c>
      <c r="O1906" s="385">
        <v>0.31451882000000003</v>
      </c>
    </row>
    <row r="1907" spans="1:15" ht="31.5" x14ac:dyDescent="0.25">
      <c r="A1907" s="398" t="s">
        <v>1400</v>
      </c>
      <c r="B1907" s="21" t="s">
        <v>4198</v>
      </c>
      <c r="C1907" s="381"/>
      <c r="D1907" s="381"/>
      <c r="E1907" s="381"/>
      <c r="F1907" s="381"/>
      <c r="G1907" s="385">
        <f t="shared" si="131"/>
        <v>0.18624538135593222</v>
      </c>
      <c r="H1907" s="381"/>
      <c r="I1907" s="381"/>
      <c r="J1907" s="381" t="s">
        <v>124</v>
      </c>
      <c r="K1907" s="381" t="s">
        <v>124</v>
      </c>
      <c r="L1907" s="381"/>
      <c r="M1907" s="381"/>
      <c r="N1907" s="386">
        <v>0.21976955000000001</v>
      </c>
      <c r="O1907" s="385">
        <v>0.21976955000000001</v>
      </c>
    </row>
    <row r="1908" spans="1:15" ht="31.5" x14ac:dyDescent="0.25">
      <c r="A1908" s="58" t="s">
        <v>1401</v>
      </c>
      <c r="B1908" s="21" t="s">
        <v>4199</v>
      </c>
      <c r="C1908" s="381"/>
      <c r="D1908" s="381"/>
      <c r="E1908" s="381"/>
      <c r="F1908" s="381"/>
      <c r="G1908" s="385">
        <f t="shared" si="131"/>
        <v>0.66102118644067809</v>
      </c>
      <c r="H1908" s="381"/>
      <c r="I1908" s="381"/>
      <c r="J1908" s="381" t="s">
        <v>298</v>
      </c>
      <c r="K1908" s="381" t="s">
        <v>298</v>
      </c>
      <c r="L1908" s="381"/>
      <c r="M1908" s="381"/>
      <c r="N1908" s="386">
        <v>0.78000500000000006</v>
      </c>
      <c r="O1908" s="385">
        <v>0.78000500000000006</v>
      </c>
    </row>
    <row r="1909" spans="1:15" ht="47.25" x14ac:dyDescent="0.25">
      <c r="A1909" s="58" t="s">
        <v>1402</v>
      </c>
      <c r="B1909" s="21" t="s">
        <v>4352</v>
      </c>
      <c r="C1909" s="381"/>
      <c r="D1909" s="381"/>
      <c r="E1909" s="381"/>
      <c r="F1909" s="381"/>
      <c r="G1909" s="385">
        <f t="shared" si="131"/>
        <v>6.9223313559322042E-2</v>
      </c>
      <c r="H1909" s="381"/>
      <c r="I1909" s="381"/>
      <c r="J1909" s="381" t="s">
        <v>1205</v>
      </c>
      <c r="K1909" s="381" t="s">
        <v>1205</v>
      </c>
      <c r="L1909" s="381"/>
      <c r="M1909" s="381"/>
      <c r="N1909" s="386">
        <v>8.1683510000000001E-2</v>
      </c>
      <c r="O1909" s="385">
        <v>8.1683510000000001E-2</v>
      </c>
    </row>
    <row r="1910" spans="1:15" x14ac:dyDescent="0.25">
      <c r="A1910" s="58" t="s">
        <v>1503</v>
      </c>
      <c r="B1910" s="21" t="s">
        <v>4353</v>
      </c>
      <c r="C1910" s="381"/>
      <c r="D1910" s="381"/>
      <c r="E1910" s="381"/>
      <c r="F1910" s="381"/>
      <c r="G1910" s="385">
        <f t="shared" si="131"/>
        <v>3.6190677966101696E-2</v>
      </c>
      <c r="H1910" s="381"/>
      <c r="I1910" s="381"/>
      <c r="J1910" s="381"/>
      <c r="K1910" s="381"/>
      <c r="L1910" s="381"/>
      <c r="M1910" s="381"/>
      <c r="N1910" s="386">
        <v>4.2705E-2</v>
      </c>
      <c r="O1910" s="385">
        <v>4.2705E-2</v>
      </c>
    </row>
    <row r="1911" spans="1:15" x14ac:dyDescent="0.25">
      <c r="A1911" s="58" t="s">
        <v>1954</v>
      </c>
      <c r="B1911" s="21" t="s">
        <v>4354</v>
      </c>
      <c r="C1911" s="381"/>
      <c r="D1911" s="381"/>
      <c r="E1911" s="381"/>
      <c r="F1911" s="381"/>
      <c r="G1911" s="385">
        <f t="shared" si="131"/>
        <v>1.5084745762711864E-2</v>
      </c>
      <c r="H1911" s="381"/>
      <c r="I1911" s="381"/>
      <c r="J1911" s="381"/>
      <c r="K1911" s="381"/>
      <c r="L1911" s="381"/>
      <c r="M1911" s="381"/>
      <c r="N1911" s="386">
        <v>1.78E-2</v>
      </c>
      <c r="O1911" s="385">
        <v>1.78E-2</v>
      </c>
    </row>
    <row r="1912" spans="1:15" x14ac:dyDescent="0.25">
      <c r="A1912" s="58" t="s">
        <v>1956</v>
      </c>
      <c r="B1912" s="21" t="s">
        <v>4355</v>
      </c>
      <c r="C1912" s="381"/>
      <c r="D1912" s="381"/>
      <c r="E1912" s="381"/>
      <c r="F1912" s="381"/>
      <c r="G1912" s="385">
        <f t="shared" si="131"/>
        <v>4.5771186440677972E-2</v>
      </c>
      <c r="H1912" s="381"/>
      <c r="I1912" s="381"/>
      <c r="J1912" s="381"/>
      <c r="K1912" s="381"/>
      <c r="L1912" s="381"/>
      <c r="M1912" s="381"/>
      <c r="N1912" s="386">
        <v>5.4010000000000002E-2</v>
      </c>
      <c r="O1912" s="385">
        <v>5.4010000000000002E-2</v>
      </c>
    </row>
    <row r="1913" spans="1:15" x14ac:dyDescent="0.25">
      <c r="A1913" s="58" t="s">
        <v>1958</v>
      </c>
      <c r="B1913" s="45" t="s">
        <v>4356</v>
      </c>
      <c r="C1913" s="381"/>
      <c r="D1913" s="381"/>
      <c r="E1913" s="381"/>
      <c r="F1913" s="381"/>
      <c r="G1913" s="385">
        <f t="shared" si="131"/>
        <v>3.6694915254237286E-2</v>
      </c>
      <c r="H1913" s="381"/>
      <c r="I1913" s="381"/>
      <c r="J1913" s="381"/>
      <c r="K1913" s="381"/>
      <c r="L1913" s="381"/>
      <c r="M1913" s="381"/>
      <c r="N1913" s="386">
        <v>4.3299999999999998E-2</v>
      </c>
      <c r="O1913" s="385">
        <v>4.3299999999999998E-2</v>
      </c>
    </row>
    <row r="1914" spans="1:15" x14ac:dyDescent="0.25">
      <c r="A1914" s="54" t="s">
        <v>137</v>
      </c>
      <c r="B1914" s="387" t="s">
        <v>70</v>
      </c>
      <c r="C1914" s="381"/>
      <c r="D1914" s="381"/>
      <c r="E1914" s="381"/>
      <c r="F1914" s="381"/>
      <c r="G1914" s="385">
        <f t="shared" si="131"/>
        <v>0</v>
      </c>
      <c r="H1914" s="381"/>
      <c r="I1914" s="381"/>
      <c r="J1914" s="381"/>
      <c r="K1914" s="381"/>
      <c r="L1914" s="381"/>
      <c r="M1914" s="381"/>
      <c r="N1914" s="386"/>
      <c r="O1914" s="385"/>
    </row>
    <row r="1915" spans="1:15" ht="47.25" x14ac:dyDescent="0.25">
      <c r="A1915" s="58" t="s">
        <v>1504</v>
      </c>
      <c r="B1915" s="410" t="s">
        <v>724</v>
      </c>
      <c r="C1915" s="381"/>
      <c r="D1915" s="381"/>
      <c r="E1915" s="381" t="s">
        <v>1202</v>
      </c>
      <c r="F1915" s="381" t="s">
        <v>1202</v>
      </c>
      <c r="G1915" s="385">
        <f t="shared" si="131"/>
        <v>1.0765529146237034</v>
      </c>
      <c r="H1915" s="381"/>
      <c r="I1915" s="381"/>
      <c r="J1915" s="381" t="s">
        <v>1202</v>
      </c>
      <c r="K1915" s="381" t="s">
        <v>1202</v>
      </c>
      <c r="L1915" s="381"/>
      <c r="M1915" s="381"/>
      <c r="N1915" s="386">
        <v>1.2703324392559701</v>
      </c>
      <c r="O1915" s="385">
        <v>1.2703324392559701</v>
      </c>
    </row>
    <row r="1916" spans="1:15" ht="31.5" x14ac:dyDescent="0.25">
      <c r="A1916" s="398" t="s">
        <v>1505</v>
      </c>
      <c r="B1916" s="30" t="s">
        <v>726</v>
      </c>
      <c r="C1916" s="381"/>
      <c r="D1916" s="381"/>
      <c r="E1916" s="381" t="s">
        <v>548</v>
      </c>
      <c r="F1916" s="381" t="s">
        <v>548</v>
      </c>
      <c r="G1916" s="385">
        <f t="shared" si="131"/>
        <v>5.2137988728813562</v>
      </c>
      <c r="H1916" s="381"/>
      <c r="I1916" s="381"/>
      <c r="J1916" s="381" t="s">
        <v>548</v>
      </c>
      <c r="K1916" s="381" t="s">
        <v>548</v>
      </c>
      <c r="L1916" s="381"/>
      <c r="M1916" s="381"/>
      <c r="N1916" s="386">
        <v>6.15228267</v>
      </c>
      <c r="O1916" s="385">
        <v>6.15228267</v>
      </c>
    </row>
    <row r="1917" spans="1:15" x14ac:dyDescent="0.25">
      <c r="A1917" s="58" t="s">
        <v>1506</v>
      </c>
      <c r="B1917" s="30" t="s">
        <v>728</v>
      </c>
      <c r="C1917" s="381"/>
      <c r="D1917" s="381"/>
      <c r="E1917" s="381" t="s">
        <v>1748</v>
      </c>
      <c r="F1917" s="381" t="s">
        <v>1748</v>
      </c>
      <c r="G1917" s="385">
        <f t="shared" si="131"/>
        <v>1.0463719830508476</v>
      </c>
      <c r="H1917" s="381"/>
      <c r="I1917" s="381"/>
      <c r="J1917" s="381" t="s">
        <v>1748</v>
      </c>
      <c r="K1917" s="381" t="s">
        <v>1748</v>
      </c>
      <c r="L1917" s="381"/>
      <c r="M1917" s="381"/>
      <c r="N1917" s="386">
        <v>1.23471894</v>
      </c>
      <c r="O1917" s="385">
        <v>1.23471894</v>
      </c>
    </row>
    <row r="1918" spans="1:15" ht="47.25" x14ac:dyDescent="0.25">
      <c r="A1918" s="58" t="s">
        <v>1507</v>
      </c>
      <c r="B1918" s="30" t="s">
        <v>731</v>
      </c>
      <c r="C1918" s="381"/>
      <c r="D1918" s="381"/>
      <c r="E1918" s="381" t="s">
        <v>1749</v>
      </c>
      <c r="F1918" s="381" t="s">
        <v>1749</v>
      </c>
      <c r="G1918" s="385">
        <f t="shared" si="131"/>
        <v>0.97457627118644063</v>
      </c>
      <c r="H1918" s="381"/>
      <c r="I1918" s="381"/>
      <c r="J1918" s="381" t="s">
        <v>1749</v>
      </c>
      <c r="K1918" s="381" t="s">
        <v>1749</v>
      </c>
      <c r="L1918" s="381"/>
      <c r="M1918" s="381"/>
      <c r="N1918" s="386">
        <v>1.1499999999999999</v>
      </c>
      <c r="O1918" s="385">
        <v>1.1499999999999999</v>
      </c>
    </row>
    <row r="1919" spans="1:15" ht="47.25" x14ac:dyDescent="0.25">
      <c r="A1919" s="58" t="s">
        <v>1508</v>
      </c>
      <c r="B1919" s="30" t="s">
        <v>733</v>
      </c>
      <c r="C1919" s="381"/>
      <c r="D1919" s="381"/>
      <c r="E1919" s="381" t="s">
        <v>1750</v>
      </c>
      <c r="F1919" s="381" t="s">
        <v>1750</v>
      </c>
      <c r="G1919" s="385">
        <f t="shared" si="131"/>
        <v>0.66108272033898308</v>
      </c>
      <c r="H1919" s="381"/>
      <c r="I1919" s="381"/>
      <c r="J1919" s="381" t="s">
        <v>1750</v>
      </c>
      <c r="K1919" s="381" t="s">
        <v>1750</v>
      </c>
      <c r="L1919" s="381"/>
      <c r="M1919" s="381"/>
      <c r="N1919" s="386">
        <v>0.78007760999999998</v>
      </c>
      <c r="O1919" s="385">
        <v>0.78007760999999998</v>
      </c>
    </row>
    <row r="1920" spans="1:15" x14ac:dyDescent="0.25">
      <c r="A1920" s="58" t="s">
        <v>1509</v>
      </c>
      <c r="B1920" s="30" t="s">
        <v>735</v>
      </c>
      <c r="C1920" s="381"/>
      <c r="D1920" s="381"/>
      <c r="E1920" s="381" t="s">
        <v>1751</v>
      </c>
      <c r="F1920" s="381" t="s">
        <v>1751</v>
      </c>
      <c r="G1920" s="385">
        <f t="shared" si="131"/>
        <v>0.2767174661016949</v>
      </c>
      <c r="H1920" s="381"/>
      <c r="I1920" s="381"/>
      <c r="J1920" s="381" t="s">
        <v>1751</v>
      </c>
      <c r="K1920" s="381" t="s">
        <v>1751</v>
      </c>
      <c r="L1920" s="381"/>
      <c r="M1920" s="381"/>
      <c r="N1920" s="386">
        <v>0.32652660999999999</v>
      </c>
      <c r="O1920" s="385">
        <v>0.32652660999999999</v>
      </c>
    </row>
    <row r="1921" spans="1:15" x14ac:dyDescent="0.25">
      <c r="A1921" s="58" t="s">
        <v>1510</v>
      </c>
      <c r="B1921" s="30" t="s">
        <v>738</v>
      </c>
      <c r="C1921" s="381"/>
      <c r="D1921" s="381"/>
      <c r="E1921" s="381" t="s">
        <v>1752</v>
      </c>
      <c r="F1921" s="381" t="s">
        <v>1752</v>
      </c>
      <c r="G1921" s="385">
        <f t="shared" si="131"/>
        <v>0.26155505084745767</v>
      </c>
      <c r="H1921" s="381"/>
      <c r="I1921" s="381"/>
      <c r="J1921" s="381" t="s">
        <v>1752</v>
      </c>
      <c r="K1921" s="381" t="s">
        <v>1752</v>
      </c>
      <c r="L1921" s="381"/>
      <c r="M1921" s="381"/>
      <c r="N1921" s="386">
        <v>0.30863496000000001</v>
      </c>
      <c r="O1921" s="385">
        <v>0.30863496000000001</v>
      </c>
    </row>
    <row r="1922" spans="1:15" x14ac:dyDescent="0.25">
      <c r="A1922" s="58" t="s">
        <v>1511</v>
      </c>
      <c r="B1922" s="30" t="s">
        <v>740</v>
      </c>
      <c r="C1922" s="381"/>
      <c r="D1922" s="381"/>
      <c r="E1922" s="381" t="s">
        <v>1748</v>
      </c>
      <c r="F1922" s="381" t="s">
        <v>1748</v>
      </c>
      <c r="G1922" s="385">
        <f t="shared" si="131"/>
        <v>0.21496367796610172</v>
      </c>
      <c r="H1922" s="381"/>
      <c r="I1922" s="381"/>
      <c r="J1922" s="381" t="s">
        <v>1748</v>
      </c>
      <c r="K1922" s="381" t="s">
        <v>1748</v>
      </c>
      <c r="L1922" s="381"/>
      <c r="M1922" s="381"/>
      <c r="N1922" s="386">
        <v>0.25365714</v>
      </c>
      <c r="O1922" s="385">
        <v>0.25365714</v>
      </c>
    </row>
    <row r="1923" spans="1:15" ht="47.25" x14ac:dyDescent="0.25">
      <c r="A1923" s="58" t="s">
        <v>1512</v>
      </c>
      <c r="B1923" s="30" t="s">
        <v>742</v>
      </c>
      <c r="C1923" s="381"/>
      <c r="D1923" s="381"/>
      <c r="E1923" s="381" t="s">
        <v>1753</v>
      </c>
      <c r="F1923" s="381" t="s">
        <v>1753</v>
      </c>
      <c r="G1923" s="385">
        <f t="shared" si="131"/>
        <v>0.24891764406779662</v>
      </c>
      <c r="H1923" s="381"/>
      <c r="I1923" s="381"/>
      <c r="J1923" s="381" t="s">
        <v>1753</v>
      </c>
      <c r="K1923" s="381" t="s">
        <v>1753</v>
      </c>
      <c r="L1923" s="381"/>
      <c r="M1923" s="381"/>
      <c r="N1923" s="386">
        <v>0.29372282</v>
      </c>
      <c r="O1923" s="385">
        <v>0.29372282</v>
      </c>
    </row>
    <row r="1924" spans="1:15" x14ac:dyDescent="0.25">
      <c r="A1924" s="58" t="s">
        <v>1513</v>
      </c>
      <c r="B1924" s="30" t="s">
        <v>744</v>
      </c>
      <c r="C1924" s="381"/>
      <c r="D1924" s="381"/>
      <c r="E1924" s="381" t="s">
        <v>1748</v>
      </c>
      <c r="F1924" s="381" t="s">
        <v>1748</v>
      </c>
      <c r="G1924" s="385">
        <f t="shared" si="131"/>
        <v>0.34281916949152547</v>
      </c>
      <c r="H1924" s="381"/>
      <c r="I1924" s="381"/>
      <c r="J1924" s="381" t="s">
        <v>1748</v>
      </c>
      <c r="K1924" s="381" t="s">
        <v>1748</v>
      </c>
      <c r="L1924" s="381"/>
      <c r="M1924" s="381"/>
      <c r="N1924" s="386">
        <v>0.40452662</v>
      </c>
      <c r="O1924" s="385">
        <v>0.40452662</v>
      </c>
    </row>
    <row r="1925" spans="1:15" x14ac:dyDescent="0.25">
      <c r="A1925" s="58" t="s">
        <v>1514</v>
      </c>
      <c r="B1925" s="30" t="s">
        <v>746</v>
      </c>
      <c r="C1925" s="381"/>
      <c r="D1925" s="381"/>
      <c r="E1925" s="381" t="s">
        <v>1754</v>
      </c>
      <c r="F1925" s="381" t="s">
        <v>1754</v>
      </c>
      <c r="G1925" s="385">
        <f t="shared" si="131"/>
        <v>0.36220593220338981</v>
      </c>
      <c r="H1925" s="381"/>
      <c r="I1925" s="381"/>
      <c r="J1925" s="381" t="s">
        <v>1754</v>
      </c>
      <c r="K1925" s="381" t="s">
        <v>1754</v>
      </c>
      <c r="L1925" s="381"/>
      <c r="M1925" s="381"/>
      <c r="N1925" s="386">
        <v>0.42740299999999998</v>
      </c>
      <c r="O1925" s="385">
        <v>0.42740299999999998</v>
      </c>
    </row>
    <row r="1926" spans="1:15" x14ac:dyDescent="0.25">
      <c r="A1926" s="58" t="s">
        <v>1515</v>
      </c>
      <c r="B1926" s="30" t="s">
        <v>748</v>
      </c>
      <c r="C1926" s="381"/>
      <c r="D1926" s="381"/>
      <c r="E1926" s="381" t="s">
        <v>1755</v>
      </c>
      <c r="F1926" s="381" t="s">
        <v>1755</v>
      </c>
      <c r="G1926" s="385">
        <f t="shared" si="131"/>
        <v>0.24699910169491526</v>
      </c>
      <c r="H1926" s="381"/>
      <c r="I1926" s="381"/>
      <c r="J1926" s="381" t="s">
        <v>1755</v>
      </c>
      <c r="K1926" s="381" t="s">
        <v>1755</v>
      </c>
      <c r="L1926" s="381"/>
      <c r="M1926" s="381"/>
      <c r="N1926" s="386">
        <v>0.29145894</v>
      </c>
      <c r="O1926" s="385">
        <v>0.29145894</v>
      </c>
    </row>
    <row r="1927" spans="1:15" x14ac:dyDescent="0.25">
      <c r="A1927" s="58" t="s">
        <v>1516</v>
      </c>
      <c r="B1927" s="30" t="s">
        <v>750</v>
      </c>
      <c r="C1927" s="381"/>
      <c r="D1927" s="381"/>
      <c r="E1927" s="381" t="s">
        <v>1756</v>
      </c>
      <c r="F1927" s="381" t="s">
        <v>1756</v>
      </c>
      <c r="G1927" s="385">
        <f t="shared" si="131"/>
        <v>0.24777201694915255</v>
      </c>
      <c r="H1927" s="381"/>
      <c r="I1927" s="381"/>
      <c r="J1927" s="381" t="s">
        <v>1756</v>
      </c>
      <c r="K1927" s="381" t="s">
        <v>1756</v>
      </c>
      <c r="L1927" s="381"/>
      <c r="M1927" s="381"/>
      <c r="N1927" s="386">
        <v>0.29237098</v>
      </c>
      <c r="O1927" s="385">
        <v>0.29237098</v>
      </c>
    </row>
    <row r="1928" spans="1:15" x14ac:dyDescent="0.25">
      <c r="A1928" s="58" t="s">
        <v>1517</v>
      </c>
      <c r="B1928" s="30" t="s">
        <v>751</v>
      </c>
      <c r="C1928" s="381"/>
      <c r="D1928" s="381"/>
      <c r="E1928" s="381" t="s">
        <v>1748</v>
      </c>
      <c r="F1928" s="381" t="s">
        <v>1748</v>
      </c>
      <c r="G1928" s="385">
        <f t="shared" si="131"/>
        <v>0.24824304237288136</v>
      </c>
      <c r="H1928" s="381"/>
      <c r="I1928" s="381"/>
      <c r="J1928" s="381" t="s">
        <v>1748</v>
      </c>
      <c r="K1928" s="381" t="s">
        <v>1748</v>
      </c>
      <c r="L1928" s="381"/>
      <c r="M1928" s="381"/>
      <c r="N1928" s="386">
        <v>0.29292678999999999</v>
      </c>
      <c r="O1928" s="385">
        <v>0.29292678999999999</v>
      </c>
    </row>
    <row r="1929" spans="1:15" x14ac:dyDescent="0.25">
      <c r="A1929" s="58" t="s">
        <v>1518</v>
      </c>
      <c r="B1929" s="30" t="s">
        <v>752</v>
      </c>
      <c r="C1929" s="381"/>
      <c r="D1929" s="381"/>
      <c r="E1929" s="381" t="s">
        <v>1751</v>
      </c>
      <c r="F1929" s="381" t="s">
        <v>1751</v>
      </c>
      <c r="G1929" s="385">
        <f t="shared" si="131"/>
        <v>0.54343594915254245</v>
      </c>
      <c r="H1929" s="381"/>
      <c r="I1929" s="381"/>
      <c r="J1929" s="381" t="s">
        <v>1751</v>
      </c>
      <c r="K1929" s="381" t="s">
        <v>1751</v>
      </c>
      <c r="L1929" s="381"/>
      <c r="M1929" s="381"/>
      <c r="N1929" s="386">
        <v>0.6412544200000001</v>
      </c>
      <c r="O1929" s="385">
        <v>0.6412544200000001</v>
      </c>
    </row>
    <row r="1930" spans="1:15" x14ac:dyDescent="0.25">
      <c r="A1930" s="58" t="s">
        <v>1519</v>
      </c>
      <c r="B1930" s="30" t="s">
        <v>753</v>
      </c>
      <c r="C1930" s="381"/>
      <c r="D1930" s="381"/>
      <c r="E1930" s="381" t="s">
        <v>351</v>
      </c>
      <c r="F1930" s="381" t="s">
        <v>351</v>
      </c>
      <c r="G1930" s="385">
        <f t="shared" si="131"/>
        <v>0.91194152542372875</v>
      </c>
      <c r="H1930" s="381"/>
      <c r="I1930" s="381"/>
      <c r="J1930" s="381" t="s">
        <v>351</v>
      </c>
      <c r="K1930" s="381" t="s">
        <v>351</v>
      </c>
      <c r="L1930" s="381"/>
      <c r="M1930" s="381"/>
      <c r="N1930" s="386">
        <v>1.0760909999999999</v>
      </c>
      <c r="O1930" s="385">
        <v>1.0760909999999999</v>
      </c>
    </row>
    <row r="1931" spans="1:15" ht="47.25" x14ac:dyDescent="0.25">
      <c r="A1931" s="58" t="s">
        <v>1520</v>
      </c>
      <c r="B1931" s="30" t="s">
        <v>757</v>
      </c>
      <c r="C1931" s="381"/>
      <c r="D1931" s="381"/>
      <c r="E1931" s="381" t="s">
        <v>1204</v>
      </c>
      <c r="F1931" s="381" t="s">
        <v>1204</v>
      </c>
      <c r="G1931" s="385">
        <f t="shared" si="131"/>
        <v>7.4151211864406791E-2</v>
      </c>
      <c r="H1931" s="381"/>
      <c r="I1931" s="381"/>
      <c r="J1931" s="381" t="s">
        <v>1204</v>
      </c>
      <c r="K1931" s="381" t="s">
        <v>1204</v>
      </c>
      <c r="L1931" s="381"/>
      <c r="M1931" s="381"/>
      <c r="N1931" s="386">
        <v>8.7498430000000002E-2</v>
      </c>
      <c r="O1931" s="385">
        <v>8.7498430000000002E-2</v>
      </c>
    </row>
    <row r="1932" spans="1:15" ht="31.5" x14ac:dyDescent="0.25">
      <c r="A1932" s="58" t="s">
        <v>1521</v>
      </c>
      <c r="B1932" s="30" t="s">
        <v>758</v>
      </c>
      <c r="C1932" s="381"/>
      <c r="D1932" s="381"/>
      <c r="E1932" s="381"/>
      <c r="F1932" s="381"/>
      <c r="G1932" s="385">
        <f t="shared" si="131"/>
        <v>0.12251899152542374</v>
      </c>
      <c r="H1932" s="381"/>
      <c r="I1932" s="381"/>
      <c r="J1932" s="381" t="s">
        <v>298</v>
      </c>
      <c r="K1932" s="381" t="s">
        <v>298</v>
      </c>
      <c r="L1932" s="381"/>
      <c r="M1932" s="381"/>
      <c r="N1932" s="386">
        <v>0.14457241000000001</v>
      </c>
      <c r="O1932" s="385">
        <v>0.14457241000000001</v>
      </c>
    </row>
    <row r="1933" spans="1:15" ht="31.5" x14ac:dyDescent="0.25">
      <c r="A1933" s="58" t="s">
        <v>1522</v>
      </c>
      <c r="B1933" s="410" t="s">
        <v>759</v>
      </c>
      <c r="C1933" s="381"/>
      <c r="D1933" s="381"/>
      <c r="E1933" s="381" t="s">
        <v>303</v>
      </c>
      <c r="F1933" s="381" t="s">
        <v>303</v>
      </c>
      <c r="G1933" s="385">
        <f t="shared" si="131"/>
        <v>0.3101856186440678</v>
      </c>
      <c r="H1933" s="381"/>
      <c r="I1933" s="381"/>
      <c r="J1933" s="381" t="s">
        <v>303</v>
      </c>
      <c r="K1933" s="381" t="s">
        <v>303</v>
      </c>
      <c r="L1933" s="381"/>
      <c r="M1933" s="381"/>
      <c r="N1933" s="386">
        <v>0.36601902999999997</v>
      </c>
      <c r="O1933" s="385">
        <v>0.36601902999999997</v>
      </c>
    </row>
    <row r="1934" spans="1:15" ht="31.5" x14ac:dyDescent="0.25">
      <c r="A1934" s="58" t="s">
        <v>1523</v>
      </c>
      <c r="B1934" s="410" t="s">
        <v>760</v>
      </c>
      <c r="C1934" s="381"/>
      <c r="D1934" s="381"/>
      <c r="E1934" s="381" t="s">
        <v>1757</v>
      </c>
      <c r="F1934" s="381" t="s">
        <v>1757</v>
      </c>
      <c r="G1934" s="385">
        <f t="shared" si="131"/>
        <v>5.1522881355932207E-2</v>
      </c>
      <c r="H1934" s="381"/>
      <c r="I1934" s="381"/>
      <c r="J1934" s="381" t="s">
        <v>1757</v>
      </c>
      <c r="K1934" s="381" t="s">
        <v>1757</v>
      </c>
      <c r="L1934" s="381"/>
      <c r="M1934" s="381"/>
      <c r="N1934" s="386">
        <v>6.0797000000000004E-2</v>
      </c>
      <c r="O1934" s="385">
        <v>6.0797000000000004E-2</v>
      </c>
    </row>
    <row r="1935" spans="1:15" ht="63" x14ac:dyDescent="0.25">
      <c r="A1935" s="58" t="s">
        <v>1524</v>
      </c>
      <c r="B1935" s="410" t="s">
        <v>1358</v>
      </c>
      <c r="C1935" s="381"/>
      <c r="D1935" s="381"/>
      <c r="E1935" s="381" t="s">
        <v>1050</v>
      </c>
      <c r="F1935" s="381" t="s">
        <v>1050</v>
      </c>
      <c r="G1935" s="385">
        <f t="shared" si="131"/>
        <v>0.11864406779661019</v>
      </c>
      <c r="H1935" s="381"/>
      <c r="I1935" s="381"/>
      <c r="J1935" s="381" t="s">
        <v>1050</v>
      </c>
      <c r="K1935" s="381" t="s">
        <v>1050</v>
      </c>
      <c r="L1935" s="381"/>
      <c r="M1935" s="381"/>
      <c r="N1935" s="386">
        <v>0.14000000000000001</v>
      </c>
      <c r="O1935" s="385">
        <v>0.14000000000000001</v>
      </c>
    </row>
    <row r="1936" spans="1:15" ht="31.5" x14ac:dyDescent="0.25">
      <c r="A1936" s="58" t="s">
        <v>1525</v>
      </c>
      <c r="B1936" s="410" t="s">
        <v>1289</v>
      </c>
      <c r="C1936" s="381"/>
      <c r="D1936" s="381"/>
      <c r="E1936" s="381"/>
      <c r="F1936" s="381"/>
      <c r="G1936" s="385">
        <f t="shared" si="131"/>
        <v>6.785593220338984E-2</v>
      </c>
      <c r="H1936" s="381"/>
      <c r="I1936" s="381"/>
      <c r="J1936" s="381"/>
      <c r="K1936" s="381"/>
      <c r="L1936" s="381"/>
      <c r="M1936" s="381"/>
      <c r="N1936" s="386">
        <v>8.0070000000000002E-2</v>
      </c>
      <c r="O1936" s="385">
        <v>8.0070000000000002E-2</v>
      </c>
    </row>
    <row r="1937" spans="1:15" x14ac:dyDescent="0.25">
      <c r="A1937" s="58" t="s">
        <v>1526</v>
      </c>
      <c r="B1937" s="410" t="s">
        <v>1290</v>
      </c>
      <c r="C1937" s="381"/>
      <c r="D1937" s="381"/>
      <c r="E1937" s="381"/>
      <c r="F1937" s="381"/>
      <c r="G1937" s="385">
        <f t="shared" si="131"/>
        <v>0.12830508474576272</v>
      </c>
      <c r="H1937" s="381"/>
      <c r="I1937" s="381"/>
      <c r="J1937" s="381"/>
      <c r="K1937" s="381"/>
      <c r="L1937" s="381"/>
      <c r="M1937" s="381"/>
      <c r="N1937" s="386">
        <v>0.15140000000000001</v>
      </c>
      <c r="O1937" s="385">
        <v>0.15140000000000001</v>
      </c>
    </row>
    <row r="1938" spans="1:15" x14ac:dyDescent="0.25">
      <c r="A1938" s="58" t="s">
        <v>3964</v>
      </c>
      <c r="B1938" s="30" t="s">
        <v>1291</v>
      </c>
      <c r="C1938" s="381"/>
      <c r="D1938" s="381"/>
      <c r="E1938" s="381"/>
      <c r="F1938" s="381"/>
      <c r="G1938" s="385">
        <f t="shared" si="131"/>
        <v>4.1737288135593222E-2</v>
      </c>
      <c r="H1938" s="381"/>
      <c r="I1938" s="381"/>
      <c r="J1938" s="381"/>
      <c r="K1938" s="381"/>
      <c r="L1938" s="381"/>
      <c r="M1938" s="381"/>
      <c r="N1938" s="386">
        <v>4.9250000000000002E-2</v>
      </c>
      <c r="O1938" s="385">
        <v>4.9250000000000002E-2</v>
      </c>
    </row>
    <row r="1939" spans="1:15" x14ac:dyDescent="0.25">
      <c r="A1939" s="138" t="s">
        <v>3965</v>
      </c>
      <c r="B1939" s="30" t="s">
        <v>1292</v>
      </c>
      <c r="C1939" s="381"/>
      <c r="D1939" s="381"/>
      <c r="E1939" s="381"/>
      <c r="F1939" s="381"/>
      <c r="G1939" s="385">
        <f t="shared" si="131"/>
        <v>7.1033898305084761E-2</v>
      </c>
      <c r="H1939" s="381"/>
      <c r="I1939" s="381"/>
      <c r="J1939" s="381"/>
      <c r="K1939" s="381"/>
      <c r="L1939" s="381"/>
      <c r="M1939" s="381"/>
      <c r="N1939" s="386">
        <v>8.3820000000000006E-2</v>
      </c>
      <c r="O1939" s="385">
        <v>8.3820000000000006E-2</v>
      </c>
    </row>
    <row r="1940" spans="1:15" x14ac:dyDescent="0.25">
      <c r="A1940" s="138" t="s">
        <v>3966</v>
      </c>
      <c r="B1940" s="30" t="s">
        <v>1293</v>
      </c>
      <c r="C1940" s="381"/>
      <c r="D1940" s="381"/>
      <c r="E1940" s="381"/>
      <c r="F1940" s="381"/>
      <c r="G1940" s="385">
        <f t="shared" si="131"/>
        <v>0.12830508474576272</v>
      </c>
      <c r="H1940" s="381"/>
      <c r="I1940" s="381"/>
      <c r="J1940" s="381"/>
      <c r="K1940" s="381"/>
      <c r="L1940" s="381"/>
      <c r="M1940" s="381"/>
      <c r="N1940" s="386">
        <v>0.15140000000000001</v>
      </c>
      <c r="O1940" s="385">
        <v>0.15140000000000001</v>
      </c>
    </row>
    <row r="1941" spans="1:15" x14ac:dyDescent="0.25">
      <c r="A1941" s="138" t="s">
        <v>3967</v>
      </c>
      <c r="B1941" s="30" t="s">
        <v>1294</v>
      </c>
      <c r="C1941" s="381"/>
      <c r="D1941" s="381"/>
      <c r="E1941" s="381"/>
      <c r="F1941" s="381"/>
      <c r="G1941" s="385">
        <f t="shared" si="131"/>
        <v>5.4957627118644076E-2</v>
      </c>
      <c r="H1941" s="381"/>
      <c r="I1941" s="381"/>
      <c r="J1941" s="381"/>
      <c r="K1941" s="381"/>
      <c r="L1941" s="381"/>
      <c r="M1941" s="381"/>
      <c r="N1941" s="386">
        <v>6.4850000000000005E-2</v>
      </c>
      <c r="O1941" s="385">
        <v>6.4850000000000005E-2</v>
      </c>
    </row>
    <row r="1942" spans="1:15" x14ac:dyDescent="0.25">
      <c r="A1942" s="138" t="s">
        <v>3968</v>
      </c>
      <c r="B1942" s="30" t="s">
        <v>1295</v>
      </c>
      <c r="C1942" s="381"/>
      <c r="D1942" s="381"/>
      <c r="E1942" s="381"/>
      <c r="F1942" s="381"/>
      <c r="G1942" s="385">
        <f t="shared" si="131"/>
        <v>0.12830508474576272</v>
      </c>
      <c r="H1942" s="381"/>
      <c r="I1942" s="381"/>
      <c r="J1942" s="381"/>
      <c r="K1942" s="381"/>
      <c r="L1942" s="381"/>
      <c r="M1942" s="381"/>
      <c r="N1942" s="386">
        <v>0.15140000000000001</v>
      </c>
      <c r="O1942" s="385">
        <v>0.15140000000000001</v>
      </c>
    </row>
    <row r="1943" spans="1:15" ht="31.5" x14ac:dyDescent="0.25">
      <c r="A1943" s="138" t="s">
        <v>3969</v>
      </c>
      <c r="B1943" s="30" t="s">
        <v>1296</v>
      </c>
      <c r="C1943" s="381"/>
      <c r="D1943" s="381"/>
      <c r="E1943" s="381"/>
      <c r="F1943" s="381"/>
      <c r="G1943" s="385">
        <f t="shared" si="131"/>
        <v>0.11540677966101695</v>
      </c>
      <c r="H1943" s="381"/>
      <c r="I1943" s="381"/>
      <c r="J1943" s="381"/>
      <c r="K1943" s="381"/>
      <c r="L1943" s="381"/>
      <c r="M1943" s="381"/>
      <c r="N1943" s="386">
        <v>0.13618</v>
      </c>
      <c r="O1943" s="385">
        <v>0.13618</v>
      </c>
    </row>
    <row r="1944" spans="1:15" ht="21.75" customHeight="1" x14ac:dyDescent="0.25">
      <c r="A1944" s="138" t="s">
        <v>3970</v>
      </c>
      <c r="B1944" s="30" t="s">
        <v>1297</v>
      </c>
      <c r="C1944" s="381"/>
      <c r="D1944" s="381"/>
      <c r="E1944" s="381"/>
      <c r="F1944" s="381"/>
      <c r="G1944" s="385">
        <f t="shared" si="131"/>
        <v>0.13278813559322034</v>
      </c>
      <c r="H1944" s="381"/>
      <c r="I1944" s="381"/>
      <c r="J1944" s="381"/>
      <c r="K1944" s="381"/>
      <c r="L1944" s="381"/>
      <c r="M1944" s="381"/>
      <c r="N1944" s="386">
        <v>0.15669</v>
      </c>
      <c r="O1944" s="385">
        <v>0.15669</v>
      </c>
    </row>
    <row r="1945" spans="1:15" ht="21.75" customHeight="1" x14ac:dyDescent="0.25">
      <c r="A1945" s="138" t="s">
        <v>3971</v>
      </c>
      <c r="B1945" s="30" t="s">
        <v>1298</v>
      </c>
      <c r="C1945" s="381"/>
      <c r="D1945" s="381"/>
      <c r="E1945" s="381"/>
      <c r="F1945" s="381"/>
      <c r="G1945" s="385">
        <f t="shared" si="131"/>
        <v>0.12452542372881356</v>
      </c>
      <c r="H1945" s="381"/>
      <c r="I1945" s="381"/>
      <c r="J1945" s="381"/>
      <c r="K1945" s="381"/>
      <c r="L1945" s="381"/>
      <c r="M1945" s="381"/>
      <c r="N1945" s="386">
        <v>0.14693999999999999</v>
      </c>
      <c r="O1945" s="385">
        <v>0.14693999999999999</v>
      </c>
    </row>
    <row r="1946" spans="1:15" ht="21" customHeight="1" x14ac:dyDescent="0.25">
      <c r="A1946" s="138" t="s">
        <v>3972</v>
      </c>
      <c r="B1946" s="30" t="s">
        <v>1299</v>
      </c>
      <c r="C1946" s="381"/>
      <c r="D1946" s="381"/>
      <c r="E1946" s="381"/>
      <c r="F1946" s="381"/>
      <c r="G1946" s="385">
        <f t="shared" si="131"/>
        <v>0.11541525423728814</v>
      </c>
      <c r="H1946" s="381"/>
      <c r="I1946" s="381"/>
      <c r="J1946" s="381"/>
      <c r="K1946" s="381"/>
      <c r="L1946" s="381"/>
      <c r="M1946" s="381"/>
      <c r="N1946" s="386">
        <v>0.13619000000000001</v>
      </c>
      <c r="O1946" s="385">
        <v>0.13619000000000001</v>
      </c>
    </row>
    <row r="1947" spans="1:15" ht="20.25" customHeight="1" x14ac:dyDescent="0.25">
      <c r="A1947" s="138" t="s">
        <v>3973</v>
      </c>
      <c r="B1947" s="30" t="s">
        <v>1300</v>
      </c>
      <c r="C1947" s="381"/>
      <c r="D1947" s="381"/>
      <c r="E1947" s="381"/>
      <c r="F1947" s="381"/>
      <c r="G1947" s="385">
        <f t="shared" si="131"/>
        <v>0.11541525423728814</v>
      </c>
      <c r="H1947" s="381"/>
      <c r="I1947" s="381"/>
      <c r="J1947" s="381"/>
      <c r="K1947" s="381"/>
      <c r="L1947" s="381"/>
      <c r="M1947" s="381"/>
      <c r="N1947" s="386">
        <v>0.13619000000000001</v>
      </c>
      <c r="O1947" s="385">
        <v>0.13619000000000001</v>
      </c>
    </row>
    <row r="1948" spans="1:15" ht="21.75" customHeight="1" x14ac:dyDescent="0.25">
      <c r="A1948" s="138" t="s">
        <v>3974</v>
      </c>
      <c r="B1948" s="30" t="s">
        <v>1301</v>
      </c>
      <c r="C1948" s="381"/>
      <c r="D1948" s="381"/>
      <c r="E1948" s="381"/>
      <c r="F1948" s="381"/>
      <c r="G1948" s="385">
        <f t="shared" si="131"/>
        <v>0.11541525423728814</v>
      </c>
      <c r="H1948" s="381"/>
      <c r="I1948" s="381"/>
      <c r="J1948" s="381"/>
      <c r="K1948" s="381"/>
      <c r="L1948" s="381"/>
      <c r="M1948" s="381"/>
      <c r="N1948" s="386">
        <v>0.13619000000000001</v>
      </c>
      <c r="O1948" s="385">
        <v>0.13619000000000001</v>
      </c>
    </row>
    <row r="1949" spans="1:15" ht="18.75" customHeight="1" x14ac:dyDescent="0.25">
      <c r="A1949" s="138" t="s">
        <v>3975</v>
      </c>
      <c r="B1949" s="30" t="s">
        <v>1302</v>
      </c>
      <c r="C1949" s="381"/>
      <c r="D1949" s="381"/>
      <c r="E1949" s="381"/>
      <c r="F1949" s="381"/>
      <c r="G1949" s="385">
        <f t="shared" si="131"/>
        <v>0.11541525423728814</v>
      </c>
      <c r="H1949" s="381"/>
      <c r="I1949" s="381"/>
      <c r="J1949" s="381"/>
      <c r="K1949" s="381"/>
      <c r="L1949" s="381"/>
      <c r="M1949" s="381"/>
      <c r="N1949" s="386">
        <v>0.13619000000000001</v>
      </c>
      <c r="O1949" s="385">
        <v>0.13619000000000001</v>
      </c>
    </row>
    <row r="1950" spans="1:15" ht="31.5" x14ac:dyDescent="0.25">
      <c r="A1950" s="138" t="s">
        <v>3976</v>
      </c>
      <c r="B1950" s="21" t="s">
        <v>779</v>
      </c>
      <c r="C1950" s="381"/>
      <c r="D1950" s="381"/>
      <c r="E1950" s="381"/>
      <c r="F1950" s="381"/>
      <c r="G1950" s="385">
        <f t="shared" si="131"/>
        <v>0.1096364406779661</v>
      </c>
      <c r="H1950" s="381"/>
      <c r="I1950" s="381"/>
      <c r="J1950" s="381"/>
      <c r="K1950" s="381"/>
      <c r="L1950" s="381"/>
      <c r="M1950" s="381"/>
      <c r="N1950" s="386">
        <v>0.12937099999999999</v>
      </c>
      <c r="O1950" s="385">
        <v>0.12937099999999999</v>
      </c>
    </row>
    <row r="1951" spans="1:15" ht="31.5" x14ac:dyDescent="0.25">
      <c r="A1951" s="138" t="s">
        <v>3977</v>
      </c>
      <c r="B1951" s="30" t="s">
        <v>781</v>
      </c>
      <c r="C1951" s="381"/>
      <c r="D1951" s="381"/>
      <c r="E1951" s="381"/>
      <c r="F1951" s="381"/>
      <c r="G1951" s="385">
        <f t="shared" si="131"/>
        <v>0.13482627118644067</v>
      </c>
      <c r="H1951" s="381"/>
      <c r="I1951" s="381"/>
      <c r="J1951" s="381"/>
      <c r="K1951" s="381"/>
      <c r="L1951" s="381"/>
      <c r="M1951" s="381"/>
      <c r="N1951" s="386">
        <v>0.15909499999999999</v>
      </c>
      <c r="O1951" s="385">
        <v>0.15909499999999999</v>
      </c>
    </row>
    <row r="1952" spans="1:15" ht="31.5" x14ac:dyDescent="0.25">
      <c r="A1952" s="138" t="s">
        <v>3978</v>
      </c>
      <c r="B1952" s="30" t="s">
        <v>783</v>
      </c>
      <c r="C1952" s="381"/>
      <c r="D1952" s="381"/>
      <c r="E1952" s="381"/>
      <c r="F1952" s="381"/>
      <c r="G1952" s="385">
        <f t="shared" si="131"/>
        <v>0.13563983050847458</v>
      </c>
      <c r="H1952" s="381"/>
      <c r="I1952" s="381"/>
      <c r="J1952" s="381"/>
      <c r="K1952" s="381"/>
      <c r="L1952" s="381"/>
      <c r="M1952" s="381"/>
      <c r="N1952" s="386">
        <v>0.160055</v>
      </c>
      <c r="O1952" s="385">
        <v>0.160055</v>
      </c>
    </row>
    <row r="1953" spans="1:15" ht="31.5" x14ac:dyDescent="0.25">
      <c r="A1953" s="138" t="s">
        <v>3979</v>
      </c>
      <c r="B1953" s="30" t="s">
        <v>785</v>
      </c>
      <c r="C1953" s="381"/>
      <c r="D1953" s="381"/>
      <c r="E1953" s="381"/>
      <c r="F1953" s="381"/>
      <c r="G1953" s="385">
        <f t="shared" si="131"/>
        <v>0.14854661016949153</v>
      </c>
      <c r="H1953" s="381"/>
      <c r="I1953" s="381"/>
      <c r="J1953" s="381"/>
      <c r="K1953" s="381"/>
      <c r="L1953" s="381"/>
      <c r="M1953" s="381"/>
      <c r="N1953" s="386">
        <v>0.175285</v>
      </c>
      <c r="O1953" s="385">
        <v>0.175285</v>
      </c>
    </row>
    <row r="1954" spans="1:15" ht="31.5" x14ac:dyDescent="0.25">
      <c r="A1954" s="138" t="s">
        <v>3980</v>
      </c>
      <c r="B1954" s="21" t="s">
        <v>4357</v>
      </c>
      <c r="C1954" s="381"/>
      <c r="D1954" s="381"/>
      <c r="E1954" s="381"/>
      <c r="F1954" s="381"/>
      <c r="G1954" s="385">
        <f t="shared" si="131"/>
        <v>3.802966101694915E-2</v>
      </c>
      <c r="H1954" s="381"/>
      <c r="I1954" s="381"/>
      <c r="J1954" s="381"/>
      <c r="K1954" s="381"/>
      <c r="L1954" s="381"/>
      <c r="M1954" s="381"/>
      <c r="N1954" s="386">
        <v>4.4874999999999998E-2</v>
      </c>
      <c r="O1954" s="385">
        <v>4.4874999999999998E-2</v>
      </c>
    </row>
    <row r="1955" spans="1:15" ht="31.5" x14ac:dyDescent="0.25">
      <c r="A1955" s="138" t="s">
        <v>3981</v>
      </c>
      <c r="B1955" s="30" t="s">
        <v>789</v>
      </c>
      <c r="C1955" s="381"/>
      <c r="D1955" s="381"/>
      <c r="E1955" s="381"/>
      <c r="F1955" s="381"/>
      <c r="G1955" s="385">
        <f t="shared" si="131"/>
        <v>0.14800423728813561</v>
      </c>
      <c r="H1955" s="381"/>
      <c r="I1955" s="381"/>
      <c r="J1955" s="381"/>
      <c r="K1955" s="381"/>
      <c r="L1955" s="381"/>
      <c r="M1955" s="381"/>
      <c r="N1955" s="386">
        <v>0.17464499999999999</v>
      </c>
      <c r="O1955" s="385">
        <v>0.17464499999999999</v>
      </c>
    </row>
    <row r="1956" spans="1:15" ht="31.5" x14ac:dyDescent="0.25">
      <c r="A1956" s="138" t="s">
        <v>3982</v>
      </c>
      <c r="B1956" s="30" t="s">
        <v>791</v>
      </c>
      <c r="C1956" s="381"/>
      <c r="D1956" s="381"/>
      <c r="E1956" s="381"/>
      <c r="F1956" s="381"/>
      <c r="G1956" s="385">
        <f t="shared" si="131"/>
        <v>0.10102966101694914</v>
      </c>
      <c r="H1956" s="381"/>
      <c r="I1956" s="381"/>
      <c r="J1956" s="381"/>
      <c r="K1956" s="381"/>
      <c r="L1956" s="381"/>
      <c r="M1956" s="381"/>
      <c r="N1956" s="386">
        <v>0.11921499999999999</v>
      </c>
      <c r="O1956" s="385">
        <v>0.11921499999999999</v>
      </c>
    </row>
    <row r="1957" spans="1:15" ht="31.5" x14ac:dyDescent="0.25">
      <c r="A1957" s="138" t="s">
        <v>3983</v>
      </c>
      <c r="B1957" s="30" t="s">
        <v>793</v>
      </c>
      <c r="C1957" s="381"/>
      <c r="D1957" s="381"/>
      <c r="E1957" s="381"/>
      <c r="F1957" s="381"/>
      <c r="G1957" s="385">
        <f t="shared" si="131"/>
        <v>0.13563983050847458</v>
      </c>
      <c r="H1957" s="381"/>
      <c r="I1957" s="381"/>
      <c r="J1957" s="381"/>
      <c r="K1957" s="381"/>
      <c r="L1957" s="381"/>
      <c r="M1957" s="381"/>
      <c r="N1957" s="386">
        <v>0.160055</v>
      </c>
      <c r="O1957" s="385">
        <v>0.160055</v>
      </c>
    </row>
    <row r="1958" spans="1:15" ht="31.5" x14ac:dyDescent="0.25">
      <c r="A1958" s="138" t="s">
        <v>3984</v>
      </c>
      <c r="B1958" s="30" t="s">
        <v>795</v>
      </c>
      <c r="C1958" s="381"/>
      <c r="D1958" s="381"/>
      <c r="E1958" s="381"/>
      <c r="F1958" s="381"/>
      <c r="G1958" s="385">
        <f t="shared" si="131"/>
        <v>7.7588983050847465E-2</v>
      </c>
      <c r="H1958" s="381"/>
      <c r="I1958" s="381"/>
      <c r="J1958" s="381"/>
      <c r="K1958" s="381"/>
      <c r="L1958" s="381"/>
      <c r="M1958" s="381"/>
      <c r="N1958" s="386">
        <v>9.1554999999999997E-2</v>
      </c>
      <c r="O1958" s="385">
        <v>9.1554999999999997E-2</v>
      </c>
    </row>
    <row r="1959" spans="1:15" ht="31.5" x14ac:dyDescent="0.25">
      <c r="A1959" s="138" t="s">
        <v>3985</v>
      </c>
      <c r="B1959" s="21" t="s">
        <v>4358</v>
      </c>
      <c r="C1959" s="381"/>
      <c r="D1959" s="381"/>
      <c r="E1959" s="381"/>
      <c r="F1959" s="381"/>
      <c r="G1959" s="385">
        <f t="shared" si="131"/>
        <v>3.802966101694915E-2</v>
      </c>
      <c r="H1959" s="381"/>
      <c r="I1959" s="381"/>
      <c r="J1959" s="381"/>
      <c r="K1959" s="381"/>
      <c r="L1959" s="381"/>
      <c r="M1959" s="381"/>
      <c r="N1959" s="386">
        <v>4.4874999999999998E-2</v>
      </c>
      <c r="O1959" s="385">
        <v>4.4874999999999998E-2</v>
      </c>
    </row>
    <row r="1960" spans="1:15" ht="31.5" x14ac:dyDescent="0.25">
      <c r="A1960" s="138" t="s">
        <v>3986</v>
      </c>
      <c r="B1960" s="21" t="s">
        <v>4359</v>
      </c>
      <c r="C1960" s="381"/>
      <c r="D1960" s="381"/>
      <c r="E1960" s="381"/>
      <c r="F1960" s="381"/>
      <c r="G1960" s="385">
        <f t="shared" si="131"/>
        <v>3.802966101694915E-2</v>
      </c>
      <c r="H1960" s="381"/>
      <c r="I1960" s="381"/>
      <c r="J1960" s="381"/>
      <c r="K1960" s="381"/>
      <c r="L1960" s="381"/>
      <c r="M1960" s="381"/>
      <c r="N1960" s="386">
        <v>4.4874999999999998E-2</v>
      </c>
      <c r="O1960" s="385">
        <v>4.4874999999999998E-2</v>
      </c>
    </row>
    <row r="1961" spans="1:15" ht="31.5" x14ac:dyDescent="0.25">
      <c r="A1961" s="138" t="s">
        <v>3987</v>
      </c>
      <c r="B1961" s="30" t="s">
        <v>798</v>
      </c>
      <c r="C1961" s="381"/>
      <c r="D1961" s="381"/>
      <c r="E1961" s="381"/>
      <c r="F1961" s="381"/>
      <c r="G1961" s="385">
        <f t="shared" si="131"/>
        <v>7.7860169491525424E-2</v>
      </c>
      <c r="H1961" s="381"/>
      <c r="I1961" s="381"/>
      <c r="J1961" s="381"/>
      <c r="K1961" s="381"/>
      <c r="L1961" s="381"/>
      <c r="M1961" s="381"/>
      <c r="N1961" s="386">
        <v>9.1874999999999998E-2</v>
      </c>
      <c r="O1961" s="385">
        <v>9.1874999999999998E-2</v>
      </c>
    </row>
    <row r="1962" spans="1:15" ht="31.5" x14ac:dyDescent="0.25">
      <c r="A1962" s="138" t="s">
        <v>3988</v>
      </c>
      <c r="B1962" s="21" t="s">
        <v>4360</v>
      </c>
      <c r="C1962" s="381"/>
      <c r="D1962" s="381"/>
      <c r="E1962" s="381"/>
      <c r="F1962" s="381"/>
      <c r="G1962" s="385">
        <f t="shared" si="131"/>
        <v>3.2800847457627125E-2</v>
      </c>
      <c r="H1962" s="381"/>
      <c r="I1962" s="381"/>
      <c r="J1962" s="381"/>
      <c r="K1962" s="381"/>
      <c r="L1962" s="381"/>
      <c r="M1962" s="381"/>
      <c r="N1962" s="386">
        <v>3.8705000000000003E-2</v>
      </c>
      <c r="O1962" s="385">
        <v>3.8705000000000003E-2</v>
      </c>
    </row>
    <row r="1963" spans="1:15" ht="31.5" x14ac:dyDescent="0.25">
      <c r="A1963" s="138" t="s">
        <v>3989</v>
      </c>
      <c r="B1963" s="21" t="s">
        <v>4361</v>
      </c>
      <c r="C1963" s="381"/>
      <c r="D1963" s="381"/>
      <c r="E1963" s="381"/>
      <c r="F1963" s="381"/>
      <c r="G1963" s="385">
        <f t="shared" si="131"/>
        <v>4.1504237288135598E-2</v>
      </c>
      <c r="H1963" s="381"/>
      <c r="I1963" s="381"/>
      <c r="J1963" s="381"/>
      <c r="K1963" s="381"/>
      <c r="L1963" s="381"/>
      <c r="M1963" s="381"/>
      <c r="N1963" s="386">
        <v>4.8975000000000005E-2</v>
      </c>
      <c r="O1963" s="385">
        <v>4.8975000000000005E-2</v>
      </c>
    </row>
    <row r="1964" spans="1:15" ht="31.5" x14ac:dyDescent="0.25">
      <c r="A1964" s="138" t="s">
        <v>3990</v>
      </c>
      <c r="B1964" s="21" t="s">
        <v>4362</v>
      </c>
      <c r="C1964" s="381"/>
      <c r="D1964" s="381"/>
      <c r="E1964" s="381"/>
      <c r="F1964" s="381"/>
      <c r="G1964" s="385">
        <f t="shared" si="131"/>
        <v>3.4036440677966101E-2</v>
      </c>
      <c r="H1964" s="381"/>
      <c r="I1964" s="381"/>
      <c r="J1964" s="381"/>
      <c r="K1964" s="381"/>
      <c r="L1964" s="381"/>
      <c r="M1964" s="381"/>
      <c r="N1964" s="386">
        <v>4.0162999999999997E-2</v>
      </c>
      <c r="O1964" s="385">
        <v>4.0162999999999997E-2</v>
      </c>
    </row>
    <row r="1965" spans="1:15" ht="31.5" x14ac:dyDescent="0.25">
      <c r="A1965" s="138" t="s">
        <v>3991</v>
      </c>
      <c r="B1965" s="21" t="s">
        <v>4363</v>
      </c>
      <c r="C1965" s="381"/>
      <c r="D1965" s="381"/>
      <c r="E1965" s="381"/>
      <c r="F1965" s="381"/>
      <c r="G1965" s="385">
        <f t="shared" si="131"/>
        <v>3.3072033898305091E-2</v>
      </c>
      <c r="H1965" s="381"/>
      <c r="I1965" s="381"/>
      <c r="J1965" s="381"/>
      <c r="K1965" s="381"/>
      <c r="L1965" s="381"/>
      <c r="M1965" s="381"/>
      <c r="N1965" s="386">
        <v>3.9025000000000004E-2</v>
      </c>
      <c r="O1965" s="385">
        <v>3.9025000000000004E-2</v>
      </c>
    </row>
    <row r="1966" spans="1:15" ht="31.5" x14ac:dyDescent="0.25">
      <c r="A1966" s="138" t="s">
        <v>3992</v>
      </c>
      <c r="B1966" s="21" t="s">
        <v>4364</v>
      </c>
      <c r="C1966" s="381"/>
      <c r="D1966" s="381"/>
      <c r="E1966" s="381"/>
      <c r="F1966" s="381"/>
      <c r="G1966" s="385">
        <f t="shared" si="131"/>
        <v>3.7118644067796608E-2</v>
      </c>
      <c r="H1966" s="381"/>
      <c r="I1966" s="381"/>
      <c r="J1966" s="381"/>
      <c r="K1966" s="381"/>
      <c r="L1966" s="381"/>
      <c r="M1966" s="381"/>
      <c r="N1966" s="386">
        <v>4.3799999999999999E-2</v>
      </c>
      <c r="O1966" s="385">
        <v>4.3799999999999999E-2</v>
      </c>
    </row>
    <row r="1967" spans="1:15" ht="31.5" x14ac:dyDescent="0.25">
      <c r="A1967" s="138" t="s">
        <v>3993</v>
      </c>
      <c r="B1967" s="21" t="s">
        <v>4365</v>
      </c>
      <c r="C1967" s="381"/>
      <c r="D1967" s="381"/>
      <c r="E1967" s="381"/>
      <c r="F1967" s="381"/>
      <c r="G1967" s="385">
        <f t="shared" si="131"/>
        <v>8.7543220338983055E-2</v>
      </c>
      <c r="H1967" s="381"/>
      <c r="I1967" s="381"/>
      <c r="J1967" s="381"/>
      <c r="K1967" s="381"/>
      <c r="L1967" s="381"/>
      <c r="M1967" s="381"/>
      <c r="N1967" s="386">
        <v>0.103301</v>
      </c>
      <c r="O1967" s="385">
        <v>0.103301</v>
      </c>
    </row>
    <row r="1968" spans="1:15" ht="31.5" x14ac:dyDescent="0.25">
      <c r="A1968" s="138" t="s">
        <v>3994</v>
      </c>
      <c r="B1968" s="30" t="s">
        <v>805</v>
      </c>
      <c r="C1968" s="381"/>
      <c r="D1968" s="381"/>
      <c r="E1968" s="381"/>
      <c r="F1968" s="381"/>
      <c r="G1968" s="385">
        <f t="shared" si="131"/>
        <v>0.13480932203389834</v>
      </c>
      <c r="H1968" s="381"/>
      <c r="I1968" s="381"/>
      <c r="J1968" s="381"/>
      <c r="K1968" s="381"/>
      <c r="L1968" s="381"/>
      <c r="M1968" s="381"/>
      <c r="N1968" s="386">
        <v>0.15907500000000002</v>
      </c>
      <c r="O1968" s="385">
        <v>0.15907500000000002</v>
      </c>
    </row>
    <row r="1969" spans="1:15" ht="31.5" x14ac:dyDescent="0.25">
      <c r="A1969" s="138" t="s">
        <v>3995</v>
      </c>
      <c r="B1969" s="21" t="s">
        <v>4366</v>
      </c>
      <c r="C1969" s="381"/>
      <c r="D1969" s="381"/>
      <c r="E1969" s="381"/>
      <c r="F1969" s="381"/>
      <c r="G1969" s="385">
        <f t="shared" ref="G1969:G2032" si="132">N1969/1.18</f>
        <v>3.2241525423728816E-2</v>
      </c>
      <c r="H1969" s="381"/>
      <c r="I1969" s="381"/>
      <c r="J1969" s="381"/>
      <c r="K1969" s="381"/>
      <c r="L1969" s="381"/>
      <c r="M1969" s="381"/>
      <c r="N1969" s="386">
        <v>3.8045000000000002E-2</v>
      </c>
      <c r="O1969" s="385">
        <v>3.8045000000000002E-2</v>
      </c>
    </row>
    <row r="1970" spans="1:15" x14ac:dyDescent="0.25">
      <c r="A1970" s="27" t="s">
        <v>44</v>
      </c>
      <c r="B1970" s="395" t="s">
        <v>20</v>
      </c>
      <c r="C1970" s="381"/>
      <c r="D1970" s="381"/>
      <c r="E1970" s="381"/>
      <c r="F1970" s="381"/>
      <c r="G1970" s="385">
        <f t="shared" si="132"/>
        <v>0</v>
      </c>
      <c r="H1970" s="381"/>
      <c r="I1970" s="381"/>
      <c r="J1970" s="381"/>
      <c r="K1970" s="381"/>
      <c r="L1970" s="381"/>
      <c r="M1970" s="381"/>
      <c r="N1970" s="386"/>
      <c r="O1970" s="385"/>
    </row>
    <row r="1971" spans="1:15" x14ac:dyDescent="0.25">
      <c r="A1971" s="138" t="s">
        <v>1403</v>
      </c>
      <c r="B1971" s="30" t="s">
        <v>811</v>
      </c>
      <c r="C1971" s="381"/>
      <c r="D1971" s="381"/>
      <c r="E1971" s="381"/>
      <c r="F1971" s="381"/>
      <c r="G1971" s="385">
        <f t="shared" si="132"/>
        <v>1.0788135593220338</v>
      </c>
      <c r="H1971" s="381"/>
      <c r="I1971" s="381"/>
      <c r="J1971" s="381" t="s">
        <v>30</v>
      </c>
      <c r="K1971" s="381" t="s">
        <v>30</v>
      </c>
      <c r="L1971" s="381"/>
      <c r="M1971" s="381"/>
      <c r="N1971" s="386">
        <v>1.2729999999999999</v>
      </c>
      <c r="O1971" s="385">
        <v>1.2729999999999999</v>
      </c>
    </row>
    <row r="1972" spans="1:15" x14ac:dyDescent="0.25">
      <c r="A1972" s="138" t="s">
        <v>1404</v>
      </c>
      <c r="B1972" s="30" t="s">
        <v>114</v>
      </c>
      <c r="C1972" s="381"/>
      <c r="D1972" s="381"/>
      <c r="E1972" s="381"/>
      <c r="F1972" s="381"/>
      <c r="G1972" s="385">
        <f t="shared" si="132"/>
        <v>0.42372881355932207</v>
      </c>
      <c r="H1972" s="381"/>
      <c r="I1972" s="381"/>
      <c r="J1972" s="381" t="s">
        <v>30</v>
      </c>
      <c r="K1972" s="381" t="s">
        <v>30</v>
      </c>
      <c r="L1972" s="381"/>
      <c r="M1972" s="381"/>
      <c r="N1972" s="386">
        <v>0.5</v>
      </c>
      <c r="O1972" s="385">
        <v>0.5</v>
      </c>
    </row>
    <row r="1973" spans="1:15" x14ac:dyDescent="0.25">
      <c r="A1973" s="138" t="s">
        <v>1405</v>
      </c>
      <c r="B1973" s="30" t="s">
        <v>116</v>
      </c>
      <c r="C1973" s="381"/>
      <c r="D1973" s="381"/>
      <c r="E1973" s="381"/>
      <c r="F1973" s="381"/>
      <c r="G1973" s="385">
        <f t="shared" si="132"/>
        <v>0.38474576271186445</v>
      </c>
      <c r="H1973" s="381"/>
      <c r="I1973" s="381"/>
      <c r="J1973" s="381" t="s">
        <v>30</v>
      </c>
      <c r="K1973" s="381" t="s">
        <v>30</v>
      </c>
      <c r="L1973" s="381"/>
      <c r="M1973" s="381"/>
      <c r="N1973" s="386">
        <v>0.45400000000000001</v>
      </c>
      <c r="O1973" s="385">
        <v>0.45400000000000001</v>
      </c>
    </row>
    <row r="1974" spans="1:15" x14ac:dyDescent="0.25">
      <c r="A1974" s="138" t="s">
        <v>1406</v>
      </c>
      <c r="B1974" s="30" t="s">
        <v>814</v>
      </c>
      <c r="C1974" s="381"/>
      <c r="D1974" s="381"/>
      <c r="E1974" s="381"/>
      <c r="F1974" s="381"/>
      <c r="G1974" s="385">
        <f t="shared" si="132"/>
        <v>0.10169491525423729</v>
      </c>
      <c r="H1974" s="381"/>
      <c r="I1974" s="381"/>
      <c r="J1974" s="381" t="s">
        <v>30</v>
      </c>
      <c r="K1974" s="381" t="s">
        <v>30</v>
      </c>
      <c r="L1974" s="381"/>
      <c r="M1974" s="381"/>
      <c r="N1974" s="386">
        <v>0.12</v>
      </c>
      <c r="O1974" s="385">
        <v>0.12</v>
      </c>
    </row>
    <row r="1975" spans="1:15" x14ac:dyDescent="0.25">
      <c r="A1975" s="138" t="s">
        <v>1407</v>
      </c>
      <c r="B1975" s="30" t="s">
        <v>815</v>
      </c>
      <c r="C1975" s="381"/>
      <c r="D1975" s="381"/>
      <c r="E1975" s="381"/>
      <c r="F1975" s="381"/>
      <c r="G1975" s="385">
        <f t="shared" si="132"/>
        <v>0.12457627118644067</v>
      </c>
      <c r="H1975" s="381"/>
      <c r="I1975" s="381"/>
      <c r="J1975" s="381" t="s">
        <v>30</v>
      </c>
      <c r="K1975" s="381" t="s">
        <v>30</v>
      </c>
      <c r="L1975" s="381"/>
      <c r="M1975" s="381"/>
      <c r="N1975" s="386">
        <v>0.14699999999999999</v>
      </c>
      <c r="O1975" s="385">
        <v>0.14699999999999999</v>
      </c>
    </row>
    <row r="1976" spans="1:15" x14ac:dyDescent="0.25">
      <c r="A1976" s="27" t="s">
        <v>45</v>
      </c>
      <c r="B1976" s="395" t="s">
        <v>21</v>
      </c>
      <c r="C1976" s="381"/>
      <c r="D1976" s="381"/>
      <c r="E1976" s="381"/>
      <c r="F1976" s="381"/>
      <c r="G1976" s="385">
        <f t="shared" si="132"/>
        <v>0</v>
      </c>
      <c r="H1976" s="381"/>
      <c r="I1976" s="381"/>
      <c r="J1976" s="381"/>
      <c r="K1976" s="381"/>
      <c r="L1976" s="381"/>
      <c r="M1976" s="381"/>
      <c r="N1976" s="386"/>
      <c r="O1976" s="385"/>
    </row>
    <row r="1977" spans="1:15" x14ac:dyDescent="0.25">
      <c r="A1977" s="138" t="s">
        <v>810</v>
      </c>
      <c r="B1977" s="30" t="s">
        <v>817</v>
      </c>
      <c r="C1977" s="381"/>
      <c r="D1977" s="381"/>
      <c r="E1977" s="381"/>
      <c r="F1977" s="381"/>
      <c r="G1977" s="385">
        <f t="shared" si="132"/>
        <v>1.0169491525423728</v>
      </c>
      <c r="H1977" s="381"/>
      <c r="I1977" s="381"/>
      <c r="J1977" s="381"/>
      <c r="K1977" s="381"/>
      <c r="L1977" s="381"/>
      <c r="M1977" s="381"/>
      <c r="N1977" s="386">
        <v>1.2</v>
      </c>
      <c r="O1977" s="385">
        <v>1.2</v>
      </c>
    </row>
    <row r="1978" spans="1:15" x14ac:dyDescent="0.25">
      <c r="A1978" s="54" t="s">
        <v>50</v>
      </c>
      <c r="B1978" s="395" t="s">
        <v>17</v>
      </c>
      <c r="C1978" s="381"/>
      <c r="D1978" s="381"/>
      <c r="E1978" s="381"/>
      <c r="F1978" s="381"/>
      <c r="G1978" s="385">
        <f t="shared" si="132"/>
        <v>0</v>
      </c>
      <c r="H1978" s="381"/>
      <c r="I1978" s="381"/>
      <c r="J1978" s="381"/>
      <c r="K1978" s="381"/>
      <c r="L1978" s="381"/>
      <c r="M1978" s="381"/>
      <c r="N1978" s="386"/>
      <c r="O1978" s="385"/>
    </row>
    <row r="1979" spans="1:15" ht="47.25" x14ac:dyDescent="0.25">
      <c r="A1979" s="58" t="s">
        <v>3996</v>
      </c>
      <c r="B1979" s="30" t="s">
        <v>819</v>
      </c>
      <c r="C1979" s="381"/>
      <c r="D1979" s="381"/>
      <c r="E1979" s="381"/>
      <c r="F1979" s="381"/>
      <c r="G1979" s="385">
        <f t="shared" si="132"/>
        <v>4.0256360593220339</v>
      </c>
      <c r="H1979" s="381"/>
      <c r="I1979" s="381"/>
      <c r="J1979" s="381"/>
      <c r="K1979" s="381"/>
      <c r="L1979" s="381"/>
      <c r="M1979" s="381"/>
      <c r="N1979" s="386">
        <v>4.7502505499999996</v>
      </c>
      <c r="O1979" s="385">
        <v>4.7502505499999996</v>
      </c>
    </row>
    <row r="1980" spans="1:15" x14ac:dyDescent="0.25">
      <c r="A1980" s="54" t="s">
        <v>52</v>
      </c>
      <c r="B1980" s="395" t="s">
        <v>26</v>
      </c>
      <c r="C1980" s="381"/>
      <c r="D1980" s="381"/>
      <c r="E1980" s="381"/>
      <c r="F1980" s="381"/>
      <c r="G1980" s="385">
        <f t="shared" si="132"/>
        <v>0</v>
      </c>
      <c r="H1980" s="381"/>
      <c r="I1980" s="381"/>
      <c r="J1980" s="381"/>
      <c r="K1980" s="381"/>
      <c r="L1980" s="381"/>
      <c r="M1980" s="381"/>
      <c r="N1980" s="386"/>
      <c r="O1980" s="385"/>
    </row>
    <row r="1981" spans="1:15" x14ac:dyDescent="0.25">
      <c r="A1981" s="58" t="s">
        <v>820</v>
      </c>
      <c r="B1981" s="30" t="s">
        <v>111</v>
      </c>
      <c r="C1981" s="381"/>
      <c r="D1981" s="381"/>
      <c r="E1981" s="381"/>
      <c r="F1981" s="381"/>
      <c r="G1981" s="385">
        <f t="shared" si="132"/>
        <v>8.9830508474576271E-2</v>
      </c>
      <c r="H1981" s="381"/>
      <c r="I1981" s="381"/>
      <c r="J1981" s="381" t="s">
        <v>30</v>
      </c>
      <c r="K1981" s="381" t="s">
        <v>30</v>
      </c>
      <c r="L1981" s="381"/>
      <c r="M1981" s="381"/>
      <c r="N1981" s="386">
        <v>0.106</v>
      </c>
      <c r="O1981" s="385">
        <v>0.106</v>
      </c>
    </row>
    <row r="1982" spans="1:15" x14ac:dyDescent="0.25">
      <c r="A1982" s="58" t="s">
        <v>1603</v>
      </c>
      <c r="B1982" s="30" t="s">
        <v>823</v>
      </c>
      <c r="C1982" s="381"/>
      <c r="D1982" s="381"/>
      <c r="E1982" s="381"/>
      <c r="F1982" s="381"/>
      <c r="G1982" s="385">
        <f t="shared" si="132"/>
        <v>4.122457627118644E-2</v>
      </c>
      <c r="H1982" s="381"/>
      <c r="I1982" s="381"/>
      <c r="J1982" s="381" t="s">
        <v>30</v>
      </c>
      <c r="K1982" s="381" t="s">
        <v>30</v>
      </c>
      <c r="L1982" s="381"/>
      <c r="M1982" s="381"/>
      <c r="N1982" s="386">
        <v>4.8645000000000001E-2</v>
      </c>
      <c r="O1982" s="385">
        <v>4.8645000000000001E-2</v>
      </c>
    </row>
    <row r="1983" spans="1:15" x14ac:dyDescent="0.25">
      <c r="A1983" s="54" t="s">
        <v>58</v>
      </c>
      <c r="B1983" s="387" t="s">
        <v>59</v>
      </c>
      <c r="C1983" s="381"/>
      <c r="D1983" s="381"/>
      <c r="E1983" s="381"/>
      <c r="F1983" s="381"/>
      <c r="G1983" s="385">
        <f t="shared" si="132"/>
        <v>0</v>
      </c>
      <c r="H1983" s="381"/>
      <c r="I1983" s="381"/>
      <c r="J1983" s="381"/>
      <c r="K1983" s="381"/>
      <c r="L1983" s="381"/>
      <c r="M1983" s="381"/>
      <c r="N1983" s="386"/>
      <c r="O1983" s="385"/>
    </row>
    <row r="1984" spans="1:15" x14ac:dyDescent="0.25">
      <c r="A1984" s="54" t="s">
        <v>12</v>
      </c>
      <c r="B1984" s="387" t="s">
        <v>29</v>
      </c>
      <c r="C1984" s="381"/>
      <c r="D1984" s="381"/>
      <c r="E1984" s="381"/>
      <c r="F1984" s="381"/>
      <c r="G1984" s="385">
        <f t="shared" si="132"/>
        <v>0</v>
      </c>
      <c r="H1984" s="381"/>
      <c r="I1984" s="381"/>
      <c r="J1984" s="381"/>
      <c r="K1984" s="381"/>
      <c r="L1984" s="381"/>
      <c r="M1984" s="381"/>
      <c r="N1984" s="386"/>
      <c r="O1984" s="385"/>
    </row>
    <row r="1985" spans="1:15" ht="47.25" x14ac:dyDescent="0.25">
      <c r="A1985" s="58" t="s">
        <v>1604</v>
      </c>
      <c r="B1985" s="45" t="s">
        <v>4367</v>
      </c>
      <c r="C1985" s="381"/>
      <c r="D1985" s="381"/>
      <c r="E1985" s="381"/>
      <c r="F1985" s="381"/>
      <c r="G1985" s="385">
        <f t="shared" si="132"/>
        <v>0.45320685593220345</v>
      </c>
      <c r="H1985" s="381"/>
      <c r="I1985" s="381"/>
      <c r="J1985" s="381" t="s">
        <v>62</v>
      </c>
      <c r="K1985" s="381" t="s">
        <v>62</v>
      </c>
      <c r="L1985" s="381"/>
      <c r="M1985" s="381"/>
      <c r="N1985" s="386">
        <v>0.53478409000000005</v>
      </c>
      <c r="O1985" s="385">
        <v>0.53478409000000005</v>
      </c>
    </row>
    <row r="1986" spans="1:15" ht="47.25" x14ac:dyDescent="0.25">
      <c r="A1986" s="58" t="s">
        <v>1605</v>
      </c>
      <c r="B1986" s="21" t="s">
        <v>4368</v>
      </c>
      <c r="C1986" s="381"/>
      <c r="D1986" s="381"/>
      <c r="E1986" s="381"/>
      <c r="F1986" s="381"/>
      <c r="G1986" s="385">
        <f t="shared" si="132"/>
        <v>0.31927105932203392</v>
      </c>
      <c r="H1986" s="381"/>
      <c r="I1986" s="381"/>
      <c r="J1986" s="381" t="s">
        <v>176</v>
      </c>
      <c r="K1986" s="381" t="s">
        <v>176</v>
      </c>
      <c r="L1986" s="381"/>
      <c r="M1986" s="381"/>
      <c r="N1986" s="386">
        <v>0.37673984999999999</v>
      </c>
      <c r="O1986" s="385">
        <v>0.37673984999999999</v>
      </c>
    </row>
    <row r="1987" spans="1:15" x14ac:dyDescent="0.25">
      <c r="A1987" s="54" t="s">
        <v>137</v>
      </c>
      <c r="B1987" s="46" t="s">
        <v>70</v>
      </c>
      <c r="C1987" s="381"/>
      <c r="D1987" s="381"/>
      <c r="E1987" s="381"/>
      <c r="F1987" s="381"/>
      <c r="G1987" s="385">
        <f t="shared" si="132"/>
        <v>0</v>
      </c>
      <c r="H1987" s="381"/>
      <c r="I1987" s="381"/>
      <c r="J1987" s="381"/>
      <c r="K1987" s="381"/>
      <c r="L1987" s="381"/>
      <c r="M1987" s="381"/>
      <c r="N1987" s="386"/>
      <c r="O1987" s="385"/>
    </row>
    <row r="1988" spans="1:15" ht="39" customHeight="1" x14ac:dyDescent="0.25">
      <c r="A1988" s="58" t="s">
        <v>182</v>
      </c>
      <c r="B1988" s="70" t="s">
        <v>4369</v>
      </c>
      <c r="C1988" s="381"/>
      <c r="D1988" s="381"/>
      <c r="E1988" s="381" t="s">
        <v>62</v>
      </c>
      <c r="F1988" s="381" t="s">
        <v>62</v>
      </c>
      <c r="G1988" s="385">
        <f t="shared" si="132"/>
        <v>0.29151795762711868</v>
      </c>
      <c r="H1988" s="381"/>
      <c r="I1988" s="381"/>
      <c r="J1988" s="381" t="s">
        <v>62</v>
      </c>
      <c r="K1988" s="381" t="s">
        <v>62</v>
      </c>
      <c r="L1988" s="381"/>
      <c r="M1988" s="381"/>
      <c r="N1988" s="386">
        <v>0.34399119</v>
      </c>
      <c r="O1988" s="386">
        <v>0.34399119</v>
      </c>
    </row>
    <row r="1989" spans="1:15" ht="31.5" x14ac:dyDescent="0.25">
      <c r="A1989" s="58" t="s">
        <v>183</v>
      </c>
      <c r="B1989" s="70" t="s">
        <v>4370</v>
      </c>
      <c r="C1989" s="381"/>
      <c r="D1989" s="381"/>
      <c r="E1989" s="381" t="s">
        <v>74</v>
      </c>
      <c r="F1989" s="381" t="s">
        <v>74</v>
      </c>
      <c r="G1989" s="385">
        <f t="shared" si="132"/>
        <v>0.49831186440677966</v>
      </c>
      <c r="H1989" s="381"/>
      <c r="I1989" s="381"/>
      <c r="J1989" s="381" t="s">
        <v>74</v>
      </c>
      <c r="K1989" s="381" t="s">
        <v>74</v>
      </c>
      <c r="L1989" s="381"/>
      <c r="M1989" s="381"/>
      <c r="N1989" s="386">
        <v>0.58800799999999998</v>
      </c>
      <c r="O1989" s="386">
        <v>0.58800799999999998</v>
      </c>
    </row>
    <row r="1990" spans="1:15" ht="47.25" x14ac:dyDescent="0.25">
      <c r="A1990" s="58" t="s">
        <v>184</v>
      </c>
      <c r="B1990" s="70" t="s">
        <v>4371</v>
      </c>
      <c r="C1990" s="381"/>
      <c r="D1990" s="381"/>
      <c r="E1990" s="381" t="s">
        <v>180</v>
      </c>
      <c r="F1990" s="381" t="s">
        <v>180</v>
      </c>
      <c r="G1990" s="385">
        <f t="shared" si="132"/>
        <v>0.18565900847457628</v>
      </c>
      <c r="H1990" s="381"/>
      <c r="I1990" s="381"/>
      <c r="J1990" s="381" t="s">
        <v>180</v>
      </c>
      <c r="K1990" s="381" t="s">
        <v>180</v>
      </c>
      <c r="L1990" s="381"/>
      <c r="M1990" s="381"/>
      <c r="N1990" s="386">
        <v>0.21907763</v>
      </c>
      <c r="O1990" s="386">
        <v>0.21907763</v>
      </c>
    </row>
    <row r="1991" spans="1:15" ht="31.5" x14ac:dyDescent="0.25">
      <c r="A1991" s="364" t="s">
        <v>185</v>
      </c>
      <c r="B1991" s="45" t="s">
        <v>4372</v>
      </c>
      <c r="C1991" s="381"/>
      <c r="D1991" s="381"/>
      <c r="E1991" s="381" t="s">
        <v>62</v>
      </c>
      <c r="F1991" s="381" t="s">
        <v>62</v>
      </c>
      <c r="G1991" s="385">
        <f t="shared" si="132"/>
        <v>7.2283966101694921E-2</v>
      </c>
      <c r="H1991" s="381"/>
      <c r="I1991" s="381"/>
      <c r="J1991" s="381" t="s">
        <v>62</v>
      </c>
      <c r="K1991" s="381" t="s">
        <v>62</v>
      </c>
      <c r="L1991" s="381"/>
      <c r="M1991" s="381"/>
      <c r="N1991" s="386">
        <v>8.5295079999999995E-2</v>
      </c>
      <c r="O1991" s="386">
        <v>8.5295079999999995E-2</v>
      </c>
    </row>
    <row r="1992" spans="1:15" ht="31.5" x14ac:dyDescent="0.25">
      <c r="A1992" s="411" t="s">
        <v>2048</v>
      </c>
      <c r="B1992" s="21" t="s">
        <v>4373</v>
      </c>
      <c r="C1992" s="381"/>
      <c r="D1992" s="381"/>
      <c r="E1992" s="381"/>
      <c r="F1992" s="381"/>
      <c r="G1992" s="385">
        <f t="shared" si="132"/>
        <v>3.4246610169491529E-2</v>
      </c>
      <c r="H1992" s="381"/>
      <c r="I1992" s="381"/>
      <c r="J1992" s="381"/>
      <c r="K1992" s="381"/>
      <c r="L1992" s="381"/>
      <c r="M1992" s="381"/>
      <c r="N1992" s="386">
        <v>4.0411000000000002E-2</v>
      </c>
      <c r="O1992" s="386">
        <v>4.0411000000000002E-2</v>
      </c>
    </row>
    <row r="1993" spans="1:15" ht="47.25" x14ac:dyDescent="0.25">
      <c r="A1993" s="138" t="s">
        <v>3997</v>
      </c>
      <c r="B1993" s="30" t="s">
        <v>1304</v>
      </c>
      <c r="C1993" s="381"/>
      <c r="D1993" s="381"/>
      <c r="E1993" s="381"/>
      <c r="F1993" s="381"/>
      <c r="G1993" s="385">
        <f t="shared" si="132"/>
        <v>6.1681355932203391E-2</v>
      </c>
      <c r="H1993" s="381"/>
      <c r="I1993" s="381"/>
      <c r="J1993" s="381"/>
      <c r="K1993" s="381"/>
      <c r="L1993" s="381"/>
      <c r="M1993" s="381"/>
      <c r="N1993" s="386">
        <v>7.2784000000000001E-2</v>
      </c>
      <c r="O1993" s="386">
        <v>7.2784000000000001E-2</v>
      </c>
    </row>
    <row r="1994" spans="1:15" ht="31.5" x14ac:dyDescent="0.25">
      <c r="A1994" s="138" t="s">
        <v>3998</v>
      </c>
      <c r="B1994" s="379" t="s">
        <v>1305</v>
      </c>
      <c r="C1994" s="381"/>
      <c r="D1994" s="381"/>
      <c r="E1994" s="381"/>
      <c r="F1994" s="381"/>
      <c r="G1994" s="385">
        <f t="shared" si="132"/>
        <v>9.1136440677966099E-2</v>
      </c>
      <c r="H1994" s="381"/>
      <c r="I1994" s="381"/>
      <c r="J1994" s="381"/>
      <c r="K1994" s="381"/>
      <c r="L1994" s="381"/>
      <c r="M1994" s="381"/>
      <c r="N1994" s="386">
        <v>0.107541</v>
      </c>
      <c r="O1994" s="386">
        <v>0.107541</v>
      </c>
    </row>
    <row r="1995" spans="1:15" ht="94.5" x14ac:dyDescent="0.25">
      <c r="A1995" s="411" t="s">
        <v>3999</v>
      </c>
      <c r="B1995" s="21" t="s">
        <v>4374</v>
      </c>
      <c r="C1995" s="381"/>
      <c r="D1995" s="381"/>
      <c r="E1995" s="381"/>
      <c r="F1995" s="381"/>
      <c r="G1995" s="385">
        <f t="shared" si="132"/>
        <v>7.0741525423728815E-2</v>
      </c>
      <c r="H1995" s="381"/>
      <c r="I1995" s="381"/>
      <c r="J1995" s="381"/>
      <c r="K1995" s="381"/>
      <c r="L1995" s="381"/>
      <c r="M1995" s="381"/>
      <c r="N1995" s="386">
        <v>8.3474999999999994E-2</v>
      </c>
      <c r="O1995" s="386">
        <v>8.3474999999999994E-2</v>
      </c>
    </row>
    <row r="1996" spans="1:15" ht="31.5" x14ac:dyDescent="0.25">
      <c r="A1996" s="138" t="s">
        <v>4000</v>
      </c>
      <c r="B1996" s="30" t="s">
        <v>1306</v>
      </c>
      <c r="C1996" s="381"/>
      <c r="D1996" s="381"/>
      <c r="E1996" s="381"/>
      <c r="F1996" s="381"/>
      <c r="G1996" s="385">
        <f t="shared" si="132"/>
        <v>0.11660254237288135</v>
      </c>
      <c r="H1996" s="381"/>
      <c r="I1996" s="381"/>
      <c r="J1996" s="381"/>
      <c r="K1996" s="381"/>
      <c r="L1996" s="381"/>
      <c r="M1996" s="381"/>
      <c r="N1996" s="386">
        <v>0.13759099999999999</v>
      </c>
      <c r="O1996" s="386">
        <v>0.13759099999999999</v>
      </c>
    </row>
    <row r="1997" spans="1:15" ht="31.5" x14ac:dyDescent="0.25">
      <c r="A1997" s="138" t="s">
        <v>4001</v>
      </c>
      <c r="B1997" s="104" t="s">
        <v>4375</v>
      </c>
      <c r="C1997" s="381"/>
      <c r="D1997" s="381"/>
      <c r="E1997" s="381"/>
      <c r="F1997" s="381"/>
      <c r="G1997" s="385">
        <f t="shared" si="132"/>
        <v>4.1881355932203393E-2</v>
      </c>
      <c r="H1997" s="381"/>
      <c r="I1997" s="381"/>
      <c r="J1997" s="381"/>
      <c r="K1997" s="381"/>
      <c r="L1997" s="381"/>
      <c r="M1997" s="381"/>
      <c r="N1997" s="386">
        <v>4.9419999999999999E-2</v>
      </c>
      <c r="O1997" s="386">
        <v>4.9419999999999999E-2</v>
      </c>
    </row>
    <row r="1998" spans="1:15" x14ac:dyDescent="0.25">
      <c r="A1998" s="27" t="s">
        <v>44</v>
      </c>
      <c r="B1998" s="412" t="s">
        <v>20</v>
      </c>
      <c r="C1998" s="381"/>
      <c r="D1998" s="381"/>
      <c r="E1998" s="381"/>
      <c r="F1998" s="381"/>
      <c r="G1998" s="385">
        <f t="shared" si="132"/>
        <v>0</v>
      </c>
      <c r="H1998" s="381"/>
      <c r="I1998" s="381"/>
      <c r="J1998" s="381"/>
      <c r="K1998" s="381"/>
      <c r="L1998" s="381"/>
      <c r="M1998" s="381"/>
      <c r="N1998" s="386"/>
      <c r="O1998" s="385"/>
    </row>
    <row r="1999" spans="1:15" x14ac:dyDescent="0.25">
      <c r="A1999" s="138" t="s">
        <v>4002</v>
      </c>
      <c r="B1999" s="379" t="s">
        <v>63</v>
      </c>
      <c r="C1999" s="381"/>
      <c r="D1999" s="381"/>
      <c r="E1999" s="381"/>
      <c r="F1999" s="381"/>
      <c r="G1999" s="385">
        <f t="shared" si="132"/>
        <v>7.1177966101694912E-2</v>
      </c>
      <c r="H1999" s="381"/>
      <c r="I1999" s="381"/>
      <c r="J1999" s="381" t="s">
        <v>30</v>
      </c>
      <c r="K1999" s="381" t="s">
        <v>30</v>
      </c>
      <c r="L1999" s="381"/>
      <c r="M1999" s="381"/>
      <c r="N1999" s="386">
        <v>8.3989999999999995E-2</v>
      </c>
      <c r="O1999" s="385">
        <v>8.3989999999999995E-2</v>
      </c>
    </row>
    <row r="2000" spans="1:15" x14ac:dyDescent="0.25">
      <c r="A2000" s="411" t="s">
        <v>4003</v>
      </c>
      <c r="B2000" s="30" t="s">
        <v>113</v>
      </c>
      <c r="C2000" s="381"/>
      <c r="D2000" s="381"/>
      <c r="E2000" s="381"/>
      <c r="F2000" s="381"/>
      <c r="G2000" s="385">
        <f t="shared" si="132"/>
        <v>0.42372881355932207</v>
      </c>
      <c r="H2000" s="381"/>
      <c r="I2000" s="381"/>
      <c r="J2000" s="381" t="s">
        <v>30</v>
      </c>
      <c r="K2000" s="381" t="s">
        <v>30</v>
      </c>
      <c r="L2000" s="381"/>
      <c r="M2000" s="381"/>
      <c r="N2000" s="386">
        <v>0.5</v>
      </c>
      <c r="O2000" s="385">
        <v>0.5</v>
      </c>
    </row>
    <row r="2001" spans="1:15" x14ac:dyDescent="0.25">
      <c r="A2001" s="27" t="s">
        <v>45</v>
      </c>
      <c r="B2001" s="395" t="s">
        <v>21</v>
      </c>
      <c r="C2001" s="381"/>
      <c r="D2001" s="381"/>
      <c r="E2001" s="381"/>
      <c r="F2001" s="381"/>
      <c r="G2001" s="385">
        <f t="shared" si="132"/>
        <v>0</v>
      </c>
      <c r="H2001" s="381"/>
      <c r="I2001" s="381"/>
      <c r="J2001" s="381"/>
      <c r="K2001" s="381"/>
      <c r="L2001" s="381"/>
      <c r="M2001" s="381"/>
      <c r="N2001" s="386">
        <v>0</v>
      </c>
      <c r="O2001" s="385">
        <v>0</v>
      </c>
    </row>
    <row r="2002" spans="1:15" ht="31.5" x14ac:dyDescent="0.25">
      <c r="A2002" s="138" t="s">
        <v>186</v>
      </c>
      <c r="B2002" s="379" t="s">
        <v>1411</v>
      </c>
      <c r="C2002" s="381"/>
      <c r="D2002" s="381"/>
      <c r="E2002" s="381"/>
      <c r="F2002" s="381"/>
      <c r="G2002" s="385">
        <f t="shared" si="132"/>
        <v>0.42372881355932207</v>
      </c>
      <c r="H2002" s="381"/>
      <c r="I2002" s="381"/>
      <c r="J2002" s="381"/>
      <c r="K2002" s="381"/>
      <c r="L2002" s="381"/>
      <c r="M2002" s="381"/>
      <c r="N2002" s="386">
        <v>0.5</v>
      </c>
      <c r="O2002" s="385">
        <v>0.5</v>
      </c>
    </row>
    <row r="2003" spans="1:15" x14ac:dyDescent="0.25">
      <c r="A2003" s="27" t="s">
        <v>58</v>
      </c>
      <c r="B2003" s="413" t="s">
        <v>24</v>
      </c>
      <c r="C2003" s="381"/>
      <c r="D2003" s="381"/>
      <c r="E2003" s="381"/>
      <c r="F2003" s="381"/>
      <c r="G2003" s="385">
        <f t="shared" si="132"/>
        <v>0</v>
      </c>
      <c r="H2003" s="381"/>
      <c r="I2003" s="381"/>
      <c r="J2003" s="381"/>
      <c r="K2003" s="381"/>
      <c r="L2003" s="381"/>
      <c r="M2003" s="381"/>
      <c r="N2003" s="386">
        <v>0</v>
      </c>
      <c r="O2003" s="385">
        <v>0</v>
      </c>
    </row>
    <row r="2004" spans="1:15" x14ac:dyDescent="0.25">
      <c r="A2004" s="138" t="s">
        <v>4004</v>
      </c>
      <c r="B2004" s="106" t="s">
        <v>24</v>
      </c>
      <c r="C2004" s="381"/>
      <c r="D2004" s="381"/>
      <c r="E2004" s="381"/>
      <c r="F2004" s="381"/>
      <c r="G2004" s="385">
        <f t="shared" si="132"/>
        <v>2.336440677966102</v>
      </c>
      <c r="H2004" s="381"/>
      <c r="I2004" s="381"/>
      <c r="J2004" s="381" t="s">
        <v>30</v>
      </c>
      <c r="K2004" s="381" t="s">
        <v>30</v>
      </c>
      <c r="L2004" s="381"/>
      <c r="M2004" s="381"/>
      <c r="N2004" s="386">
        <v>2.7570000000000001</v>
      </c>
      <c r="O2004" s="385">
        <v>2.7570000000000001</v>
      </c>
    </row>
    <row r="2005" spans="1:15" x14ac:dyDescent="0.25">
      <c r="A2005" s="27" t="s">
        <v>52</v>
      </c>
      <c r="B2005" s="412" t="s">
        <v>26</v>
      </c>
      <c r="C2005" s="381"/>
      <c r="D2005" s="381"/>
      <c r="E2005" s="381"/>
      <c r="F2005" s="381"/>
      <c r="G2005" s="385">
        <f t="shared" si="132"/>
        <v>0</v>
      </c>
      <c r="H2005" s="381"/>
      <c r="I2005" s="381"/>
      <c r="J2005" s="381"/>
      <c r="K2005" s="381"/>
      <c r="L2005" s="381"/>
      <c r="M2005" s="381"/>
      <c r="N2005" s="386">
        <v>0</v>
      </c>
      <c r="O2005" s="385">
        <v>0</v>
      </c>
    </row>
    <row r="2006" spans="1:15" x14ac:dyDescent="0.25">
      <c r="A2006" s="138" t="s">
        <v>4004</v>
      </c>
      <c r="B2006" s="379" t="s">
        <v>87</v>
      </c>
      <c r="C2006" s="381"/>
      <c r="D2006" s="381"/>
      <c r="E2006" s="381"/>
      <c r="F2006" s="381"/>
      <c r="G2006" s="385">
        <f t="shared" si="132"/>
        <v>5.8898305084745771E-2</v>
      </c>
      <c r="H2006" s="381"/>
      <c r="I2006" s="381"/>
      <c r="J2006" s="381" t="s">
        <v>30</v>
      </c>
      <c r="K2006" s="381" t="s">
        <v>30</v>
      </c>
      <c r="L2006" s="381"/>
      <c r="M2006" s="381"/>
      <c r="N2006" s="386">
        <v>6.9500000000000006E-2</v>
      </c>
      <c r="O2006" s="385">
        <v>6.9500000000000006E-2</v>
      </c>
    </row>
    <row r="2007" spans="1:15" x14ac:dyDescent="0.25">
      <c r="A2007" s="27" t="s">
        <v>88</v>
      </c>
      <c r="B2007" s="395" t="s">
        <v>89</v>
      </c>
      <c r="C2007" s="381"/>
      <c r="D2007" s="381"/>
      <c r="E2007" s="381"/>
      <c r="F2007" s="381"/>
      <c r="G2007" s="385">
        <f t="shared" si="132"/>
        <v>0</v>
      </c>
      <c r="H2007" s="381"/>
      <c r="I2007" s="381"/>
      <c r="J2007" s="381"/>
      <c r="K2007" s="381"/>
      <c r="L2007" s="381"/>
      <c r="M2007" s="381"/>
      <c r="N2007" s="386"/>
      <c r="O2007" s="385"/>
    </row>
    <row r="2008" spans="1:15" x14ac:dyDescent="0.25">
      <c r="A2008" s="137" t="s">
        <v>12</v>
      </c>
      <c r="B2008" s="395" t="s">
        <v>29</v>
      </c>
      <c r="C2008" s="381"/>
      <c r="D2008" s="381"/>
      <c r="E2008" s="381"/>
      <c r="F2008" s="381"/>
      <c r="G2008" s="385">
        <f t="shared" si="132"/>
        <v>0</v>
      </c>
      <c r="H2008" s="381"/>
      <c r="I2008" s="381"/>
      <c r="J2008" s="381"/>
      <c r="K2008" s="381"/>
      <c r="L2008" s="381"/>
      <c r="M2008" s="381"/>
      <c r="N2008" s="386"/>
      <c r="O2008" s="385"/>
    </row>
    <row r="2009" spans="1:15" ht="31.5" x14ac:dyDescent="0.25">
      <c r="A2009" s="398" t="s">
        <v>187</v>
      </c>
      <c r="B2009" s="21" t="s">
        <v>4206</v>
      </c>
      <c r="C2009" s="381"/>
      <c r="D2009" s="381"/>
      <c r="E2009" s="381"/>
      <c r="F2009" s="381"/>
      <c r="G2009" s="385">
        <f t="shared" si="132"/>
        <v>0.66610169491525428</v>
      </c>
      <c r="H2009" s="381"/>
      <c r="I2009" s="381"/>
      <c r="J2009" s="381" t="s">
        <v>30</v>
      </c>
      <c r="K2009" s="381" t="s">
        <v>30</v>
      </c>
      <c r="L2009" s="381"/>
      <c r="M2009" s="381"/>
      <c r="N2009" s="386">
        <v>0.78600000000000003</v>
      </c>
      <c r="O2009" s="385">
        <v>0.78600000000000003</v>
      </c>
    </row>
    <row r="2010" spans="1:15" ht="31.5" x14ac:dyDescent="0.25">
      <c r="A2010" s="138" t="s">
        <v>1558</v>
      </c>
      <c r="B2010" s="21" t="s">
        <v>4207</v>
      </c>
      <c r="C2010" s="381"/>
      <c r="D2010" s="381"/>
      <c r="E2010" s="381"/>
      <c r="F2010" s="381"/>
      <c r="G2010" s="385">
        <f t="shared" si="132"/>
        <v>0.68813559322033901</v>
      </c>
      <c r="H2010" s="381"/>
      <c r="I2010" s="381"/>
      <c r="J2010" s="381" t="s">
        <v>30</v>
      </c>
      <c r="K2010" s="381" t="s">
        <v>30</v>
      </c>
      <c r="L2010" s="381"/>
      <c r="M2010" s="381"/>
      <c r="N2010" s="386">
        <v>0.81200000000000006</v>
      </c>
      <c r="O2010" s="386">
        <v>0.81200000000000006</v>
      </c>
    </row>
    <row r="2011" spans="1:15" ht="31.5" x14ac:dyDescent="0.25">
      <c r="A2011" s="398" t="s">
        <v>1560</v>
      </c>
      <c r="B2011" s="30" t="s">
        <v>141</v>
      </c>
      <c r="C2011" s="381"/>
      <c r="D2011" s="381"/>
      <c r="E2011" s="381"/>
      <c r="F2011" s="381"/>
      <c r="G2011" s="385">
        <f t="shared" si="132"/>
        <v>0.26935321186440681</v>
      </c>
      <c r="H2011" s="381"/>
      <c r="I2011" s="381"/>
      <c r="J2011" s="381" t="s">
        <v>62</v>
      </c>
      <c r="K2011" s="381" t="s">
        <v>62</v>
      </c>
      <c r="L2011" s="381"/>
      <c r="M2011" s="381"/>
      <c r="N2011" s="386">
        <v>0.31783679000000004</v>
      </c>
      <c r="O2011" s="385">
        <v>0.31783679000000004</v>
      </c>
    </row>
    <row r="2012" spans="1:15" x14ac:dyDescent="0.25">
      <c r="A2012" s="411" t="s">
        <v>1561</v>
      </c>
      <c r="B2012" s="30" t="s">
        <v>142</v>
      </c>
      <c r="C2012" s="381"/>
      <c r="D2012" s="381"/>
      <c r="E2012" s="381"/>
      <c r="F2012" s="381"/>
      <c r="G2012" s="385">
        <f t="shared" si="132"/>
        <v>0.42993830508474579</v>
      </c>
      <c r="H2012" s="381"/>
      <c r="I2012" s="381"/>
      <c r="J2012" s="381" t="s">
        <v>188</v>
      </c>
      <c r="K2012" s="381" t="s">
        <v>188</v>
      </c>
      <c r="L2012" s="381"/>
      <c r="M2012" s="381"/>
      <c r="N2012" s="386">
        <v>0.50732719999999998</v>
      </c>
      <c r="O2012" s="386">
        <v>0.50732719999999998</v>
      </c>
    </row>
    <row r="2013" spans="1:15" ht="31.5" x14ac:dyDescent="0.25">
      <c r="A2013" s="138" t="s">
        <v>67</v>
      </c>
      <c r="B2013" s="30" t="s">
        <v>143</v>
      </c>
      <c r="C2013" s="381"/>
      <c r="D2013" s="381"/>
      <c r="E2013" s="381"/>
      <c r="F2013" s="381"/>
      <c r="G2013" s="385">
        <f t="shared" si="132"/>
        <v>0.23050847457627122</v>
      </c>
      <c r="H2013" s="381"/>
      <c r="I2013" s="381"/>
      <c r="J2013" s="381" t="s">
        <v>62</v>
      </c>
      <c r="K2013" s="381" t="s">
        <v>62</v>
      </c>
      <c r="L2013" s="381"/>
      <c r="M2013" s="381"/>
      <c r="N2013" s="386">
        <v>0.27200000000000002</v>
      </c>
      <c r="O2013" s="385">
        <v>0.27200000000000002</v>
      </c>
    </row>
    <row r="2014" spans="1:15" x14ac:dyDescent="0.25">
      <c r="A2014" s="138" t="s">
        <v>1562</v>
      </c>
      <c r="B2014" s="30" t="s">
        <v>144</v>
      </c>
      <c r="C2014" s="381"/>
      <c r="D2014" s="381"/>
      <c r="E2014" s="381"/>
      <c r="F2014" s="381"/>
      <c r="G2014" s="385">
        <f t="shared" si="132"/>
        <v>0.42856864406779666</v>
      </c>
      <c r="H2014" s="381"/>
      <c r="I2014" s="381"/>
      <c r="J2014" s="381" t="s">
        <v>68</v>
      </c>
      <c r="K2014" s="381" t="s">
        <v>68</v>
      </c>
      <c r="L2014" s="381"/>
      <c r="M2014" s="381"/>
      <c r="N2014" s="386">
        <v>0.50571100000000002</v>
      </c>
      <c r="O2014" s="386">
        <v>0.50571100000000002</v>
      </c>
    </row>
    <row r="2015" spans="1:15" ht="31.5" x14ac:dyDescent="0.25">
      <c r="A2015" s="138" t="s">
        <v>69</v>
      </c>
      <c r="B2015" s="21" t="s">
        <v>4376</v>
      </c>
      <c r="C2015" s="381"/>
      <c r="D2015" s="381"/>
      <c r="E2015" s="381"/>
      <c r="F2015" s="381"/>
      <c r="G2015" s="385">
        <f t="shared" si="132"/>
        <v>1.6101694915254237E-2</v>
      </c>
      <c r="H2015" s="381"/>
      <c r="I2015" s="381"/>
      <c r="J2015" s="381"/>
      <c r="K2015" s="381"/>
      <c r="L2015" s="381"/>
      <c r="M2015" s="381"/>
      <c r="N2015" s="386">
        <v>1.9E-2</v>
      </c>
      <c r="O2015" s="385">
        <v>1.9E-2</v>
      </c>
    </row>
    <row r="2016" spans="1:15" ht="31.5" x14ac:dyDescent="0.25">
      <c r="A2016" s="364" t="s">
        <v>189</v>
      </c>
      <c r="B2016" s="45" t="s">
        <v>4377</v>
      </c>
      <c r="C2016" s="381"/>
      <c r="D2016" s="381"/>
      <c r="E2016" s="381"/>
      <c r="F2016" s="381"/>
      <c r="G2016" s="385">
        <f t="shared" si="132"/>
        <v>3.4745762711864407E-2</v>
      </c>
      <c r="H2016" s="381"/>
      <c r="I2016" s="381"/>
      <c r="J2016" s="381"/>
      <c r="K2016" s="381"/>
      <c r="L2016" s="381"/>
      <c r="M2016" s="381"/>
      <c r="N2016" s="386">
        <v>4.1000000000000002E-2</v>
      </c>
      <c r="O2016" s="386">
        <v>4.1000000000000002E-2</v>
      </c>
    </row>
    <row r="2017" spans="1:15" x14ac:dyDescent="0.25">
      <c r="A2017" s="398" t="s">
        <v>137</v>
      </c>
      <c r="B2017" s="136" t="s">
        <v>70</v>
      </c>
      <c r="C2017" s="381"/>
      <c r="D2017" s="381"/>
      <c r="E2017" s="381"/>
      <c r="F2017" s="381"/>
      <c r="G2017" s="385">
        <f t="shared" si="132"/>
        <v>0</v>
      </c>
      <c r="H2017" s="381"/>
      <c r="I2017" s="381"/>
      <c r="J2017" s="381"/>
      <c r="K2017" s="381"/>
      <c r="L2017" s="381"/>
      <c r="M2017" s="381"/>
      <c r="N2017" s="386"/>
      <c r="O2017" s="385"/>
    </row>
    <row r="2018" spans="1:15" ht="31.5" x14ac:dyDescent="0.25">
      <c r="A2018" s="138" t="s">
        <v>77</v>
      </c>
      <c r="B2018" s="30" t="s">
        <v>71</v>
      </c>
      <c r="C2018" s="381"/>
      <c r="D2018" s="381"/>
      <c r="E2018" s="381" t="s">
        <v>72</v>
      </c>
      <c r="F2018" s="381" t="s">
        <v>72</v>
      </c>
      <c r="G2018" s="385">
        <f t="shared" si="132"/>
        <v>0.22774319491525427</v>
      </c>
      <c r="H2018" s="381"/>
      <c r="I2018" s="381"/>
      <c r="J2018" s="381" t="s">
        <v>72</v>
      </c>
      <c r="K2018" s="381" t="s">
        <v>72</v>
      </c>
      <c r="L2018" s="381"/>
      <c r="M2018" s="381"/>
      <c r="N2018" s="386">
        <v>0.26873697000000002</v>
      </c>
      <c r="O2018" s="385">
        <v>0.26873697000000002</v>
      </c>
    </row>
    <row r="2019" spans="1:15" ht="31.5" x14ac:dyDescent="0.25">
      <c r="A2019" s="138" t="s">
        <v>78</v>
      </c>
      <c r="B2019" s="30" t="s">
        <v>73</v>
      </c>
      <c r="C2019" s="381"/>
      <c r="D2019" s="381"/>
      <c r="E2019" s="381" t="s">
        <v>74</v>
      </c>
      <c r="F2019" s="381" t="s">
        <v>74</v>
      </c>
      <c r="G2019" s="385">
        <f t="shared" si="132"/>
        <v>0.1609698898305085</v>
      </c>
      <c r="H2019" s="381"/>
      <c r="I2019" s="381"/>
      <c r="J2019" s="381" t="s">
        <v>74</v>
      </c>
      <c r="K2019" s="381" t="s">
        <v>74</v>
      </c>
      <c r="L2019" s="381"/>
      <c r="M2019" s="381"/>
      <c r="N2019" s="386">
        <v>0.18994447</v>
      </c>
      <c r="O2019" s="385">
        <v>0.18994447</v>
      </c>
    </row>
    <row r="2020" spans="1:15" ht="31.5" x14ac:dyDescent="0.25">
      <c r="A2020" s="138" t="s">
        <v>79</v>
      </c>
      <c r="B2020" s="30" t="s">
        <v>75</v>
      </c>
      <c r="C2020" s="381"/>
      <c r="D2020" s="381"/>
      <c r="E2020" s="381" t="s">
        <v>352</v>
      </c>
      <c r="F2020" s="381" t="s">
        <v>352</v>
      </c>
      <c r="G2020" s="385">
        <f t="shared" si="132"/>
        <v>9.246717796610171E-2</v>
      </c>
      <c r="H2020" s="381"/>
      <c r="I2020" s="381"/>
      <c r="J2020" s="381" t="s">
        <v>60</v>
      </c>
      <c r="K2020" s="381" t="s">
        <v>60</v>
      </c>
      <c r="L2020" s="381"/>
      <c r="M2020" s="381"/>
      <c r="N2020" s="386">
        <v>0.10911127000000001</v>
      </c>
      <c r="O2020" s="385">
        <v>0.10911127000000001</v>
      </c>
    </row>
    <row r="2021" spans="1:15" ht="31.5" x14ac:dyDescent="0.25">
      <c r="A2021" s="138" t="s">
        <v>80</v>
      </c>
      <c r="B2021" s="30" t="s">
        <v>76</v>
      </c>
      <c r="C2021" s="381"/>
      <c r="D2021" s="381"/>
      <c r="E2021" s="381" t="s">
        <v>352</v>
      </c>
      <c r="F2021" s="381" t="s">
        <v>352</v>
      </c>
      <c r="G2021" s="385">
        <f t="shared" si="132"/>
        <v>8.9492355932203393E-2</v>
      </c>
      <c r="H2021" s="381"/>
      <c r="I2021" s="381"/>
      <c r="J2021" s="381" t="s">
        <v>60</v>
      </c>
      <c r="K2021" s="381" t="s">
        <v>60</v>
      </c>
      <c r="L2021" s="381"/>
      <c r="M2021" s="381"/>
      <c r="N2021" s="386">
        <v>0.10560098</v>
      </c>
      <c r="O2021" s="385">
        <v>0.10560098</v>
      </c>
    </row>
    <row r="2022" spans="1:15" ht="94.5" x14ac:dyDescent="0.25">
      <c r="A2022" s="138" t="s">
        <v>81</v>
      </c>
      <c r="B2022" s="30" t="s">
        <v>4120</v>
      </c>
      <c r="C2022" s="381"/>
      <c r="D2022" s="381"/>
      <c r="E2022" s="381" t="s">
        <v>196</v>
      </c>
      <c r="F2022" s="381" t="s">
        <v>196</v>
      </c>
      <c r="G2022" s="385">
        <f t="shared" si="132"/>
        <v>2.0209466101694919E-2</v>
      </c>
      <c r="H2022" s="381"/>
      <c r="I2022" s="381"/>
      <c r="J2022" s="381" t="s">
        <v>196</v>
      </c>
      <c r="K2022" s="381" t="s">
        <v>196</v>
      </c>
      <c r="L2022" s="381"/>
      <c r="M2022" s="381"/>
      <c r="N2022" s="386">
        <v>2.3847170000000001E-2</v>
      </c>
      <c r="O2022" s="385">
        <v>2.3847170000000001E-2</v>
      </c>
    </row>
    <row r="2023" spans="1:15" ht="94.5" x14ac:dyDescent="0.25">
      <c r="A2023" s="138" t="s">
        <v>82</v>
      </c>
      <c r="B2023" s="21" t="s">
        <v>4378</v>
      </c>
      <c r="C2023" s="381"/>
      <c r="D2023" s="381"/>
      <c r="E2023" s="381" t="s">
        <v>198</v>
      </c>
      <c r="F2023" s="381" t="s">
        <v>198</v>
      </c>
      <c r="G2023" s="385">
        <f t="shared" si="132"/>
        <v>0.30127392372881356</v>
      </c>
      <c r="H2023" s="381"/>
      <c r="I2023" s="381"/>
      <c r="J2023" s="381" t="s">
        <v>198</v>
      </c>
      <c r="K2023" s="381" t="s">
        <v>198</v>
      </c>
      <c r="L2023" s="381"/>
      <c r="M2023" s="381"/>
      <c r="N2023" s="386">
        <v>0.35550323</v>
      </c>
      <c r="O2023" s="385">
        <v>0.35550323</v>
      </c>
    </row>
    <row r="2024" spans="1:15" s="416" customFormat="1" ht="63" x14ac:dyDescent="0.25">
      <c r="A2024" s="398" t="s">
        <v>83</v>
      </c>
      <c r="B2024" s="21" t="s">
        <v>4379</v>
      </c>
      <c r="C2024" s="414"/>
      <c r="D2024" s="414"/>
      <c r="E2024" s="414" t="s">
        <v>201</v>
      </c>
      <c r="F2024" s="414" t="s">
        <v>201</v>
      </c>
      <c r="G2024" s="385">
        <f t="shared" si="132"/>
        <v>5.3010940677966106E-2</v>
      </c>
      <c r="H2024" s="414"/>
      <c r="I2024" s="414"/>
      <c r="J2024" s="414" t="s">
        <v>201</v>
      </c>
      <c r="K2024" s="414" t="s">
        <v>201</v>
      </c>
      <c r="L2024" s="414"/>
      <c r="M2024" s="414"/>
      <c r="N2024" s="415">
        <v>6.2552910000000003E-2</v>
      </c>
      <c r="O2024" s="415">
        <v>6.2552910000000003E-2</v>
      </c>
    </row>
    <row r="2025" spans="1:15" ht="78.75" x14ac:dyDescent="0.25">
      <c r="A2025" s="398" t="s">
        <v>1808</v>
      </c>
      <c r="B2025" s="21" t="s">
        <v>4380</v>
      </c>
      <c r="C2025" s="381"/>
      <c r="D2025" s="381"/>
      <c r="E2025" s="381" t="s">
        <v>1256</v>
      </c>
      <c r="F2025" s="381" t="s">
        <v>1256</v>
      </c>
      <c r="G2025" s="385">
        <f t="shared" si="132"/>
        <v>4.4915254237288135E-2</v>
      </c>
      <c r="H2025" s="381"/>
      <c r="I2025" s="381"/>
      <c r="J2025" s="381" t="s">
        <v>1256</v>
      </c>
      <c r="K2025" s="381" t="s">
        <v>1256</v>
      </c>
      <c r="L2025" s="381"/>
      <c r="M2025" s="381"/>
      <c r="N2025" s="386">
        <v>5.2999999999999999E-2</v>
      </c>
      <c r="O2025" s="385">
        <v>5.2999999999999999E-2</v>
      </c>
    </row>
    <row r="2026" spans="1:15" ht="23.25" customHeight="1" x14ac:dyDescent="0.25">
      <c r="A2026" s="398" t="s">
        <v>3911</v>
      </c>
      <c r="B2026" s="30" t="s">
        <v>206</v>
      </c>
      <c r="C2026" s="381"/>
      <c r="D2026" s="381"/>
      <c r="E2026" s="381"/>
      <c r="F2026" s="381"/>
      <c r="G2026" s="385">
        <f t="shared" si="132"/>
        <v>2.6271186440677968E-2</v>
      </c>
      <c r="H2026" s="381"/>
      <c r="I2026" s="381"/>
      <c r="J2026" s="381"/>
      <c r="K2026" s="381"/>
      <c r="L2026" s="381"/>
      <c r="M2026" s="381"/>
      <c r="N2026" s="386">
        <v>3.1E-2</v>
      </c>
      <c r="O2026" s="385">
        <v>3.1E-2</v>
      </c>
    </row>
    <row r="2027" spans="1:15" ht="22.5" customHeight="1" x14ac:dyDescent="0.25">
      <c r="A2027" s="398" t="s">
        <v>4005</v>
      </c>
      <c r="B2027" s="30" t="s">
        <v>207</v>
      </c>
      <c r="C2027" s="381"/>
      <c r="D2027" s="381"/>
      <c r="E2027" s="381"/>
      <c r="F2027" s="381"/>
      <c r="G2027" s="385">
        <f t="shared" si="132"/>
        <v>1.864406779661017E-2</v>
      </c>
      <c r="H2027" s="381"/>
      <c r="I2027" s="381"/>
      <c r="J2027" s="381"/>
      <c r="K2027" s="381"/>
      <c r="L2027" s="381"/>
      <c r="M2027" s="381"/>
      <c r="N2027" s="386">
        <v>2.1999999999999999E-2</v>
      </c>
      <c r="O2027" s="385">
        <v>2.1999999999999999E-2</v>
      </c>
    </row>
    <row r="2028" spans="1:15" ht="23.25" customHeight="1" x14ac:dyDescent="0.25">
      <c r="A2028" s="398" t="s">
        <v>4006</v>
      </c>
      <c r="B2028" s="30" t="s">
        <v>208</v>
      </c>
      <c r="C2028" s="381"/>
      <c r="D2028" s="381"/>
      <c r="E2028" s="381"/>
      <c r="F2028" s="381"/>
      <c r="G2028" s="385">
        <f t="shared" si="132"/>
        <v>6.6949152542372881E-2</v>
      </c>
      <c r="H2028" s="381"/>
      <c r="I2028" s="381"/>
      <c r="J2028" s="381"/>
      <c r="K2028" s="381"/>
      <c r="L2028" s="381"/>
      <c r="M2028" s="381"/>
      <c r="N2028" s="386">
        <v>7.9000000000000001E-2</v>
      </c>
      <c r="O2028" s="385">
        <v>7.9000000000000001E-2</v>
      </c>
    </row>
    <row r="2029" spans="1:15" ht="21" customHeight="1" x14ac:dyDescent="0.25">
      <c r="A2029" s="398" t="s">
        <v>4007</v>
      </c>
      <c r="B2029" s="45" t="s">
        <v>209</v>
      </c>
      <c r="C2029" s="381"/>
      <c r="D2029" s="381"/>
      <c r="E2029" s="381"/>
      <c r="F2029" s="381"/>
      <c r="G2029" s="385">
        <f t="shared" si="132"/>
        <v>7.1186440677966104E-2</v>
      </c>
      <c r="H2029" s="381"/>
      <c r="I2029" s="381"/>
      <c r="J2029" s="381"/>
      <c r="K2029" s="381"/>
      <c r="L2029" s="381"/>
      <c r="M2029" s="381"/>
      <c r="N2029" s="386">
        <v>8.4000000000000005E-2</v>
      </c>
      <c r="O2029" s="385">
        <v>8.4000000000000005E-2</v>
      </c>
    </row>
    <row r="2030" spans="1:15" ht="19.5" customHeight="1" x14ac:dyDescent="0.25">
      <c r="A2030" s="138" t="s">
        <v>4008</v>
      </c>
      <c r="B2030" s="448" t="s">
        <v>210</v>
      </c>
      <c r="C2030" s="381"/>
      <c r="D2030" s="381"/>
      <c r="E2030" s="381"/>
      <c r="F2030" s="381"/>
      <c r="G2030" s="385">
        <f t="shared" si="132"/>
        <v>5.7627118644067799E-3</v>
      </c>
      <c r="H2030" s="381"/>
      <c r="I2030" s="381"/>
      <c r="J2030" s="381"/>
      <c r="K2030" s="381"/>
      <c r="L2030" s="381"/>
      <c r="M2030" s="381"/>
      <c r="N2030" s="386">
        <v>6.7999999999999996E-3</v>
      </c>
      <c r="O2030" s="385">
        <v>6.7999999999999996E-3</v>
      </c>
    </row>
    <row r="2031" spans="1:15" x14ac:dyDescent="0.25">
      <c r="A2031" s="27" t="s">
        <v>44</v>
      </c>
      <c r="B2031" s="417" t="s">
        <v>20</v>
      </c>
      <c r="C2031" s="381"/>
      <c r="D2031" s="381"/>
      <c r="E2031" s="381"/>
      <c r="F2031" s="381"/>
      <c r="G2031" s="385">
        <f t="shared" si="132"/>
        <v>0</v>
      </c>
      <c r="H2031" s="381"/>
      <c r="I2031" s="381"/>
      <c r="J2031" s="381"/>
      <c r="K2031" s="381"/>
      <c r="L2031" s="381"/>
      <c r="M2031" s="381"/>
      <c r="N2031" s="386"/>
      <c r="O2031" s="385"/>
    </row>
    <row r="2032" spans="1:15" x14ac:dyDescent="0.25">
      <c r="A2032" s="138" t="s">
        <v>4009</v>
      </c>
      <c r="B2032" s="418" t="s">
        <v>117</v>
      </c>
      <c r="C2032" s="381"/>
      <c r="D2032" s="381"/>
      <c r="E2032" s="381"/>
      <c r="F2032" s="381"/>
      <c r="G2032" s="385">
        <f t="shared" si="132"/>
        <v>3.4745762711864407</v>
      </c>
      <c r="H2032" s="381"/>
      <c r="I2032" s="381"/>
      <c r="J2032" s="381" t="s">
        <v>30</v>
      </c>
      <c r="K2032" s="381" t="s">
        <v>30</v>
      </c>
      <c r="L2032" s="381"/>
      <c r="M2032" s="381"/>
      <c r="N2032" s="386">
        <v>4.0999999999999996</v>
      </c>
      <c r="O2032" s="385">
        <v>4.0999999999999996</v>
      </c>
    </row>
    <row r="2033" spans="1:15" ht="31.5" x14ac:dyDescent="0.25">
      <c r="A2033" s="27" t="s">
        <v>4010</v>
      </c>
      <c r="B2033" s="30" t="s">
        <v>86</v>
      </c>
      <c r="C2033" s="381"/>
      <c r="D2033" s="381"/>
      <c r="E2033" s="381"/>
      <c r="F2033" s="381"/>
      <c r="G2033" s="385">
        <f t="shared" ref="G2033:G2096" si="133">N2033/1.18</f>
        <v>0.30932203389830509</v>
      </c>
      <c r="H2033" s="381"/>
      <c r="I2033" s="381"/>
      <c r="J2033" s="381" t="s">
        <v>30</v>
      </c>
      <c r="K2033" s="381" t="s">
        <v>30</v>
      </c>
      <c r="L2033" s="381"/>
      <c r="M2033" s="381"/>
      <c r="N2033" s="386">
        <v>0.36499999999999999</v>
      </c>
      <c r="O2033" s="385">
        <v>0.36499999999999999</v>
      </c>
    </row>
    <row r="2034" spans="1:15" x14ac:dyDescent="0.25">
      <c r="A2034" s="27" t="s">
        <v>50</v>
      </c>
      <c r="B2034" s="419" t="s">
        <v>17</v>
      </c>
      <c r="C2034" s="381"/>
      <c r="D2034" s="381"/>
      <c r="E2034" s="381"/>
      <c r="F2034" s="381"/>
      <c r="G2034" s="385">
        <f t="shared" si="133"/>
        <v>0</v>
      </c>
      <c r="H2034" s="381"/>
      <c r="I2034" s="381"/>
      <c r="J2034" s="381"/>
      <c r="K2034" s="381"/>
      <c r="L2034" s="381"/>
      <c r="M2034" s="381"/>
      <c r="N2034" s="386"/>
      <c r="O2034" s="385"/>
    </row>
    <row r="2035" spans="1:15" ht="31.5" x14ac:dyDescent="0.25">
      <c r="A2035" s="138" t="s">
        <v>4011</v>
      </c>
      <c r="B2035" s="420" t="s">
        <v>211</v>
      </c>
      <c r="C2035" s="381"/>
      <c r="D2035" s="381"/>
      <c r="E2035" s="381"/>
      <c r="F2035" s="381"/>
      <c r="G2035" s="385">
        <f t="shared" si="133"/>
        <v>0.38135593220338987</v>
      </c>
      <c r="H2035" s="381"/>
      <c r="I2035" s="381"/>
      <c r="J2035" s="381"/>
      <c r="K2035" s="381"/>
      <c r="L2035" s="381"/>
      <c r="M2035" s="381"/>
      <c r="N2035" s="386">
        <v>0.45</v>
      </c>
      <c r="O2035" s="385">
        <v>0.45</v>
      </c>
    </row>
    <row r="2036" spans="1:15" x14ac:dyDescent="0.25">
      <c r="A2036" s="27" t="s">
        <v>52</v>
      </c>
      <c r="B2036" s="421" t="s">
        <v>26</v>
      </c>
      <c r="C2036" s="381"/>
      <c r="D2036" s="381"/>
      <c r="E2036" s="381"/>
      <c r="F2036" s="381"/>
      <c r="G2036" s="385">
        <f t="shared" si="133"/>
        <v>0</v>
      </c>
      <c r="H2036" s="381"/>
      <c r="I2036" s="381"/>
      <c r="J2036" s="381"/>
      <c r="K2036" s="381"/>
      <c r="L2036" s="381"/>
      <c r="M2036" s="381"/>
      <c r="N2036" s="386"/>
      <c r="O2036" s="385"/>
    </row>
    <row r="2037" spans="1:15" x14ac:dyDescent="0.25">
      <c r="A2037" s="138" t="s">
        <v>4012</v>
      </c>
      <c r="B2037" s="422" t="s">
        <v>87</v>
      </c>
      <c r="C2037" s="381"/>
      <c r="D2037" s="381"/>
      <c r="E2037" s="381"/>
      <c r="F2037" s="381"/>
      <c r="G2037" s="385">
        <f t="shared" si="133"/>
        <v>5.3389830508474581E-2</v>
      </c>
      <c r="H2037" s="381"/>
      <c r="I2037" s="381"/>
      <c r="J2037" s="381" t="s">
        <v>30</v>
      </c>
      <c r="K2037" s="381" t="s">
        <v>30</v>
      </c>
      <c r="L2037" s="381"/>
      <c r="M2037" s="381"/>
      <c r="N2037" s="386">
        <v>6.3E-2</v>
      </c>
      <c r="O2037" s="385">
        <v>6.3E-2</v>
      </c>
    </row>
    <row r="2038" spans="1:15" x14ac:dyDescent="0.25">
      <c r="A2038" s="27" t="s">
        <v>90</v>
      </c>
      <c r="B2038" s="421" t="s">
        <v>91</v>
      </c>
      <c r="C2038" s="381"/>
      <c r="D2038" s="381"/>
      <c r="E2038" s="381"/>
      <c r="F2038" s="381"/>
      <c r="G2038" s="385">
        <f t="shared" si="133"/>
        <v>0</v>
      </c>
      <c r="H2038" s="381"/>
      <c r="I2038" s="381"/>
      <c r="J2038" s="381"/>
      <c r="K2038" s="381"/>
      <c r="L2038" s="381"/>
      <c r="M2038" s="381"/>
      <c r="N2038" s="386"/>
      <c r="O2038" s="385"/>
    </row>
    <row r="2039" spans="1:15" x14ac:dyDescent="0.25">
      <c r="A2039" s="27" t="s">
        <v>12</v>
      </c>
      <c r="B2039" s="421" t="s">
        <v>212</v>
      </c>
      <c r="C2039" s="381"/>
      <c r="D2039" s="381"/>
      <c r="E2039" s="381"/>
      <c r="F2039" s="381"/>
      <c r="G2039" s="385">
        <f t="shared" si="133"/>
        <v>0</v>
      </c>
      <c r="H2039" s="381"/>
      <c r="I2039" s="381"/>
      <c r="J2039" s="381"/>
      <c r="K2039" s="381"/>
      <c r="L2039" s="381"/>
      <c r="M2039" s="381"/>
      <c r="N2039" s="386"/>
      <c r="O2039" s="385"/>
    </row>
    <row r="2040" spans="1:15" ht="31.5" x14ac:dyDescent="0.25">
      <c r="A2040" s="138" t="s">
        <v>1758</v>
      </c>
      <c r="B2040" s="422" t="s">
        <v>94</v>
      </c>
      <c r="C2040" s="381"/>
      <c r="D2040" s="381"/>
      <c r="E2040" s="381"/>
      <c r="F2040" s="381"/>
      <c r="G2040" s="385">
        <f t="shared" si="133"/>
        <v>1.8214198728813562</v>
      </c>
      <c r="H2040" s="381"/>
      <c r="I2040" s="381"/>
      <c r="J2040" s="381" t="s">
        <v>214</v>
      </c>
      <c r="K2040" s="381" t="s">
        <v>214</v>
      </c>
      <c r="L2040" s="381"/>
      <c r="M2040" s="381"/>
      <c r="N2040" s="386">
        <v>2.1492754500000002</v>
      </c>
      <c r="O2040" s="385">
        <v>2.1492754500000002</v>
      </c>
    </row>
    <row r="2041" spans="1:15" x14ac:dyDescent="0.25">
      <c r="A2041" s="333" t="s">
        <v>2092</v>
      </c>
      <c r="B2041" s="449" t="s">
        <v>4381</v>
      </c>
      <c r="C2041" s="381"/>
      <c r="D2041" s="381"/>
      <c r="E2041" s="381"/>
      <c r="F2041" s="381"/>
      <c r="G2041" s="385">
        <f t="shared" si="133"/>
        <v>0.22715273728813559</v>
      </c>
      <c r="H2041" s="381"/>
      <c r="I2041" s="381"/>
      <c r="J2041" s="381"/>
      <c r="K2041" s="381"/>
      <c r="L2041" s="381"/>
      <c r="M2041" s="381"/>
      <c r="N2041" s="386">
        <v>0.26804022999999999</v>
      </c>
      <c r="O2041" s="385">
        <v>0.26804022999999999</v>
      </c>
    </row>
    <row r="2042" spans="1:15" ht="31.5" x14ac:dyDescent="0.25">
      <c r="A2042" s="58" t="s">
        <v>2093</v>
      </c>
      <c r="B2042" s="21" t="s">
        <v>4384</v>
      </c>
      <c r="C2042" s="381"/>
      <c r="D2042" s="381"/>
      <c r="E2042" s="381"/>
      <c r="F2042" s="381"/>
      <c r="G2042" s="385">
        <f t="shared" si="133"/>
        <v>0.20504272881355934</v>
      </c>
      <c r="H2042" s="381"/>
      <c r="I2042" s="381"/>
      <c r="J2042" s="381"/>
      <c r="K2042" s="381"/>
      <c r="L2042" s="381"/>
      <c r="M2042" s="381"/>
      <c r="N2042" s="386">
        <v>0.24195042</v>
      </c>
      <c r="O2042" s="385">
        <v>0.24195042</v>
      </c>
    </row>
    <row r="2043" spans="1:15" ht="31.5" x14ac:dyDescent="0.25">
      <c r="A2043" s="58" t="s">
        <v>2095</v>
      </c>
      <c r="B2043" s="21" t="s">
        <v>4382</v>
      </c>
      <c r="C2043" s="381"/>
      <c r="D2043" s="381"/>
      <c r="E2043" s="381"/>
      <c r="F2043" s="381"/>
      <c r="G2043" s="385">
        <f t="shared" si="133"/>
        <v>0.22675137288135591</v>
      </c>
      <c r="H2043" s="381"/>
      <c r="I2043" s="381"/>
      <c r="J2043" s="381"/>
      <c r="K2043" s="381"/>
      <c r="L2043" s="381"/>
      <c r="M2043" s="381"/>
      <c r="N2043" s="386">
        <v>0.26756661999999998</v>
      </c>
      <c r="O2043" s="385">
        <v>0.26756661999999998</v>
      </c>
    </row>
    <row r="2044" spans="1:15" ht="31.5" x14ac:dyDescent="0.25">
      <c r="A2044" s="333" t="s">
        <v>2097</v>
      </c>
      <c r="B2044" s="449" t="s">
        <v>4383</v>
      </c>
      <c r="C2044" s="381"/>
      <c r="D2044" s="381"/>
      <c r="E2044" s="381"/>
      <c r="F2044" s="381"/>
      <c r="G2044" s="385">
        <f t="shared" si="133"/>
        <v>0.22634798305084747</v>
      </c>
      <c r="H2044" s="381"/>
      <c r="I2044" s="381"/>
      <c r="J2044" s="381"/>
      <c r="K2044" s="381"/>
      <c r="L2044" s="381"/>
      <c r="M2044" s="381"/>
      <c r="N2044" s="386">
        <v>0.26709062</v>
      </c>
      <c r="O2044" s="385">
        <v>0.26709062</v>
      </c>
    </row>
    <row r="2045" spans="1:15" ht="47.25" x14ac:dyDescent="0.25">
      <c r="A2045" s="333" t="s">
        <v>2098</v>
      </c>
      <c r="B2045" s="128" t="s">
        <v>4385</v>
      </c>
      <c r="C2045" s="381"/>
      <c r="D2045" s="381"/>
      <c r="E2045" s="381"/>
      <c r="F2045" s="381"/>
      <c r="G2045" s="385">
        <f t="shared" si="133"/>
        <v>0.38594731355932205</v>
      </c>
      <c r="H2045" s="381"/>
      <c r="I2045" s="381"/>
      <c r="J2045" s="381"/>
      <c r="K2045" s="381"/>
      <c r="L2045" s="381"/>
      <c r="M2045" s="381"/>
      <c r="N2045" s="386">
        <v>0.45541782999999997</v>
      </c>
      <c r="O2045" s="385">
        <v>0.45541782999999997</v>
      </c>
    </row>
    <row r="2046" spans="1:15" ht="47.25" x14ac:dyDescent="0.25">
      <c r="A2046" s="333" t="s">
        <v>2100</v>
      </c>
      <c r="B2046" s="449" t="s">
        <v>4386</v>
      </c>
      <c r="C2046" s="381"/>
      <c r="D2046" s="381"/>
      <c r="E2046" s="381"/>
      <c r="F2046" s="381"/>
      <c r="G2046" s="385">
        <f t="shared" si="133"/>
        <v>0.38594730508474578</v>
      </c>
      <c r="H2046" s="381"/>
      <c r="I2046" s="381"/>
      <c r="J2046" s="381"/>
      <c r="K2046" s="381"/>
      <c r="L2046" s="381"/>
      <c r="M2046" s="381"/>
      <c r="N2046" s="386">
        <v>0.45541781999999997</v>
      </c>
      <c r="O2046" s="385">
        <v>0.45541781999999997</v>
      </c>
    </row>
    <row r="2047" spans="1:15" ht="47.25" x14ac:dyDescent="0.25">
      <c r="A2047" s="138" t="s">
        <v>2101</v>
      </c>
      <c r="B2047" s="21" t="s">
        <v>4387</v>
      </c>
      <c r="C2047" s="381"/>
      <c r="D2047" s="381"/>
      <c r="E2047" s="381"/>
      <c r="F2047" s="381"/>
      <c r="G2047" s="385">
        <f t="shared" si="133"/>
        <v>0.2608456186440678</v>
      </c>
      <c r="H2047" s="381"/>
      <c r="I2047" s="381"/>
      <c r="J2047" s="381"/>
      <c r="K2047" s="381"/>
      <c r="L2047" s="381"/>
      <c r="M2047" s="381"/>
      <c r="N2047" s="386">
        <v>0.30779782999999999</v>
      </c>
      <c r="O2047" s="385">
        <v>0.30779782999999999</v>
      </c>
    </row>
    <row r="2048" spans="1:15" ht="47.25" x14ac:dyDescent="0.25">
      <c r="A2048" s="398" t="s">
        <v>2102</v>
      </c>
      <c r="B2048" s="21" t="s">
        <v>4388</v>
      </c>
      <c r="C2048" s="381"/>
      <c r="D2048" s="381"/>
      <c r="E2048" s="381"/>
      <c r="F2048" s="381"/>
      <c r="G2048" s="385">
        <f t="shared" si="133"/>
        <v>0.26084561016949154</v>
      </c>
      <c r="H2048" s="381"/>
      <c r="I2048" s="381"/>
      <c r="J2048" s="381"/>
      <c r="K2048" s="381"/>
      <c r="L2048" s="381"/>
      <c r="M2048" s="381"/>
      <c r="N2048" s="386">
        <v>0.30779782</v>
      </c>
      <c r="O2048" s="385">
        <v>0.30779782</v>
      </c>
    </row>
    <row r="2049" spans="1:15" ht="47.25" x14ac:dyDescent="0.25">
      <c r="A2049" s="398" t="s">
        <v>2103</v>
      </c>
      <c r="B2049" s="21" t="s">
        <v>4389</v>
      </c>
      <c r="C2049" s="381"/>
      <c r="D2049" s="381"/>
      <c r="E2049" s="381"/>
      <c r="F2049" s="381"/>
      <c r="G2049" s="385">
        <f t="shared" si="133"/>
        <v>5.8838296610169497E-2</v>
      </c>
      <c r="H2049" s="381"/>
      <c r="I2049" s="381"/>
      <c r="J2049" s="381"/>
      <c r="K2049" s="381"/>
      <c r="L2049" s="381"/>
      <c r="M2049" s="381"/>
      <c r="N2049" s="386">
        <v>6.9429190000000002E-2</v>
      </c>
      <c r="O2049" s="385">
        <v>6.9429190000000002E-2</v>
      </c>
    </row>
    <row r="2050" spans="1:15" ht="47.25" x14ac:dyDescent="0.25">
      <c r="A2050" s="138" t="s">
        <v>2105</v>
      </c>
      <c r="B2050" s="21" t="s">
        <v>4390</v>
      </c>
      <c r="C2050" s="381"/>
      <c r="D2050" s="381"/>
      <c r="E2050" s="381"/>
      <c r="F2050" s="381"/>
      <c r="G2050" s="385">
        <f t="shared" si="133"/>
        <v>6.8067101694915255E-2</v>
      </c>
      <c r="H2050" s="381"/>
      <c r="I2050" s="381"/>
      <c r="J2050" s="381"/>
      <c r="K2050" s="381"/>
      <c r="L2050" s="381"/>
      <c r="M2050" s="381"/>
      <c r="N2050" s="386">
        <v>8.0319180000000004E-2</v>
      </c>
      <c r="O2050" s="385">
        <v>8.0319180000000004E-2</v>
      </c>
    </row>
    <row r="2051" spans="1:15" x14ac:dyDescent="0.25">
      <c r="A2051" s="137" t="s">
        <v>137</v>
      </c>
      <c r="B2051" s="136" t="s">
        <v>70</v>
      </c>
      <c r="C2051" s="381"/>
      <c r="D2051" s="381"/>
      <c r="E2051" s="381"/>
      <c r="F2051" s="381"/>
      <c r="G2051" s="385">
        <f t="shared" si="133"/>
        <v>0</v>
      </c>
      <c r="H2051" s="381"/>
      <c r="I2051" s="381"/>
      <c r="J2051" s="381"/>
      <c r="K2051" s="381"/>
      <c r="L2051" s="381"/>
      <c r="M2051" s="381"/>
      <c r="N2051" s="386"/>
      <c r="O2051" s="385"/>
    </row>
    <row r="2052" spans="1:15" ht="31.5" x14ac:dyDescent="0.25">
      <c r="A2052" s="138" t="s">
        <v>93</v>
      </c>
      <c r="B2052" s="30" t="s">
        <v>218</v>
      </c>
      <c r="C2052" s="381"/>
      <c r="D2052" s="381"/>
      <c r="E2052" s="381" t="s">
        <v>124</v>
      </c>
      <c r="F2052" s="381" t="s">
        <v>124</v>
      </c>
      <c r="G2052" s="385">
        <f t="shared" si="133"/>
        <v>6.9178923728813554E-2</v>
      </c>
      <c r="H2052" s="381"/>
      <c r="I2052" s="381"/>
      <c r="J2052" s="381" t="s">
        <v>124</v>
      </c>
      <c r="K2052" s="381" t="s">
        <v>124</v>
      </c>
      <c r="L2052" s="381"/>
      <c r="M2052" s="381"/>
      <c r="N2052" s="386">
        <v>8.1631129999999996E-2</v>
      </c>
      <c r="O2052" s="385">
        <v>8.1631129999999996E-2</v>
      </c>
    </row>
    <row r="2053" spans="1:15" ht="31.5" x14ac:dyDescent="0.25">
      <c r="A2053" s="138" t="s">
        <v>226</v>
      </c>
      <c r="B2053" s="30" t="s">
        <v>220</v>
      </c>
      <c r="C2053" s="381"/>
      <c r="D2053" s="381"/>
      <c r="E2053" s="381" t="s">
        <v>18</v>
      </c>
      <c r="F2053" s="381" t="s">
        <v>18</v>
      </c>
      <c r="G2053" s="385">
        <f t="shared" si="133"/>
        <v>7.7118644067796616E-2</v>
      </c>
      <c r="H2053" s="381"/>
      <c r="I2053" s="381"/>
      <c r="J2053" s="381" t="s">
        <v>18</v>
      </c>
      <c r="K2053" s="381" t="s">
        <v>18</v>
      </c>
      <c r="L2053" s="381"/>
      <c r="M2053" s="381"/>
      <c r="N2053" s="386">
        <v>9.0999999999999998E-2</v>
      </c>
      <c r="O2053" s="385">
        <v>9.0999999999999998E-2</v>
      </c>
    </row>
    <row r="2054" spans="1:15" ht="31.5" x14ac:dyDescent="0.25">
      <c r="A2054" s="138" t="s">
        <v>227</v>
      </c>
      <c r="B2054" s="30" t="s">
        <v>222</v>
      </c>
      <c r="C2054" s="381"/>
      <c r="D2054" s="381"/>
      <c r="E2054" s="381" t="s">
        <v>124</v>
      </c>
      <c r="F2054" s="381" t="s">
        <v>124</v>
      </c>
      <c r="G2054" s="385">
        <f t="shared" si="133"/>
        <v>6.9178923728813554E-2</v>
      </c>
      <c r="H2054" s="381"/>
      <c r="I2054" s="381"/>
      <c r="J2054" s="381" t="s">
        <v>124</v>
      </c>
      <c r="K2054" s="381" t="s">
        <v>124</v>
      </c>
      <c r="L2054" s="381"/>
      <c r="M2054" s="381"/>
      <c r="N2054" s="386">
        <v>8.1631129999999996E-2</v>
      </c>
      <c r="O2054" s="385">
        <v>8.1631129999999996E-2</v>
      </c>
    </row>
    <row r="2055" spans="1:15" ht="31.5" x14ac:dyDescent="0.25">
      <c r="A2055" s="138" t="s">
        <v>228</v>
      </c>
      <c r="B2055" s="30" t="s">
        <v>224</v>
      </c>
      <c r="C2055" s="381"/>
      <c r="D2055" s="381"/>
      <c r="E2055" s="381" t="s">
        <v>124</v>
      </c>
      <c r="F2055" s="381" t="s">
        <v>124</v>
      </c>
      <c r="G2055" s="385">
        <f t="shared" si="133"/>
        <v>6.9178923728813554E-2</v>
      </c>
      <c r="H2055" s="381"/>
      <c r="I2055" s="381"/>
      <c r="J2055" s="381" t="s">
        <v>124</v>
      </c>
      <c r="K2055" s="381" t="s">
        <v>124</v>
      </c>
      <c r="L2055" s="381"/>
      <c r="M2055" s="381"/>
      <c r="N2055" s="386">
        <v>8.1631129999999996E-2</v>
      </c>
      <c r="O2055" s="385">
        <v>8.1631129999999996E-2</v>
      </c>
    </row>
    <row r="2056" spans="1:15" ht="31.5" x14ac:dyDescent="0.25">
      <c r="A2056" s="138" t="s">
        <v>229</v>
      </c>
      <c r="B2056" s="30" t="s">
        <v>92</v>
      </c>
      <c r="C2056" s="381"/>
      <c r="D2056" s="381"/>
      <c r="E2056" s="381"/>
      <c r="F2056" s="381"/>
      <c r="G2056" s="385">
        <f t="shared" si="133"/>
        <v>3.0222228813559324</v>
      </c>
      <c r="H2056" s="381"/>
      <c r="I2056" s="381"/>
      <c r="J2056" s="381"/>
      <c r="K2056" s="381"/>
      <c r="L2056" s="381"/>
      <c r="M2056" s="381"/>
      <c r="N2056" s="386">
        <v>3.5662229999999999</v>
      </c>
      <c r="O2056" s="385">
        <v>3.5662229999999999</v>
      </c>
    </row>
    <row r="2057" spans="1:15" ht="21.75" customHeight="1" x14ac:dyDescent="0.25">
      <c r="A2057" s="138" t="s">
        <v>230</v>
      </c>
      <c r="B2057" s="30" t="s">
        <v>1310</v>
      </c>
      <c r="C2057" s="381"/>
      <c r="D2057" s="381"/>
      <c r="E2057" s="381"/>
      <c r="F2057" s="381"/>
      <c r="G2057" s="385">
        <f t="shared" si="133"/>
        <v>6.0960135593220346E-2</v>
      </c>
      <c r="H2057" s="381"/>
      <c r="I2057" s="381"/>
      <c r="J2057" s="381"/>
      <c r="K2057" s="381"/>
      <c r="L2057" s="381"/>
      <c r="M2057" s="381"/>
      <c r="N2057" s="386">
        <v>7.1932960000000004E-2</v>
      </c>
      <c r="O2057" s="385">
        <v>7.1932960000000004E-2</v>
      </c>
    </row>
    <row r="2058" spans="1:15" ht="21" customHeight="1" x14ac:dyDescent="0.25">
      <c r="A2058" s="138" t="s">
        <v>231</v>
      </c>
      <c r="B2058" s="30" t="s">
        <v>1311</v>
      </c>
      <c r="C2058" s="381"/>
      <c r="D2058" s="381"/>
      <c r="E2058" s="381"/>
      <c r="F2058" s="381"/>
      <c r="G2058" s="385">
        <f t="shared" si="133"/>
        <v>6.5231974576271196E-2</v>
      </c>
      <c r="H2058" s="381"/>
      <c r="I2058" s="381"/>
      <c r="J2058" s="381"/>
      <c r="K2058" s="381"/>
      <c r="L2058" s="381"/>
      <c r="M2058" s="381"/>
      <c r="N2058" s="386">
        <v>7.6973730000000004E-2</v>
      </c>
      <c r="O2058" s="385">
        <v>7.6973730000000004E-2</v>
      </c>
    </row>
    <row r="2059" spans="1:15" ht="21.75" customHeight="1" x14ac:dyDescent="0.25">
      <c r="A2059" s="138" t="s">
        <v>4013</v>
      </c>
      <c r="B2059" s="339" t="s">
        <v>1312</v>
      </c>
      <c r="C2059" s="381"/>
      <c r="D2059" s="381"/>
      <c r="E2059" s="381"/>
      <c r="F2059" s="381"/>
      <c r="G2059" s="385">
        <f t="shared" si="133"/>
        <v>6.3097355932203392E-2</v>
      </c>
      <c r="H2059" s="381"/>
      <c r="I2059" s="381"/>
      <c r="J2059" s="381"/>
      <c r="K2059" s="381"/>
      <c r="L2059" s="381"/>
      <c r="M2059" s="381"/>
      <c r="N2059" s="386">
        <v>7.4454880000000001E-2</v>
      </c>
      <c r="O2059" s="385">
        <v>7.4454880000000001E-2</v>
      </c>
    </row>
    <row r="2060" spans="1:15" ht="24.75" customHeight="1" x14ac:dyDescent="0.25">
      <c r="A2060" s="138" t="s">
        <v>4014</v>
      </c>
      <c r="B2060" s="339" t="s">
        <v>1313</v>
      </c>
      <c r="C2060" s="381"/>
      <c r="D2060" s="381"/>
      <c r="E2060" s="381"/>
      <c r="F2060" s="381"/>
      <c r="G2060" s="385">
        <f t="shared" si="133"/>
        <v>6.5231974576271196E-2</v>
      </c>
      <c r="H2060" s="381"/>
      <c r="I2060" s="381"/>
      <c r="J2060" s="381"/>
      <c r="K2060" s="381"/>
      <c r="L2060" s="381"/>
      <c r="M2060" s="381"/>
      <c r="N2060" s="386">
        <v>7.6973730000000004E-2</v>
      </c>
      <c r="O2060" s="385">
        <v>7.6973730000000004E-2</v>
      </c>
    </row>
    <row r="2061" spans="1:15" x14ac:dyDescent="0.25">
      <c r="A2061" s="27">
        <v>3</v>
      </c>
      <c r="B2061" s="409" t="s">
        <v>20</v>
      </c>
      <c r="C2061" s="381"/>
      <c r="D2061" s="381"/>
      <c r="E2061" s="381"/>
      <c r="F2061" s="381"/>
      <c r="G2061" s="385">
        <f t="shared" si="133"/>
        <v>0</v>
      </c>
      <c r="H2061" s="381"/>
      <c r="I2061" s="381"/>
      <c r="J2061" s="381"/>
      <c r="K2061" s="381"/>
      <c r="L2061" s="381"/>
      <c r="M2061" s="381"/>
      <c r="N2061" s="386"/>
      <c r="O2061" s="385"/>
    </row>
    <row r="2062" spans="1:15" ht="31.5" x14ac:dyDescent="0.25">
      <c r="A2062" s="138" t="s">
        <v>1606</v>
      </c>
      <c r="B2062" s="339" t="s">
        <v>1314</v>
      </c>
      <c r="C2062" s="381"/>
      <c r="D2062" s="381"/>
      <c r="E2062" s="381"/>
      <c r="F2062" s="381"/>
      <c r="G2062" s="385">
        <f t="shared" si="133"/>
        <v>3.3898305084745766</v>
      </c>
      <c r="H2062" s="381"/>
      <c r="I2062" s="381"/>
      <c r="J2062" s="381" t="s">
        <v>30</v>
      </c>
      <c r="K2062" s="381" t="s">
        <v>30</v>
      </c>
      <c r="L2062" s="381"/>
      <c r="M2062" s="381"/>
      <c r="N2062" s="386">
        <v>4</v>
      </c>
      <c r="O2062" s="385">
        <v>4</v>
      </c>
    </row>
    <row r="2063" spans="1:15" x14ac:dyDescent="0.25">
      <c r="A2063" s="27">
        <v>4</v>
      </c>
      <c r="B2063" s="409" t="s">
        <v>21</v>
      </c>
      <c r="C2063" s="381"/>
      <c r="D2063" s="381"/>
      <c r="E2063" s="381"/>
      <c r="F2063" s="381"/>
      <c r="G2063" s="385">
        <f t="shared" si="133"/>
        <v>0</v>
      </c>
      <c r="H2063" s="381"/>
      <c r="I2063" s="381"/>
      <c r="J2063" s="381"/>
      <c r="K2063" s="381"/>
      <c r="L2063" s="381"/>
      <c r="M2063" s="381"/>
      <c r="N2063" s="386"/>
      <c r="O2063" s="385"/>
    </row>
    <row r="2064" spans="1:15" ht="31.5" x14ac:dyDescent="0.25">
      <c r="A2064" s="138" t="s">
        <v>232</v>
      </c>
      <c r="B2064" s="339" t="s">
        <v>1259</v>
      </c>
      <c r="C2064" s="381"/>
      <c r="D2064" s="381"/>
      <c r="E2064" s="381"/>
      <c r="F2064" s="381"/>
      <c r="G2064" s="385">
        <f t="shared" si="133"/>
        <v>3.3898305084745766</v>
      </c>
      <c r="H2064" s="381"/>
      <c r="I2064" s="381"/>
      <c r="J2064" s="381"/>
      <c r="K2064" s="381"/>
      <c r="L2064" s="381"/>
      <c r="M2064" s="381"/>
      <c r="N2064" s="386">
        <v>4</v>
      </c>
      <c r="O2064" s="385">
        <v>4</v>
      </c>
    </row>
    <row r="2065" spans="1:15" x14ac:dyDescent="0.25">
      <c r="A2065" s="27" t="s">
        <v>476</v>
      </c>
      <c r="B2065" s="409" t="s">
        <v>25</v>
      </c>
      <c r="C2065" s="381"/>
      <c r="D2065" s="381"/>
      <c r="E2065" s="381"/>
      <c r="F2065" s="381"/>
      <c r="G2065" s="385">
        <f t="shared" si="133"/>
        <v>0</v>
      </c>
      <c r="H2065" s="381"/>
      <c r="I2065" s="381"/>
      <c r="J2065" s="381"/>
      <c r="K2065" s="381"/>
      <c r="L2065" s="381"/>
      <c r="M2065" s="381"/>
      <c r="N2065" s="386"/>
      <c r="O2065" s="385"/>
    </row>
    <row r="2066" spans="1:15" x14ac:dyDescent="0.25">
      <c r="A2066" s="138" t="s">
        <v>4015</v>
      </c>
      <c r="B2066" s="339" t="s">
        <v>235</v>
      </c>
      <c r="C2066" s="381"/>
      <c r="D2066" s="381"/>
      <c r="E2066" s="381"/>
      <c r="F2066" s="381"/>
      <c r="G2066" s="385">
        <f t="shared" si="133"/>
        <v>0.15338983050847457</v>
      </c>
      <c r="H2066" s="381"/>
      <c r="I2066" s="381"/>
      <c r="J2066" s="381" t="s">
        <v>30</v>
      </c>
      <c r="K2066" s="381" t="s">
        <v>30</v>
      </c>
      <c r="L2066" s="381"/>
      <c r="M2066" s="381"/>
      <c r="N2066" s="386">
        <v>0.18099999999999999</v>
      </c>
      <c r="O2066" s="385">
        <v>0.18099999999999999</v>
      </c>
    </row>
    <row r="2067" spans="1:15" x14ac:dyDescent="0.25">
      <c r="A2067" s="138" t="s">
        <v>4016</v>
      </c>
      <c r="B2067" s="339" t="s">
        <v>237</v>
      </c>
      <c r="C2067" s="381"/>
      <c r="D2067" s="381"/>
      <c r="E2067" s="381"/>
      <c r="F2067" s="381"/>
      <c r="G2067" s="385">
        <f t="shared" si="133"/>
        <v>0.15169491525423728</v>
      </c>
      <c r="H2067" s="381"/>
      <c r="I2067" s="381"/>
      <c r="J2067" s="381" t="s">
        <v>30</v>
      </c>
      <c r="K2067" s="381" t="s">
        <v>30</v>
      </c>
      <c r="L2067" s="381"/>
      <c r="M2067" s="381"/>
      <c r="N2067" s="386">
        <v>0.17899999999999999</v>
      </c>
      <c r="O2067" s="385">
        <v>0.17899999999999999</v>
      </c>
    </row>
    <row r="2068" spans="1:15" x14ac:dyDescent="0.25">
      <c r="A2068" s="27" t="s">
        <v>98</v>
      </c>
      <c r="B2068" s="423" t="s">
        <v>99</v>
      </c>
      <c r="C2068" s="381"/>
      <c r="D2068" s="381"/>
      <c r="E2068" s="381"/>
      <c r="F2068" s="381"/>
      <c r="G2068" s="385">
        <f t="shared" si="133"/>
        <v>0</v>
      </c>
      <c r="H2068" s="381"/>
      <c r="I2068" s="381"/>
      <c r="J2068" s="381"/>
      <c r="K2068" s="381"/>
      <c r="L2068" s="381"/>
      <c r="M2068" s="381"/>
      <c r="N2068" s="386"/>
      <c r="O2068" s="385"/>
    </row>
    <row r="2069" spans="1:15" x14ac:dyDescent="0.25">
      <c r="A2069" s="27" t="s">
        <v>593</v>
      </c>
      <c r="B2069" s="423" t="s">
        <v>29</v>
      </c>
      <c r="C2069" s="381"/>
      <c r="D2069" s="381"/>
      <c r="E2069" s="381"/>
      <c r="F2069" s="381"/>
      <c r="G2069" s="385">
        <f t="shared" si="133"/>
        <v>0</v>
      </c>
      <c r="H2069" s="381"/>
      <c r="I2069" s="381"/>
      <c r="J2069" s="381"/>
      <c r="K2069" s="381"/>
      <c r="L2069" s="381"/>
      <c r="M2069" s="381"/>
      <c r="N2069" s="386"/>
      <c r="O2069" s="385"/>
    </row>
    <row r="2070" spans="1:15" ht="21" customHeight="1" x14ac:dyDescent="0.25">
      <c r="A2070" s="138" t="s">
        <v>1607</v>
      </c>
      <c r="B2070" s="21" t="s">
        <v>4391</v>
      </c>
      <c r="C2070" s="381"/>
      <c r="D2070" s="381"/>
      <c r="E2070" s="381"/>
      <c r="F2070" s="381"/>
      <c r="G2070" s="385">
        <f t="shared" si="133"/>
        <v>0.41160169491525428</v>
      </c>
      <c r="H2070" s="381"/>
      <c r="I2070" s="381"/>
      <c r="J2070" s="381" t="s">
        <v>108</v>
      </c>
      <c r="K2070" s="381" t="s">
        <v>108</v>
      </c>
      <c r="L2070" s="381"/>
      <c r="M2070" s="381"/>
      <c r="N2070" s="386">
        <v>0.48569000000000001</v>
      </c>
      <c r="O2070" s="385">
        <v>0.48569000000000001</v>
      </c>
    </row>
    <row r="2071" spans="1:15" x14ac:dyDescent="0.25">
      <c r="A2071" s="27">
        <v>2</v>
      </c>
      <c r="B2071" s="423" t="s">
        <v>70</v>
      </c>
      <c r="C2071" s="381"/>
      <c r="D2071" s="381"/>
      <c r="E2071" s="381">
        <v>0</v>
      </c>
      <c r="F2071" s="381">
        <v>0</v>
      </c>
      <c r="G2071" s="385">
        <f t="shared" si="133"/>
        <v>0</v>
      </c>
      <c r="H2071" s="381"/>
      <c r="I2071" s="381"/>
      <c r="J2071" s="381">
        <v>0</v>
      </c>
      <c r="K2071" s="381">
        <v>0</v>
      </c>
      <c r="L2071" s="381"/>
      <c r="M2071" s="381"/>
      <c r="N2071" s="386"/>
      <c r="O2071" s="385"/>
    </row>
    <row r="2072" spans="1:15" ht="31.5" x14ac:dyDescent="0.25">
      <c r="A2072" s="398" t="s">
        <v>101</v>
      </c>
      <c r="B2072" s="30" t="s">
        <v>4017</v>
      </c>
      <c r="C2072" s="381"/>
      <c r="D2072" s="381"/>
      <c r="E2072" s="381" t="s">
        <v>74</v>
      </c>
      <c r="F2072" s="381" t="s">
        <v>74</v>
      </c>
      <c r="G2072" s="385">
        <f t="shared" si="133"/>
        <v>0.66525423728813571</v>
      </c>
      <c r="H2072" s="381"/>
      <c r="I2072" s="381"/>
      <c r="J2072" s="381" t="s">
        <v>74</v>
      </c>
      <c r="K2072" s="381" t="s">
        <v>74</v>
      </c>
      <c r="L2072" s="381"/>
      <c r="M2072" s="381"/>
      <c r="N2072" s="386">
        <v>0.78500000000000003</v>
      </c>
      <c r="O2072" s="385">
        <v>0.78500000000000003</v>
      </c>
    </row>
    <row r="2073" spans="1:15" ht="31.5" x14ac:dyDescent="0.25">
      <c r="A2073" s="138" t="s">
        <v>102</v>
      </c>
      <c r="B2073" s="30" t="s">
        <v>103</v>
      </c>
      <c r="C2073" s="381"/>
      <c r="D2073" s="381"/>
      <c r="E2073" s="381" t="s">
        <v>109</v>
      </c>
      <c r="F2073" s="381" t="s">
        <v>109</v>
      </c>
      <c r="G2073" s="385">
        <f t="shared" si="133"/>
        <v>0.64889261016949162</v>
      </c>
      <c r="H2073" s="381"/>
      <c r="I2073" s="381"/>
      <c r="J2073" s="381" t="s">
        <v>109</v>
      </c>
      <c r="K2073" s="381" t="s">
        <v>109</v>
      </c>
      <c r="L2073" s="381"/>
      <c r="M2073" s="381"/>
      <c r="N2073" s="386">
        <v>0.76569328000000003</v>
      </c>
      <c r="O2073" s="385">
        <v>0.76569328000000003</v>
      </c>
    </row>
    <row r="2074" spans="1:15" ht="36.75" customHeight="1" x14ac:dyDescent="0.25">
      <c r="A2074" s="398" t="s">
        <v>1609</v>
      </c>
      <c r="B2074" s="30" t="s">
        <v>250</v>
      </c>
      <c r="C2074" s="381"/>
      <c r="D2074" s="381"/>
      <c r="E2074" s="381" t="s">
        <v>251</v>
      </c>
      <c r="F2074" s="381" t="s">
        <v>251</v>
      </c>
      <c r="G2074" s="385">
        <f t="shared" si="133"/>
        <v>0.12513898305084745</v>
      </c>
      <c r="H2074" s="381"/>
      <c r="I2074" s="381"/>
      <c r="J2074" s="381" t="s">
        <v>251</v>
      </c>
      <c r="K2074" s="381" t="s">
        <v>251</v>
      </c>
      <c r="L2074" s="381"/>
      <c r="M2074" s="381"/>
      <c r="N2074" s="386">
        <v>0.14766399999999999</v>
      </c>
      <c r="O2074" s="385">
        <v>0.14766399999999999</v>
      </c>
    </row>
    <row r="2075" spans="1:15" ht="47.25" x14ac:dyDescent="0.25">
      <c r="A2075" s="138" t="s">
        <v>1610</v>
      </c>
      <c r="B2075" s="30" t="s">
        <v>252</v>
      </c>
      <c r="C2075" s="381"/>
      <c r="D2075" s="381"/>
      <c r="E2075" s="381" t="s">
        <v>253</v>
      </c>
      <c r="F2075" s="381" t="s">
        <v>253</v>
      </c>
      <c r="G2075" s="385">
        <f t="shared" si="133"/>
        <v>0.11817118644067798</v>
      </c>
      <c r="H2075" s="381"/>
      <c r="I2075" s="381"/>
      <c r="J2075" s="381" t="s">
        <v>253</v>
      </c>
      <c r="K2075" s="381" t="s">
        <v>253</v>
      </c>
      <c r="L2075" s="381"/>
      <c r="M2075" s="381"/>
      <c r="N2075" s="386">
        <v>0.13944200000000001</v>
      </c>
      <c r="O2075" s="385">
        <v>0.13944200000000001</v>
      </c>
    </row>
    <row r="2076" spans="1:15" ht="31.5" x14ac:dyDescent="0.25">
      <c r="A2076" s="424" t="s">
        <v>1611</v>
      </c>
      <c r="B2076" s="30" t="s">
        <v>1315</v>
      </c>
      <c r="C2076" s="381"/>
      <c r="D2076" s="381"/>
      <c r="E2076" s="381"/>
      <c r="F2076" s="381"/>
      <c r="G2076" s="385">
        <f t="shared" si="133"/>
        <v>0.12448305084745763</v>
      </c>
      <c r="H2076" s="381"/>
      <c r="I2076" s="381"/>
      <c r="J2076" s="381"/>
      <c r="K2076" s="381"/>
      <c r="L2076" s="381"/>
      <c r="M2076" s="381"/>
      <c r="N2076" s="386">
        <v>0.14688999999999999</v>
      </c>
      <c r="O2076" s="385">
        <v>0.14688999999999999</v>
      </c>
    </row>
    <row r="2077" spans="1:15" ht="31.5" x14ac:dyDescent="0.25">
      <c r="A2077" s="138" t="s">
        <v>1612</v>
      </c>
      <c r="B2077" s="30" t="s">
        <v>1316</v>
      </c>
      <c r="C2077" s="381"/>
      <c r="D2077" s="381"/>
      <c r="E2077" s="381"/>
      <c r="F2077" s="381"/>
      <c r="G2077" s="385">
        <f t="shared" si="133"/>
        <v>0.12448305084745763</v>
      </c>
      <c r="H2077" s="381"/>
      <c r="I2077" s="381"/>
      <c r="J2077" s="381"/>
      <c r="K2077" s="381"/>
      <c r="L2077" s="381"/>
      <c r="M2077" s="381"/>
      <c r="N2077" s="386">
        <v>0.14688999999999999</v>
      </c>
      <c r="O2077" s="385">
        <v>0.14688999999999999</v>
      </c>
    </row>
    <row r="2078" spans="1:15" x14ac:dyDescent="0.25">
      <c r="A2078" s="27" t="s">
        <v>44</v>
      </c>
      <c r="B2078" s="136" t="s">
        <v>20</v>
      </c>
      <c r="C2078" s="381"/>
      <c r="D2078" s="381"/>
      <c r="E2078" s="381"/>
      <c r="F2078" s="381"/>
      <c r="G2078" s="385">
        <f t="shared" si="133"/>
        <v>0</v>
      </c>
      <c r="H2078" s="381"/>
      <c r="I2078" s="381"/>
      <c r="J2078" s="381"/>
      <c r="K2078" s="381"/>
      <c r="L2078" s="381"/>
      <c r="M2078" s="381"/>
      <c r="N2078" s="386"/>
      <c r="O2078" s="385"/>
    </row>
    <row r="2079" spans="1:15" x14ac:dyDescent="0.25">
      <c r="A2079" s="398" t="s">
        <v>4018</v>
      </c>
      <c r="B2079" s="30" t="s">
        <v>116</v>
      </c>
      <c r="C2079" s="381"/>
      <c r="D2079" s="381"/>
      <c r="E2079" s="381"/>
      <c r="F2079" s="381"/>
      <c r="G2079" s="385">
        <f t="shared" si="133"/>
        <v>0.38532966101694915</v>
      </c>
      <c r="H2079" s="381"/>
      <c r="I2079" s="381"/>
      <c r="J2079" s="381" t="s">
        <v>30</v>
      </c>
      <c r="K2079" s="381" t="s">
        <v>30</v>
      </c>
      <c r="L2079" s="381"/>
      <c r="M2079" s="381"/>
      <c r="N2079" s="386">
        <v>0.45468900000000001</v>
      </c>
      <c r="O2079" s="385">
        <v>0.45468900000000001</v>
      </c>
    </row>
    <row r="2080" spans="1:15" x14ac:dyDescent="0.25">
      <c r="A2080" s="425" t="s">
        <v>4019</v>
      </c>
      <c r="B2080" s="142" t="s">
        <v>114</v>
      </c>
      <c r="C2080" s="381"/>
      <c r="D2080" s="381"/>
      <c r="E2080" s="381"/>
      <c r="F2080" s="381"/>
      <c r="G2080" s="385">
        <f t="shared" si="133"/>
        <v>0.42458389830508481</v>
      </c>
      <c r="H2080" s="381"/>
      <c r="I2080" s="381"/>
      <c r="J2080" s="381" t="s">
        <v>30</v>
      </c>
      <c r="K2080" s="381" t="s">
        <v>30</v>
      </c>
      <c r="L2080" s="381"/>
      <c r="M2080" s="381"/>
      <c r="N2080" s="386">
        <v>0.50100900000000004</v>
      </c>
      <c r="O2080" s="385">
        <v>0.50100900000000004</v>
      </c>
    </row>
    <row r="2081" spans="1:15" x14ac:dyDescent="0.25">
      <c r="A2081" s="426" t="s">
        <v>52</v>
      </c>
      <c r="B2081" s="427" t="s">
        <v>26</v>
      </c>
      <c r="C2081" s="381"/>
      <c r="D2081" s="381"/>
      <c r="E2081" s="381"/>
      <c r="F2081" s="381"/>
      <c r="G2081" s="385">
        <f t="shared" si="133"/>
        <v>0</v>
      </c>
      <c r="H2081" s="381"/>
      <c r="I2081" s="381"/>
      <c r="J2081" s="381"/>
      <c r="K2081" s="381"/>
      <c r="L2081" s="381"/>
      <c r="M2081" s="381"/>
      <c r="N2081" s="386"/>
      <c r="O2081" s="385"/>
    </row>
    <row r="2082" spans="1:15" x14ac:dyDescent="0.25">
      <c r="A2082" s="428" t="s">
        <v>3006</v>
      </c>
      <c r="B2082" s="429" t="s">
        <v>112</v>
      </c>
      <c r="C2082" s="381"/>
      <c r="D2082" s="381"/>
      <c r="E2082" s="381"/>
      <c r="F2082" s="381"/>
      <c r="G2082" s="385">
        <f t="shared" si="133"/>
        <v>4.0847457627118645E-2</v>
      </c>
      <c r="H2082" s="381"/>
      <c r="I2082" s="381"/>
      <c r="J2082" s="381" t="s">
        <v>30</v>
      </c>
      <c r="K2082" s="381" t="s">
        <v>30</v>
      </c>
      <c r="L2082" s="381"/>
      <c r="M2082" s="381"/>
      <c r="N2082" s="386">
        <v>4.82E-2</v>
      </c>
      <c r="O2082" s="385">
        <v>4.82E-2</v>
      </c>
    </row>
    <row r="2083" spans="1:15" x14ac:dyDescent="0.25">
      <c r="A2083" s="430" t="s">
        <v>105</v>
      </c>
      <c r="B2083" s="431" t="s">
        <v>1194</v>
      </c>
      <c r="C2083" s="381"/>
      <c r="D2083" s="381"/>
      <c r="E2083" s="381"/>
      <c r="F2083" s="381"/>
      <c r="G2083" s="385">
        <f t="shared" si="133"/>
        <v>0</v>
      </c>
      <c r="H2083" s="381"/>
      <c r="I2083" s="381"/>
      <c r="J2083" s="381"/>
      <c r="K2083" s="381"/>
      <c r="L2083" s="381"/>
      <c r="M2083" s="381"/>
      <c r="N2083" s="386"/>
      <c r="O2083" s="385"/>
    </row>
    <row r="2084" spans="1:15" x14ac:dyDescent="0.25">
      <c r="A2084" s="430" t="s">
        <v>12</v>
      </c>
      <c r="B2084" s="431" t="s">
        <v>29</v>
      </c>
      <c r="C2084" s="381"/>
      <c r="D2084" s="381"/>
      <c r="E2084" s="381"/>
      <c r="F2084" s="381"/>
      <c r="G2084" s="385">
        <f t="shared" si="133"/>
        <v>0</v>
      </c>
      <c r="H2084" s="381"/>
      <c r="I2084" s="381"/>
      <c r="J2084" s="381"/>
      <c r="K2084" s="381"/>
      <c r="L2084" s="381"/>
      <c r="M2084" s="381"/>
      <c r="N2084" s="386"/>
      <c r="O2084" s="385"/>
    </row>
    <row r="2085" spans="1:15" ht="31.5" x14ac:dyDescent="0.25">
      <c r="A2085" s="432" t="s">
        <v>1613</v>
      </c>
      <c r="B2085" s="79" t="s">
        <v>4216</v>
      </c>
      <c r="C2085" s="381"/>
      <c r="D2085" s="381"/>
      <c r="E2085" s="381"/>
      <c r="F2085" s="381"/>
      <c r="G2085" s="385">
        <f t="shared" si="133"/>
        <v>0.18681101694915256</v>
      </c>
      <c r="H2085" s="381"/>
      <c r="I2085" s="381"/>
      <c r="J2085" s="381" t="s">
        <v>18</v>
      </c>
      <c r="K2085" s="381" t="s">
        <v>18</v>
      </c>
      <c r="L2085" s="381"/>
      <c r="M2085" s="381"/>
      <c r="N2085" s="386">
        <v>0.22043699999999999</v>
      </c>
      <c r="O2085" s="385">
        <v>0.22043699999999999</v>
      </c>
    </row>
    <row r="2086" spans="1:15" ht="31.5" x14ac:dyDescent="0.25">
      <c r="A2086" s="432" t="s">
        <v>1614</v>
      </c>
      <c r="B2086" s="79" t="s">
        <v>4217</v>
      </c>
      <c r="C2086" s="381"/>
      <c r="D2086" s="381"/>
      <c r="E2086" s="381"/>
      <c r="F2086" s="381"/>
      <c r="G2086" s="385">
        <f t="shared" si="133"/>
        <v>0.38226531355932203</v>
      </c>
      <c r="H2086" s="381"/>
      <c r="I2086" s="381"/>
      <c r="J2086" s="381" t="s">
        <v>1051</v>
      </c>
      <c r="K2086" s="381" t="s">
        <v>1051</v>
      </c>
      <c r="L2086" s="381"/>
      <c r="M2086" s="381"/>
      <c r="N2086" s="386">
        <v>0.45107306999999996</v>
      </c>
      <c r="O2086" s="385">
        <v>0.45107306999999996</v>
      </c>
    </row>
    <row r="2087" spans="1:15" ht="31.5" x14ac:dyDescent="0.25">
      <c r="A2087" s="138" t="s">
        <v>4020</v>
      </c>
      <c r="B2087" s="21" t="s">
        <v>4392</v>
      </c>
      <c r="C2087" s="381"/>
      <c r="D2087" s="381"/>
      <c r="E2087" s="381"/>
      <c r="F2087" s="381"/>
      <c r="G2087" s="385">
        <f t="shared" si="133"/>
        <v>8.5613559322033891E-2</v>
      </c>
      <c r="H2087" s="381"/>
      <c r="I2087" s="381"/>
      <c r="J2087" s="381"/>
      <c r="K2087" s="381"/>
      <c r="L2087" s="381"/>
      <c r="M2087" s="381"/>
      <c r="N2087" s="386">
        <v>0.10102399999999999</v>
      </c>
      <c r="O2087" s="386">
        <v>0.10102399999999999</v>
      </c>
    </row>
    <row r="2088" spans="1:15" s="434" customFormat="1" x14ac:dyDescent="0.25">
      <c r="A2088" s="27" t="s">
        <v>137</v>
      </c>
      <c r="B2088" s="433" t="s">
        <v>43</v>
      </c>
      <c r="C2088" s="384"/>
      <c r="D2088" s="384"/>
      <c r="E2088" s="384"/>
      <c r="F2088" s="384"/>
      <c r="G2088" s="385">
        <f t="shared" si="133"/>
        <v>0</v>
      </c>
      <c r="H2088" s="384"/>
      <c r="I2088" s="384"/>
      <c r="J2088" s="384"/>
      <c r="K2088" s="384"/>
      <c r="L2088" s="384"/>
      <c r="M2088" s="384"/>
      <c r="N2088" s="385">
        <v>0</v>
      </c>
      <c r="O2088" s="385">
        <v>0</v>
      </c>
    </row>
    <row r="2089" spans="1:15" ht="21" customHeight="1" x14ac:dyDescent="0.25">
      <c r="A2089" s="138" t="s">
        <v>1168</v>
      </c>
      <c r="B2089" s="30" t="s">
        <v>1053</v>
      </c>
      <c r="C2089" s="381"/>
      <c r="D2089" s="381"/>
      <c r="E2089" s="381" t="s">
        <v>1054</v>
      </c>
      <c r="F2089" s="381" t="s">
        <v>1054</v>
      </c>
      <c r="G2089" s="385">
        <f t="shared" si="133"/>
        <v>2.4710813644067806</v>
      </c>
      <c r="H2089" s="381"/>
      <c r="I2089" s="381"/>
      <c r="J2089" s="381" t="s">
        <v>1054</v>
      </c>
      <c r="K2089" s="381" t="s">
        <v>1054</v>
      </c>
      <c r="L2089" s="381"/>
      <c r="M2089" s="381"/>
      <c r="N2089" s="386">
        <v>2.9158760100000007</v>
      </c>
      <c r="O2089" s="385">
        <v>2.9158760100000007</v>
      </c>
    </row>
    <row r="2090" spans="1:15" ht="21.75" customHeight="1" x14ac:dyDescent="0.25">
      <c r="A2090" s="138" t="s">
        <v>1169</v>
      </c>
      <c r="B2090" s="339" t="s">
        <v>1056</v>
      </c>
      <c r="C2090" s="381"/>
      <c r="D2090" s="381"/>
      <c r="E2090" s="381" t="s">
        <v>1057</v>
      </c>
      <c r="F2090" s="381" t="s">
        <v>1057</v>
      </c>
      <c r="G2090" s="385">
        <f t="shared" si="133"/>
        <v>1.8294271186440678</v>
      </c>
      <c r="H2090" s="381"/>
      <c r="I2090" s="381"/>
      <c r="J2090" s="381" t="s">
        <v>1057</v>
      </c>
      <c r="K2090" s="381" t="s">
        <v>1057</v>
      </c>
      <c r="L2090" s="381"/>
      <c r="M2090" s="381"/>
      <c r="N2090" s="386">
        <v>2.1587239999999999</v>
      </c>
      <c r="O2090" s="386">
        <v>2.1587239999999999</v>
      </c>
    </row>
    <row r="2091" spans="1:15" ht="21.75" customHeight="1" x14ac:dyDescent="0.25">
      <c r="A2091" s="138" t="s">
        <v>1170</v>
      </c>
      <c r="B2091" s="339" t="s">
        <v>1059</v>
      </c>
      <c r="C2091" s="381"/>
      <c r="D2091" s="381"/>
      <c r="E2091" s="381" t="s">
        <v>1060</v>
      </c>
      <c r="F2091" s="381" t="s">
        <v>1060</v>
      </c>
      <c r="G2091" s="385">
        <f t="shared" si="133"/>
        <v>3.4309138983050844</v>
      </c>
      <c r="H2091" s="381"/>
      <c r="I2091" s="381"/>
      <c r="J2091" s="381" t="s">
        <v>1060</v>
      </c>
      <c r="K2091" s="381" t="s">
        <v>1060</v>
      </c>
      <c r="L2091" s="381"/>
      <c r="M2091" s="381"/>
      <c r="N2091" s="386">
        <v>4.0484783999999996</v>
      </c>
      <c r="O2091" s="385">
        <v>4.0484783999999996</v>
      </c>
    </row>
    <row r="2092" spans="1:15" ht="20.25" customHeight="1" x14ac:dyDescent="0.25">
      <c r="A2092" s="138" t="s">
        <v>1171</v>
      </c>
      <c r="B2092" s="339" t="s">
        <v>1063</v>
      </c>
      <c r="C2092" s="381"/>
      <c r="D2092" s="381"/>
      <c r="E2092" s="381" t="s">
        <v>711</v>
      </c>
      <c r="F2092" s="381" t="s">
        <v>711</v>
      </c>
      <c r="G2092" s="385">
        <f t="shared" si="133"/>
        <v>0.15481355932203392</v>
      </c>
      <c r="H2092" s="381"/>
      <c r="I2092" s="381"/>
      <c r="J2092" s="381" t="s">
        <v>711</v>
      </c>
      <c r="K2092" s="381" t="s">
        <v>711</v>
      </c>
      <c r="L2092" s="381"/>
      <c r="M2092" s="381"/>
      <c r="N2092" s="386">
        <v>0.18268000000000001</v>
      </c>
      <c r="O2092" s="385">
        <v>0.18268000000000001</v>
      </c>
    </row>
    <row r="2093" spans="1:15" ht="21.75" customHeight="1" x14ac:dyDescent="0.25">
      <c r="A2093" s="138" t="s">
        <v>1172</v>
      </c>
      <c r="B2093" s="339" t="s">
        <v>1067</v>
      </c>
      <c r="C2093" s="381"/>
      <c r="D2093" s="381"/>
      <c r="E2093" s="381" t="s">
        <v>1068</v>
      </c>
      <c r="F2093" s="381" t="s">
        <v>1068</v>
      </c>
      <c r="G2093" s="385">
        <f t="shared" si="133"/>
        <v>1.3589610169491526</v>
      </c>
      <c r="H2093" s="381"/>
      <c r="I2093" s="381"/>
      <c r="J2093" s="381" t="s">
        <v>1068</v>
      </c>
      <c r="K2093" s="381" t="s">
        <v>1068</v>
      </c>
      <c r="L2093" s="381"/>
      <c r="M2093" s="381"/>
      <c r="N2093" s="386">
        <v>1.6035740000000001</v>
      </c>
      <c r="O2093" s="385">
        <v>1.6035740000000001</v>
      </c>
    </row>
    <row r="2094" spans="1:15" ht="21.75" customHeight="1" x14ac:dyDescent="0.25">
      <c r="A2094" s="138" t="s">
        <v>1173</v>
      </c>
      <c r="B2094" s="339" t="s">
        <v>1070</v>
      </c>
      <c r="C2094" s="381"/>
      <c r="D2094" s="381"/>
      <c r="E2094" s="381" t="s">
        <v>1071</v>
      </c>
      <c r="F2094" s="381" t="s">
        <v>1071</v>
      </c>
      <c r="G2094" s="385">
        <f t="shared" si="133"/>
        <v>1.0964623813559322</v>
      </c>
      <c r="H2094" s="381"/>
      <c r="I2094" s="381"/>
      <c r="J2094" s="381" t="s">
        <v>1071</v>
      </c>
      <c r="K2094" s="381" t="s">
        <v>1071</v>
      </c>
      <c r="L2094" s="381"/>
      <c r="M2094" s="381"/>
      <c r="N2094" s="386">
        <v>1.2938256100000001</v>
      </c>
      <c r="O2094" s="385">
        <v>1.2938256100000001</v>
      </c>
    </row>
    <row r="2095" spans="1:15" ht="21" customHeight="1" x14ac:dyDescent="0.25">
      <c r="A2095" s="364" t="s">
        <v>1174</v>
      </c>
      <c r="B2095" s="45" t="s">
        <v>1073</v>
      </c>
      <c r="C2095" s="381"/>
      <c r="D2095" s="381"/>
      <c r="E2095" s="381" t="s">
        <v>1074</v>
      </c>
      <c r="F2095" s="381" t="s">
        <v>1074</v>
      </c>
      <c r="G2095" s="385">
        <f t="shared" si="133"/>
        <v>3.017416101694915</v>
      </c>
      <c r="H2095" s="381"/>
      <c r="I2095" s="381"/>
      <c r="J2095" s="381" t="s">
        <v>1074</v>
      </c>
      <c r="K2095" s="381" t="s">
        <v>1074</v>
      </c>
      <c r="L2095" s="381"/>
      <c r="M2095" s="381"/>
      <c r="N2095" s="386">
        <v>3.5605509999999998</v>
      </c>
      <c r="O2095" s="385">
        <v>3.5605509999999998</v>
      </c>
    </row>
    <row r="2096" spans="1:15" ht="22.5" customHeight="1" x14ac:dyDescent="0.25">
      <c r="A2096" s="336" t="s">
        <v>1175</v>
      </c>
      <c r="B2096" s="142" t="s">
        <v>1076</v>
      </c>
      <c r="C2096" s="381"/>
      <c r="D2096" s="381"/>
      <c r="E2096" s="381" t="s">
        <v>1077</v>
      </c>
      <c r="F2096" s="381" t="s">
        <v>1077</v>
      </c>
      <c r="G2096" s="385">
        <f t="shared" si="133"/>
        <v>1.7883728813559325</v>
      </c>
      <c r="H2096" s="381"/>
      <c r="I2096" s="381"/>
      <c r="J2096" s="381" t="s">
        <v>1077</v>
      </c>
      <c r="K2096" s="381" t="s">
        <v>1077</v>
      </c>
      <c r="L2096" s="381"/>
      <c r="M2096" s="381"/>
      <c r="N2096" s="386">
        <v>2.1102800000000004</v>
      </c>
      <c r="O2096" s="385">
        <v>2.1102800000000004</v>
      </c>
    </row>
    <row r="2097" spans="1:15" ht="21" customHeight="1" x14ac:dyDescent="0.25">
      <c r="A2097" s="58" t="s">
        <v>1176</v>
      </c>
      <c r="B2097" s="30" t="s">
        <v>1081</v>
      </c>
      <c r="C2097" s="381"/>
      <c r="D2097" s="381"/>
      <c r="E2097" s="381" t="s">
        <v>1082</v>
      </c>
      <c r="F2097" s="381" t="s">
        <v>1082</v>
      </c>
      <c r="G2097" s="385">
        <f t="shared" ref="G2097:G2160" si="134">N2097/1.18</f>
        <v>1.8701127118644072</v>
      </c>
      <c r="H2097" s="381"/>
      <c r="I2097" s="381"/>
      <c r="J2097" s="381" t="s">
        <v>1082</v>
      </c>
      <c r="K2097" s="381" t="s">
        <v>1082</v>
      </c>
      <c r="L2097" s="381"/>
      <c r="M2097" s="381"/>
      <c r="N2097" s="386">
        <v>2.2067330000000003</v>
      </c>
      <c r="O2097" s="385">
        <v>2.2067330000000003</v>
      </c>
    </row>
    <row r="2098" spans="1:15" ht="21" customHeight="1" x14ac:dyDescent="0.25">
      <c r="A2098" s="58" t="s">
        <v>1177</v>
      </c>
      <c r="B2098" s="30" t="s">
        <v>1084</v>
      </c>
      <c r="C2098" s="381"/>
      <c r="D2098" s="381"/>
      <c r="E2098" s="381" t="s">
        <v>1085</v>
      </c>
      <c r="F2098" s="381" t="s">
        <v>1085</v>
      </c>
      <c r="G2098" s="385">
        <f t="shared" si="134"/>
        <v>1.5076322033898308</v>
      </c>
      <c r="H2098" s="381"/>
      <c r="I2098" s="381"/>
      <c r="J2098" s="381" t="s">
        <v>1085</v>
      </c>
      <c r="K2098" s="381" t="s">
        <v>1085</v>
      </c>
      <c r="L2098" s="381"/>
      <c r="M2098" s="381"/>
      <c r="N2098" s="386">
        <v>1.7790060000000003</v>
      </c>
      <c r="O2098" s="385">
        <v>1.7790060000000003</v>
      </c>
    </row>
    <row r="2099" spans="1:15" ht="31.5" x14ac:dyDescent="0.25">
      <c r="A2099" s="435" t="s">
        <v>1178</v>
      </c>
      <c r="B2099" s="142" t="s">
        <v>1087</v>
      </c>
      <c r="C2099" s="381"/>
      <c r="D2099" s="381"/>
      <c r="E2099" s="381" t="s">
        <v>1088</v>
      </c>
      <c r="F2099" s="381" t="s">
        <v>1088</v>
      </c>
      <c r="G2099" s="385">
        <f t="shared" si="134"/>
        <v>4.0762711864406782</v>
      </c>
      <c r="H2099" s="381"/>
      <c r="I2099" s="381"/>
      <c r="J2099" s="381" t="s">
        <v>1088</v>
      </c>
      <c r="K2099" s="381" t="s">
        <v>1088</v>
      </c>
      <c r="L2099" s="381"/>
      <c r="M2099" s="381"/>
      <c r="N2099" s="386">
        <v>4.8099999999999996</v>
      </c>
      <c r="O2099" s="385">
        <v>4.8099999999999996</v>
      </c>
    </row>
    <row r="2100" spans="1:15" ht="31.5" x14ac:dyDescent="0.25">
      <c r="A2100" s="333" t="s">
        <v>1179</v>
      </c>
      <c r="B2100" s="30" t="s">
        <v>1090</v>
      </c>
      <c r="C2100" s="381"/>
      <c r="D2100" s="381"/>
      <c r="E2100" s="381" t="s">
        <v>1091</v>
      </c>
      <c r="F2100" s="381" t="s">
        <v>1091</v>
      </c>
      <c r="G2100" s="385">
        <f t="shared" si="134"/>
        <v>5.4966101694915261</v>
      </c>
      <c r="H2100" s="381"/>
      <c r="I2100" s="381"/>
      <c r="J2100" s="381" t="s">
        <v>1091</v>
      </c>
      <c r="K2100" s="381" t="s">
        <v>1091</v>
      </c>
      <c r="L2100" s="381"/>
      <c r="M2100" s="381"/>
      <c r="N2100" s="386">
        <v>6.4860000000000007</v>
      </c>
      <c r="O2100" s="385">
        <v>6.4860000000000007</v>
      </c>
    </row>
    <row r="2101" spans="1:15" ht="31.5" x14ac:dyDescent="0.25">
      <c r="A2101" s="333" t="s">
        <v>1180</v>
      </c>
      <c r="B2101" s="30" t="s">
        <v>1093</v>
      </c>
      <c r="C2101" s="381"/>
      <c r="D2101" s="381"/>
      <c r="E2101" s="381" t="s">
        <v>1094</v>
      </c>
      <c r="F2101" s="381" t="s">
        <v>1094</v>
      </c>
      <c r="G2101" s="385">
        <f t="shared" si="134"/>
        <v>4.6703389830508479</v>
      </c>
      <c r="H2101" s="381"/>
      <c r="I2101" s="381"/>
      <c r="J2101" s="381" t="s">
        <v>1094</v>
      </c>
      <c r="K2101" s="381" t="s">
        <v>1094</v>
      </c>
      <c r="L2101" s="381"/>
      <c r="M2101" s="381"/>
      <c r="N2101" s="386">
        <v>5.5110000000000001</v>
      </c>
      <c r="O2101" s="385">
        <v>5.5110000000000001</v>
      </c>
    </row>
    <row r="2102" spans="1:15" ht="31.5" x14ac:dyDescent="0.25">
      <c r="A2102" s="333" t="s">
        <v>1181</v>
      </c>
      <c r="B2102" s="30" t="s">
        <v>1097</v>
      </c>
      <c r="C2102" s="381"/>
      <c r="D2102" s="381"/>
      <c r="E2102" s="381" t="s">
        <v>1098</v>
      </c>
      <c r="F2102" s="381" t="s">
        <v>1098</v>
      </c>
      <c r="G2102" s="385">
        <f t="shared" si="134"/>
        <v>7.3288135593220343</v>
      </c>
      <c r="H2102" s="381"/>
      <c r="I2102" s="381"/>
      <c r="J2102" s="381" t="s">
        <v>1098</v>
      </c>
      <c r="K2102" s="381" t="s">
        <v>1098</v>
      </c>
      <c r="L2102" s="381"/>
      <c r="M2102" s="381"/>
      <c r="N2102" s="386">
        <v>8.6479999999999997</v>
      </c>
      <c r="O2102" s="385">
        <v>8.6479999999999997</v>
      </c>
    </row>
    <row r="2103" spans="1:15" ht="47.25" x14ac:dyDescent="0.25">
      <c r="A2103" s="333" t="s">
        <v>1182</v>
      </c>
      <c r="B2103" s="30" t="s">
        <v>1099</v>
      </c>
      <c r="C2103" s="381"/>
      <c r="D2103" s="381"/>
      <c r="E2103" s="381" t="s">
        <v>1100</v>
      </c>
      <c r="F2103" s="381" t="s">
        <v>1100</v>
      </c>
      <c r="G2103" s="385">
        <f t="shared" si="134"/>
        <v>0.39560387288135596</v>
      </c>
      <c r="H2103" s="381"/>
      <c r="I2103" s="381"/>
      <c r="J2103" s="381" t="s">
        <v>1100</v>
      </c>
      <c r="K2103" s="381" t="s">
        <v>1100</v>
      </c>
      <c r="L2103" s="381"/>
      <c r="M2103" s="381"/>
      <c r="N2103" s="386">
        <v>0.46681256999999998</v>
      </c>
      <c r="O2103" s="385">
        <v>0.46681256999999998</v>
      </c>
    </row>
    <row r="2104" spans="1:15" ht="47.25" x14ac:dyDescent="0.25">
      <c r="A2104" s="333" t="s">
        <v>1183</v>
      </c>
      <c r="B2104" s="30" t="s">
        <v>1101</v>
      </c>
      <c r="C2104" s="381"/>
      <c r="D2104" s="381"/>
      <c r="E2104" s="381">
        <v>0</v>
      </c>
      <c r="F2104" s="381">
        <v>0</v>
      </c>
      <c r="G2104" s="385">
        <f t="shared" si="134"/>
        <v>2.9624966101694912E-2</v>
      </c>
      <c r="H2104" s="381"/>
      <c r="I2104" s="381"/>
      <c r="J2104" s="381">
        <v>0</v>
      </c>
      <c r="K2104" s="381">
        <v>0</v>
      </c>
      <c r="L2104" s="381"/>
      <c r="M2104" s="381"/>
      <c r="N2104" s="386">
        <v>3.4957459999999996E-2</v>
      </c>
      <c r="O2104" s="385">
        <v>3.4957459999999996E-2</v>
      </c>
    </row>
    <row r="2105" spans="1:15" ht="63" x14ac:dyDescent="0.25">
      <c r="A2105" s="333" t="s">
        <v>1184</v>
      </c>
      <c r="B2105" s="30" t="s">
        <v>1102</v>
      </c>
      <c r="C2105" s="381"/>
      <c r="D2105" s="381"/>
      <c r="E2105" s="381" t="s">
        <v>907</v>
      </c>
      <c r="F2105" s="381" t="s">
        <v>907</v>
      </c>
      <c r="G2105" s="385">
        <f t="shared" si="134"/>
        <v>3.0866135593220344E-2</v>
      </c>
      <c r="H2105" s="381"/>
      <c r="I2105" s="381"/>
      <c r="J2105" s="381" t="s">
        <v>907</v>
      </c>
      <c r="K2105" s="381" t="s">
        <v>907</v>
      </c>
      <c r="L2105" s="381"/>
      <c r="M2105" s="381"/>
      <c r="N2105" s="386">
        <v>3.6422040000000003E-2</v>
      </c>
      <c r="O2105" s="385">
        <v>3.6422040000000003E-2</v>
      </c>
    </row>
    <row r="2106" spans="1:15" ht="47.25" x14ac:dyDescent="0.25">
      <c r="A2106" s="333" t="s">
        <v>1185</v>
      </c>
      <c r="B2106" s="30" t="s">
        <v>1103</v>
      </c>
      <c r="C2106" s="381"/>
      <c r="D2106" s="381"/>
      <c r="E2106" s="381" t="s">
        <v>1104</v>
      </c>
      <c r="F2106" s="381" t="s">
        <v>1104</v>
      </c>
      <c r="G2106" s="385">
        <f t="shared" si="134"/>
        <v>0.14916284745762712</v>
      </c>
      <c r="H2106" s="381"/>
      <c r="I2106" s="381"/>
      <c r="J2106" s="381" t="s">
        <v>1104</v>
      </c>
      <c r="K2106" s="381" t="s">
        <v>1104</v>
      </c>
      <c r="L2106" s="381"/>
      <c r="M2106" s="381"/>
      <c r="N2106" s="386">
        <v>0.17601216</v>
      </c>
      <c r="O2106" s="385">
        <v>0.17601216</v>
      </c>
    </row>
    <row r="2107" spans="1:15" ht="47.25" x14ac:dyDescent="0.25">
      <c r="A2107" s="333" t="s">
        <v>1186</v>
      </c>
      <c r="B2107" s="30" t="s">
        <v>1105</v>
      </c>
      <c r="C2107" s="381"/>
      <c r="D2107" s="381"/>
      <c r="E2107" s="381" t="s">
        <v>1106</v>
      </c>
      <c r="F2107" s="381" t="s">
        <v>1106</v>
      </c>
      <c r="G2107" s="385">
        <f t="shared" si="134"/>
        <v>1.4051381355932206E-2</v>
      </c>
      <c r="H2107" s="381"/>
      <c r="I2107" s="381"/>
      <c r="J2107" s="381" t="s">
        <v>1106</v>
      </c>
      <c r="K2107" s="381" t="s">
        <v>1106</v>
      </c>
      <c r="L2107" s="381"/>
      <c r="M2107" s="381"/>
      <c r="N2107" s="386">
        <v>1.6580630000000002E-2</v>
      </c>
      <c r="O2107" s="385">
        <v>1.6580630000000002E-2</v>
      </c>
    </row>
    <row r="2108" spans="1:15" ht="54.75" customHeight="1" x14ac:dyDescent="0.25">
      <c r="A2108" s="333" t="s">
        <v>1187</v>
      </c>
      <c r="B2108" s="30" t="s">
        <v>1107</v>
      </c>
      <c r="C2108" s="381"/>
      <c r="D2108" s="381"/>
      <c r="E2108" s="381" t="s">
        <v>1108</v>
      </c>
      <c r="F2108" s="381" t="s">
        <v>1108</v>
      </c>
      <c r="G2108" s="385">
        <f t="shared" si="134"/>
        <v>2.801762711864407E-2</v>
      </c>
      <c r="H2108" s="381"/>
      <c r="I2108" s="381"/>
      <c r="J2108" s="381" t="s">
        <v>1108</v>
      </c>
      <c r="K2108" s="381" t="s">
        <v>1108</v>
      </c>
      <c r="L2108" s="381"/>
      <c r="M2108" s="381"/>
      <c r="N2108" s="386">
        <v>3.3060800000000001E-2</v>
      </c>
      <c r="O2108" s="385">
        <v>3.3060800000000001E-2</v>
      </c>
    </row>
    <row r="2109" spans="1:15" ht="47.25" x14ac:dyDescent="0.25">
      <c r="A2109" s="333" t="s">
        <v>1188</v>
      </c>
      <c r="B2109" s="30" t="s">
        <v>1109</v>
      </c>
      <c r="C2109" s="381"/>
      <c r="D2109" s="381"/>
      <c r="E2109" s="381" t="s">
        <v>1110</v>
      </c>
      <c r="F2109" s="381" t="s">
        <v>1110</v>
      </c>
      <c r="G2109" s="385">
        <f t="shared" si="134"/>
        <v>8.1222542372881359E-3</v>
      </c>
      <c r="H2109" s="381"/>
      <c r="I2109" s="381"/>
      <c r="J2109" s="381" t="s">
        <v>1110</v>
      </c>
      <c r="K2109" s="381" t="s">
        <v>1110</v>
      </c>
      <c r="L2109" s="381"/>
      <c r="M2109" s="381"/>
      <c r="N2109" s="386">
        <v>9.5842600000000007E-3</v>
      </c>
      <c r="O2109" s="385">
        <v>9.5842600000000007E-3</v>
      </c>
    </row>
    <row r="2110" spans="1:15" ht="47.25" x14ac:dyDescent="0.25">
      <c r="A2110" s="333" t="s">
        <v>1189</v>
      </c>
      <c r="B2110" s="30" t="s">
        <v>1111</v>
      </c>
      <c r="C2110" s="381"/>
      <c r="D2110" s="381"/>
      <c r="E2110" s="381" t="s">
        <v>1108</v>
      </c>
      <c r="F2110" s="381" t="s">
        <v>1108</v>
      </c>
      <c r="G2110" s="385">
        <f t="shared" si="134"/>
        <v>2.1520237288135596E-2</v>
      </c>
      <c r="H2110" s="381"/>
      <c r="I2110" s="381"/>
      <c r="J2110" s="381" t="s">
        <v>1108</v>
      </c>
      <c r="K2110" s="381" t="s">
        <v>1108</v>
      </c>
      <c r="L2110" s="381"/>
      <c r="M2110" s="381"/>
      <c r="N2110" s="386">
        <v>2.5393880000000001E-2</v>
      </c>
      <c r="O2110" s="385">
        <v>2.5393880000000001E-2</v>
      </c>
    </row>
    <row r="2111" spans="1:15" ht="63" x14ac:dyDescent="0.25">
      <c r="A2111" s="333" t="s">
        <v>1568</v>
      </c>
      <c r="B2111" s="30" t="s">
        <v>1112</v>
      </c>
      <c r="C2111" s="381"/>
      <c r="D2111" s="381"/>
      <c r="E2111" s="381" t="s">
        <v>1104</v>
      </c>
      <c r="F2111" s="381" t="s">
        <v>1104</v>
      </c>
      <c r="G2111" s="385">
        <f t="shared" si="134"/>
        <v>5.2735372881355935E-2</v>
      </c>
      <c r="H2111" s="381"/>
      <c r="I2111" s="381"/>
      <c r="J2111" s="381" t="s">
        <v>1104</v>
      </c>
      <c r="K2111" s="381" t="s">
        <v>1104</v>
      </c>
      <c r="L2111" s="381"/>
      <c r="M2111" s="381"/>
      <c r="N2111" s="386">
        <v>6.2227739999999997E-2</v>
      </c>
      <c r="O2111" s="385">
        <v>6.2227739999999997E-2</v>
      </c>
    </row>
    <row r="2112" spans="1:15" ht="47.25" x14ac:dyDescent="0.25">
      <c r="A2112" s="333" t="s">
        <v>1569</v>
      </c>
      <c r="B2112" s="30" t="s">
        <v>1113</v>
      </c>
      <c r="C2112" s="381"/>
      <c r="D2112" s="381"/>
      <c r="E2112" s="381">
        <v>0</v>
      </c>
      <c r="F2112" s="381">
        <v>0</v>
      </c>
      <c r="G2112" s="385">
        <f t="shared" si="134"/>
        <v>0.14328942372881356</v>
      </c>
      <c r="H2112" s="381"/>
      <c r="I2112" s="381"/>
      <c r="J2112" s="381">
        <v>0</v>
      </c>
      <c r="K2112" s="381">
        <v>0</v>
      </c>
      <c r="L2112" s="381"/>
      <c r="M2112" s="381"/>
      <c r="N2112" s="386">
        <v>0.16908152000000001</v>
      </c>
      <c r="O2112" s="385">
        <v>0.16908152000000001</v>
      </c>
    </row>
    <row r="2113" spans="1:15" ht="63" x14ac:dyDescent="0.25">
      <c r="A2113" s="333" t="s">
        <v>1570</v>
      </c>
      <c r="B2113" s="30" t="s">
        <v>1114</v>
      </c>
      <c r="C2113" s="381"/>
      <c r="D2113" s="381"/>
      <c r="E2113" s="381" t="s">
        <v>1115</v>
      </c>
      <c r="F2113" s="381" t="s">
        <v>1115</v>
      </c>
      <c r="G2113" s="385">
        <f t="shared" si="134"/>
        <v>0.24865729661016955</v>
      </c>
      <c r="H2113" s="381"/>
      <c r="I2113" s="381"/>
      <c r="J2113" s="381" t="s">
        <v>1115</v>
      </c>
      <c r="K2113" s="381" t="s">
        <v>1115</v>
      </c>
      <c r="L2113" s="381"/>
      <c r="M2113" s="381"/>
      <c r="N2113" s="386">
        <v>0.29341561000000005</v>
      </c>
      <c r="O2113" s="385">
        <v>0.29341561000000005</v>
      </c>
    </row>
    <row r="2114" spans="1:15" ht="47.25" x14ac:dyDescent="0.25">
      <c r="A2114" s="333" t="s">
        <v>1571</v>
      </c>
      <c r="B2114" s="30" t="s">
        <v>1116</v>
      </c>
      <c r="C2114" s="381"/>
      <c r="D2114" s="381"/>
      <c r="E2114" s="381" t="s">
        <v>1117</v>
      </c>
      <c r="F2114" s="381" t="s">
        <v>1117</v>
      </c>
      <c r="G2114" s="385">
        <f t="shared" si="134"/>
        <v>5.9828135593220338E-2</v>
      </c>
      <c r="H2114" s="381"/>
      <c r="I2114" s="381"/>
      <c r="J2114" s="381" t="s">
        <v>1117</v>
      </c>
      <c r="K2114" s="381" t="s">
        <v>1117</v>
      </c>
      <c r="L2114" s="381"/>
      <c r="M2114" s="381"/>
      <c r="N2114" s="386">
        <v>7.0597199999999999E-2</v>
      </c>
      <c r="O2114" s="385">
        <v>7.0597199999999999E-2</v>
      </c>
    </row>
    <row r="2115" spans="1:15" ht="40.5" customHeight="1" x14ac:dyDescent="0.25">
      <c r="A2115" s="333" t="s">
        <v>1572</v>
      </c>
      <c r="B2115" s="30" t="s">
        <v>1118</v>
      </c>
      <c r="C2115" s="381"/>
      <c r="D2115" s="381"/>
      <c r="E2115" s="381" t="s">
        <v>1119</v>
      </c>
      <c r="F2115" s="381" t="s">
        <v>1119</v>
      </c>
      <c r="G2115" s="385">
        <f t="shared" si="134"/>
        <v>8.9426686440677972E-2</v>
      </c>
      <c r="H2115" s="381"/>
      <c r="I2115" s="381"/>
      <c r="J2115" s="381" t="s">
        <v>1119</v>
      </c>
      <c r="K2115" s="381" t="s">
        <v>1119</v>
      </c>
      <c r="L2115" s="381"/>
      <c r="M2115" s="381"/>
      <c r="N2115" s="386">
        <v>0.10552349</v>
      </c>
      <c r="O2115" s="385">
        <v>0.10552349</v>
      </c>
    </row>
    <row r="2116" spans="1:15" ht="80.25" customHeight="1" x14ac:dyDescent="0.25">
      <c r="A2116" s="333" t="s">
        <v>1573</v>
      </c>
      <c r="B2116" s="30" t="s">
        <v>1120</v>
      </c>
      <c r="C2116" s="381"/>
      <c r="D2116" s="381"/>
      <c r="E2116" s="381" t="s">
        <v>711</v>
      </c>
      <c r="F2116" s="381" t="s">
        <v>711</v>
      </c>
      <c r="G2116" s="385">
        <f t="shared" si="134"/>
        <v>0.32629051169491524</v>
      </c>
      <c r="H2116" s="381"/>
      <c r="I2116" s="381"/>
      <c r="J2116" s="381" t="s">
        <v>711</v>
      </c>
      <c r="K2116" s="381" t="s">
        <v>711</v>
      </c>
      <c r="L2116" s="381"/>
      <c r="M2116" s="381"/>
      <c r="N2116" s="386">
        <v>0.38502280379999998</v>
      </c>
      <c r="O2116" s="385">
        <v>0.38502280379999998</v>
      </c>
    </row>
    <row r="2117" spans="1:15" ht="94.5" x14ac:dyDescent="0.25">
      <c r="A2117" s="333" t="s">
        <v>1574</v>
      </c>
      <c r="B2117" s="30" t="s">
        <v>1121</v>
      </c>
      <c r="C2117" s="381"/>
      <c r="D2117" s="381"/>
      <c r="E2117" s="381" t="s">
        <v>907</v>
      </c>
      <c r="F2117" s="381" t="s">
        <v>907</v>
      </c>
      <c r="G2117" s="385">
        <f t="shared" si="134"/>
        <v>0.20279661864406781</v>
      </c>
      <c r="H2117" s="381"/>
      <c r="I2117" s="381"/>
      <c r="J2117" s="381" t="s">
        <v>907</v>
      </c>
      <c r="K2117" s="381" t="s">
        <v>907</v>
      </c>
      <c r="L2117" s="381"/>
      <c r="M2117" s="381"/>
      <c r="N2117" s="386">
        <v>0.23930001000000001</v>
      </c>
      <c r="O2117" s="385">
        <v>0.23930001000000001</v>
      </c>
    </row>
    <row r="2118" spans="1:15" ht="47.25" x14ac:dyDescent="0.25">
      <c r="A2118" s="333" t="s">
        <v>1575</v>
      </c>
      <c r="B2118" s="30" t="s">
        <v>1122</v>
      </c>
      <c r="C2118" s="381"/>
      <c r="D2118" s="381"/>
      <c r="E2118" s="381">
        <v>0</v>
      </c>
      <c r="F2118" s="381">
        <v>0</v>
      </c>
      <c r="G2118" s="385">
        <f t="shared" si="134"/>
        <v>0.2102054152542373</v>
      </c>
      <c r="H2118" s="381"/>
      <c r="I2118" s="381"/>
      <c r="J2118" s="381">
        <v>0</v>
      </c>
      <c r="K2118" s="381">
        <v>0</v>
      </c>
      <c r="L2118" s="381"/>
      <c r="M2118" s="381"/>
      <c r="N2118" s="386">
        <v>0.24804239</v>
      </c>
      <c r="O2118" s="385">
        <v>0.24804239</v>
      </c>
    </row>
    <row r="2119" spans="1:15" ht="63" x14ac:dyDescent="0.25">
      <c r="A2119" s="333" t="s">
        <v>1576</v>
      </c>
      <c r="B2119" s="30" t="s">
        <v>4160</v>
      </c>
      <c r="C2119" s="381"/>
      <c r="D2119" s="381"/>
      <c r="E2119" s="381" t="s">
        <v>1123</v>
      </c>
      <c r="F2119" s="381" t="s">
        <v>1123</v>
      </c>
      <c r="G2119" s="385">
        <f t="shared" si="134"/>
        <v>8.1795220338983052E-2</v>
      </c>
      <c r="H2119" s="381"/>
      <c r="I2119" s="381"/>
      <c r="J2119" s="381" t="s">
        <v>1123</v>
      </c>
      <c r="K2119" s="381" t="s">
        <v>1123</v>
      </c>
      <c r="L2119" s="381"/>
      <c r="M2119" s="381"/>
      <c r="N2119" s="386">
        <v>9.6518359999999997E-2</v>
      </c>
      <c r="O2119" s="385">
        <v>9.6518359999999997E-2</v>
      </c>
    </row>
    <row r="2120" spans="1:15" ht="78.75" x14ac:dyDescent="0.25">
      <c r="A2120" s="333" t="s">
        <v>1577</v>
      </c>
      <c r="B2120" s="30" t="s">
        <v>1124</v>
      </c>
      <c r="C2120" s="381"/>
      <c r="D2120" s="381"/>
      <c r="E2120" s="381" t="s">
        <v>1125</v>
      </c>
      <c r="F2120" s="381" t="s">
        <v>1125</v>
      </c>
      <c r="G2120" s="385">
        <f t="shared" si="134"/>
        <v>0.63644067796610171</v>
      </c>
      <c r="H2120" s="381"/>
      <c r="I2120" s="381"/>
      <c r="J2120" s="381" t="s">
        <v>1125</v>
      </c>
      <c r="K2120" s="381" t="s">
        <v>1125</v>
      </c>
      <c r="L2120" s="381"/>
      <c r="M2120" s="381"/>
      <c r="N2120" s="386">
        <v>0.751</v>
      </c>
      <c r="O2120" s="385">
        <v>0.751</v>
      </c>
    </row>
    <row r="2121" spans="1:15" ht="63" x14ac:dyDescent="0.25">
      <c r="A2121" s="333" t="s">
        <v>1578</v>
      </c>
      <c r="B2121" s="30" t="s">
        <v>1126</v>
      </c>
      <c r="C2121" s="381"/>
      <c r="D2121" s="381"/>
      <c r="E2121" s="381">
        <v>0</v>
      </c>
      <c r="F2121" s="381">
        <v>0</v>
      </c>
      <c r="G2121" s="385">
        <f t="shared" si="134"/>
        <v>5.0847457627118649E-3</v>
      </c>
      <c r="H2121" s="381"/>
      <c r="I2121" s="381"/>
      <c r="J2121" s="381">
        <v>0</v>
      </c>
      <c r="K2121" s="381">
        <v>0</v>
      </c>
      <c r="L2121" s="381"/>
      <c r="M2121" s="381"/>
      <c r="N2121" s="386">
        <v>6.0000000000000001E-3</v>
      </c>
      <c r="O2121" s="385">
        <v>6.0000000000000001E-3</v>
      </c>
    </row>
    <row r="2122" spans="1:15" ht="63" x14ac:dyDescent="0.25">
      <c r="A2122" s="333" t="s">
        <v>1615</v>
      </c>
      <c r="B2122" s="30" t="s">
        <v>1127</v>
      </c>
      <c r="C2122" s="381"/>
      <c r="D2122" s="381"/>
      <c r="E2122" s="381" t="s">
        <v>974</v>
      </c>
      <c r="F2122" s="381" t="s">
        <v>974</v>
      </c>
      <c r="G2122" s="385">
        <f t="shared" si="134"/>
        <v>1.9491525423728815E-2</v>
      </c>
      <c r="H2122" s="381"/>
      <c r="I2122" s="381"/>
      <c r="J2122" s="381" t="s">
        <v>974</v>
      </c>
      <c r="K2122" s="381" t="s">
        <v>974</v>
      </c>
      <c r="L2122" s="381"/>
      <c r="M2122" s="381"/>
      <c r="N2122" s="386">
        <v>2.3E-2</v>
      </c>
      <c r="O2122" s="385">
        <v>2.3E-2</v>
      </c>
    </row>
    <row r="2123" spans="1:15" ht="47.25" x14ac:dyDescent="0.25">
      <c r="A2123" s="333" t="s">
        <v>1616</v>
      </c>
      <c r="B2123" s="30" t="s">
        <v>1128</v>
      </c>
      <c r="C2123" s="381"/>
      <c r="D2123" s="381"/>
      <c r="E2123" s="381">
        <v>0</v>
      </c>
      <c r="F2123" s="381">
        <v>0</v>
      </c>
      <c r="G2123" s="385">
        <f t="shared" si="134"/>
        <v>0.38629237288135593</v>
      </c>
      <c r="H2123" s="381"/>
      <c r="I2123" s="381"/>
      <c r="J2123" s="381">
        <v>0</v>
      </c>
      <c r="K2123" s="381">
        <v>0</v>
      </c>
      <c r="L2123" s="381"/>
      <c r="M2123" s="381"/>
      <c r="N2123" s="386">
        <v>0.45582499999999998</v>
      </c>
      <c r="O2123" s="385">
        <v>0.45582499999999998</v>
      </c>
    </row>
    <row r="2124" spans="1:15" ht="78.75" x14ac:dyDescent="0.25">
      <c r="A2124" s="333" t="s">
        <v>1617</v>
      </c>
      <c r="B2124" s="30" t="s">
        <v>1129</v>
      </c>
      <c r="C2124" s="381"/>
      <c r="D2124" s="381"/>
      <c r="E2124" s="381" t="s">
        <v>1108</v>
      </c>
      <c r="F2124" s="381" t="s">
        <v>1108</v>
      </c>
      <c r="G2124" s="385">
        <f t="shared" si="134"/>
        <v>1.6553389830508476E-2</v>
      </c>
      <c r="H2124" s="381"/>
      <c r="I2124" s="381"/>
      <c r="J2124" s="381" t="s">
        <v>1108</v>
      </c>
      <c r="K2124" s="381" t="s">
        <v>1108</v>
      </c>
      <c r="L2124" s="381"/>
      <c r="M2124" s="381"/>
      <c r="N2124" s="386">
        <v>1.9533000000000002E-2</v>
      </c>
      <c r="O2124" s="385">
        <v>1.9533000000000002E-2</v>
      </c>
    </row>
    <row r="2125" spans="1:15" ht="47.25" x14ac:dyDescent="0.25">
      <c r="A2125" s="333" t="s">
        <v>1618</v>
      </c>
      <c r="B2125" s="30" t="s">
        <v>1130</v>
      </c>
      <c r="C2125" s="381"/>
      <c r="D2125" s="381"/>
      <c r="E2125" s="381" t="s">
        <v>19</v>
      </c>
      <c r="F2125" s="381" t="s">
        <v>19</v>
      </c>
      <c r="G2125" s="385">
        <f t="shared" si="134"/>
        <v>0.38135593220338987</v>
      </c>
      <c r="H2125" s="381"/>
      <c r="I2125" s="381"/>
      <c r="J2125" s="381" t="s">
        <v>19</v>
      </c>
      <c r="K2125" s="381" t="s">
        <v>19</v>
      </c>
      <c r="L2125" s="381"/>
      <c r="M2125" s="381"/>
      <c r="N2125" s="386">
        <v>0.45</v>
      </c>
      <c r="O2125" s="385">
        <v>0.45</v>
      </c>
    </row>
    <row r="2126" spans="1:15" ht="47.25" x14ac:dyDescent="0.25">
      <c r="A2126" s="333" t="s">
        <v>1619</v>
      </c>
      <c r="B2126" s="30" t="s">
        <v>1131</v>
      </c>
      <c r="C2126" s="381"/>
      <c r="D2126" s="381"/>
      <c r="E2126" s="381" t="s">
        <v>19</v>
      </c>
      <c r="F2126" s="381" t="s">
        <v>19</v>
      </c>
      <c r="G2126" s="385">
        <f t="shared" si="134"/>
        <v>0.81123016949152549</v>
      </c>
      <c r="H2126" s="381"/>
      <c r="I2126" s="381"/>
      <c r="J2126" s="381" t="s">
        <v>19</v>
      </c>
      <c r="K2126" s="381" t="s">
        <v>19</v>
      </c>
      <c r="L2126" s="381"/>
      <c r="M2126" s="381"/>
      <c r="N2126" s="386">
        <v>0.95725159999999998</v>
      </c>
      <c r="O2126" s="385">
        <v>0.95725159999999998</v>
      </c>
    </row>
    <row r="2127" spans="1:15" ht="47.25" x14ac:dyDescent="0.25">
      <c r="A2127" s="333" t="s">
        <v>1620</v>
      </c>
      <c r="B2127" s="30" t="s">
        <v>1132</v>
      </c>
      <c r="C2127" s="381"/>
      <c r="D2127" s="381"/>
      <c r="E2127" s="381">
        <v>0</v>
      </c>
      <c r="F2127" s="381">
        <v>0</v>
      </c>
      <c r="G2127" s="385">
        <f t="shared" si="134"/>
        <v>0.12610101694915254</v>
      </c>
      <c r="H2127" s="381"/>
      <c r="I2127" s="381"/>
      <c r="J2127" s="381">
        <v>0</v>
      </c>
      <c r="K2127" s="381">
        <v>0</v>
      </c>
      <c r="L2127" s="381"/>
      <c r="M2127" s="381"/>
      <c r="N2127" s="386">
        <v>0.14879919999999999</v>
      </c>
      <c r="O2127" s="385">
        <v>0.14879919999999999</v>
      </c>
    </row>
    <row r="2128" spans="1:15" ht="78.75" x14ac:dyDescent="0.25">
      <c r="A2128" s="333" t="s">
        <v>1621</v>
      </c>
      <c r="B2128" s="30" t="s">
        <v>4522</v>
      </c>
      <c r="C2128" s="381"/>
      <c r="D2128" s="381"/>
      <c r="E2128" s="381" t="s">
        <v>849</v>
      </c>
      <c r="F2128" s="381" t="s">
        <v>849</v>
      </c>
      <c r="G2128" s="385">
        <f t="shared" si="134"/>
        <v>0.11528101694915255</v>
      </c>
      <c r="H2128" s="381"/>
      <c r="I2128" s="381"/>
      <c r="J2128" s="381" t="s">
        <v>849</v>
      </c>
      <c r="K2128" s="381" t="s">
        <v>849</v>
      </c>
      <c r="L2128" s="381"/>
      <c r="M2128" s="381"/>
      <c r="N2128" s="386">
        <v>0.1360316</v>
      </c>
      <c r="O2128" s="385">
        <v>0.1360316</v>
      </c>
    </row>
    <row r="2129" spans="1:15" ht="31.5" x14ac:dyDescent="0.25">
      <c r="A2129" s="333" t="s">
        <v>1622</v>
      </c>
      <c r="B2129" s="30" t="s">
        <v>1133</v>
      </c>
      <c r="C2129" s="381"/>
      <c r="D2129" s="381"/>
      <c r="E2129" s="381" t="s">
        <v>1134</v>
      </c>
      <c r="F2129" s="381" t="s">
        <v>1134</v>
      </c>
      <c r="G2129" s="385">
        <f t="shared" si="134"/>
        <v>0.16233067796610171</v>
      </c>
      <c r="H2129" s="381"/>
      <c r="I2129" s="381"/>
      <c r="J2129" s="381" t="s">
        <v>1134</v>
      </c>
      <c r="K2129" s="381" t="s">
        <v>1134</v>
      </c>
      <c r="L2129" s="381"/>
      <c r="M2129" s="381"/>
      <c r="N2129" s="386">
        <v>0.1915502</v>
      </c>
      <c r="O2129" s="385">
        <v>0.1915502</v>
      </c>
    </row>
    <row r="2130" spans="1:15" ht="94.5" x14ac:dyDescent="0.25">
      <c r="A2130" s="333" t="s">
        <v>1623</v>
      </c>
      <c r="B2130" s="30" t="s">
        <v>1135</v>
      </c>
      <c r="C2130" s="381"/>
      <c r="D2130" s="381"/>
      <c r="E2130" s="381" t="s">
        <v>611</v>
      </c>
      <c r="F2130" s="381" t="s">
        <v>611</v>
      </c>
      <c r="G2130" s="385">
        <f t="shared" si="134"/>
        <v>0.10953389830508475</v>
      </c>
      <c r="H2130" s="381"/>
      <c r="I2130" s="381"/>
      <c r="J2130" s="381" t="s">
        <v>611</v>
      </c>
      <c r="K2130" s="381" t="s">
        <v>611</v>
      </c>
      <c r="L2130" s="381"/>
      <c r="M2130" s="381"/>
      <c r="N2130" s="386">
        <v>0.12925</v>
      </c>
      <c r="O2130" s="385">
        <v>0.12925</v>
      </c>
    </row>
    <row r="2131" spans="1:15" ht="47.25" x14ac:dyDescent="0.25">
      <c r="A2131" s="333" t="s">
        <v>1624</v>
      </c>
      <c r="B2131" s="30" t="s">
        <v>1136</v>
      </c>
      <c r="C2131" s="381"/>
      <c r="D2131" s="381"/>
      <c r="E2131" s="381" t="s">
        <v>1137</v>
      </c>
      <c r="F2131" s="381" t="s">
        <v>1137</v>
      </c>
      <c r="G2131" s="385">
        <f t="shared" si="134"/>
        <v>0.16949152542372883</v>
      </c>
      <c r="H2131" s="381"/>
      <c r="I2131" s="381"/>
      <c r="J2131" s="381" t="s">
        <v>1137</v>
      </c>
      <c r="K2131" s="381" t="s">
        <v>1137</v>
      </c>
      <c r="L2131" s="381"/>
      <c r="M2131" s="381"/>
      <c r="N2131" s="386">
        <v>0.2</v>
      </c>
      <c r="O2131" s="385">
        <v>0.2</v>
      </c>
    </row>
    <row r="2132" spans="1:15" ht="63" x14ac:dyDescent="0.25">
      <c r="A2132" s="333" t="s">
        <v>1625</v>
      </c>
      <c r="B2132" s="30" t="s">
        <v>1138</v>
      </c>
      <c r="C2132" s="381"/>
      <c r="D2132" s="381"/>
      <c r="E2132" s="381">
        <v>0</v>
      </c>
      <c r="F2132" s="381">
        <v>0</v>
      </c>
      <c r="G2132" s="385">
        <f t="shared" si="134"/>
        <v>3.1852457627118642E-2</v>
      </c>
      <c r="H2132" s="381"/>
      <c r="I2132" s="381"/>
      <c r="J2132" s="381">
        <v>0</v>
      </c>
      <c r="K2132" s="381">
        <v>0</v>
      </c>
      <c r="L2132" s="381"/>
      <c r="M2132" s="381"/>
      <c r="N2132" s="386">
        <v>3.7585899999999998E-2</v>
      </c>
      <c r="O2132" s="385">
        <v>3.7585899999999998E-2</v>
      </c>
    </row>
    <row r="2133" spans="1:15" ht="94.5" x14ac:dyDescent="0.25">
      <c r="A2133" s="333" t="s">
        <v>1626</v>
      </c>
      <c r="B2133" s="30" t="s">
        <v>1139</v>
      </c>
      <c r="C2133" s="381"/>
      <c r="D2133" s="381"/>
      <c r="E2133" s="381" t="s">
        <v>1140</v>
      </c>
      <c r="F2133" s="381" t="s">
        <v>1140</v>
      </c>
      <c r="G2133" s="385">
        <f t="shared" si="134"/>
        <v>1.1016949152542373E-2</v>
      </c>
      <c r="H2133" s="381"/>
      <c r="I2133" s="381"/>
      <c r="J2133" s="381" t="s">
        <v>1140</v>
      </c>
      <c r="K2133" s="381" t="s">
        <v>1140</v>
      </c>
      <c r="L2133" s="381"/>
      <c r="M2133" s="381"/>
      <c r="N2133" s="386">
        <v>1.2999999999999999E-2</v>
      </c>
      <c r="O2133" s="385">
        <v>1.2999999999999999E-2</v>
      </c>
    </row>
    <row r="2134" spans="1:15" ht="78.75" x14ac:dyDescent="0.25">
      <c r="A2134" s="333" t="s">
        <v>1627</v>
      </c>
      <c r="B2134" s="30" t="s">
        <v>4161</v>
      </c>
      <c r="C2134" s="381"/>
      <c r="D2134" s="381"/>
      <c r="E2134" s="381" t="s">
        <v>1100</v>
      </c>
      <c r="F2134" s="381" t="s">
        <v>1100</v>
      </c>
      <c r="G2134" s="385">
        <f t="shared" si="134"/>
        <v>0.34237288135593225</v>
      </c>
      <c r="H2134" s="381"/>
      <c r="I2134" s="381"/>
      <c r="J2134" s="381" t="s">
        <v>1100</v>
      </c>
      <c r="K2134" s="381" t="s">
        <v>1100</v>
      </c>
      <c r="L2134" s="381"/>
      <c r="M2134" s="381"/>
      <c r="N2134" s="386">
        <v>0.40400000000000003</v>
      </c>
      <c r="O2134" s="385">
        <v>0.40400000000000003</v>
      </c>
    </row>
    <row r="2135" spans="1:15" ht="63" x14ac:dyDescent="0.25">
      <c r="A2135" s="333" t="s">
        <v>1628</v>
      </c>
      <c r="B2135" s="30" t="s">
        <v>1141</v>
      </c>
      <c r="C2135" s="381"/>
      <c r="D2135" s="381"/>
      <c r="E2135" s="381" t="s">
        <v>1142</v>
      </c>
      <c r="F2135" s="381" t="s">
        <v>1142</v>
      </c>
      <c r="G2135" s="385">
        <f t="shared" si="134"/>
        <v>0.59152542372881356</v>
      </c>
      <c r="H2135" s="381"/>
      <c r="I2135" s="381"/>
      <c r="J2135" s="381" t="s">
        <v>1142</v>
      </c>
      <c r="K2135" s="381" t="s">
        <v>1142</v>
      </c>
      <c r="L2135" s="381"/>
      <c r="M2135" s="381"/>
      <c r="N2135" s="386">
        <v>0.69799999999999995</v>
      </c>
      <c r="O2135" s="385">
        <v>0.69799999999999995</v>
      </c>
    </row>
    <row r="2136" spans="1:15" ht="94.5" x14ac:dyDescent="0.25">
      <c r="A2136" s="333" t="s">
        <v>1629</v>
      </c>
      <c r="B2136" s="30" t="s">
        <v>1143</v>
      </c>
      <c r="C2136" s="381"/>
      <c r="D2136" s="381"/>
      <c r="E2136" s="381" t="s">
        <v>1050</v>
      </c>
      <c r="F2136" s="381" t="s">
        <v>1050</v>
      </c>
      <c r="G2136" s="385">
        <f t="shared" si="134"/>
        <v>0.11119457627118644</v>
      </c>
      <c r="H2136" s="381"/>
      <c r="I2136" s="381"/>
      <c r="J2136" s="381" t="s">
        <v>1050</v>
      </c>
      <c r="K2136" s="381" t="s">
        <v>1050</v>
      </c>
      <c r="L2136" s="381"/>
      <c r="M2136" s="381"/>
      <c r="N2136" s="386">
        <v>0.13120959999999998</v>
      </c>
      <c r="O2136" s="385">
        <v>0.13120959999999998</v>
      </c>
    </row>
    <row r="2137" spans="1:15" ht="94.5" x14ac:dyDescent="0.25">
      <c r="A2137" s="333" t="s">
        <v>1630</v>
      </c>
      <c r="B2137" s="30" t="s">
        <v>1144</v>
      </c>
      <c r="C2137" s="381"/>
      <c r="D2137" s="381"/>
      <c r="E2137" s="381" t="s">
        <v>1145</v>
      </c>
      <c r="F2137" s="381" t="s">
        <v>1145</v>
      </c>
      <c r="G2137" s="385">
        <f t="shared" si="134"/>
        <v>4.6725084745762722E-2</v>
      </c>
      <c r="H2137" s="381"/>
      <c r="I2137" s="381"/>
      <c r="J2137" s="381" t="s">
        <v>1145</v>
      </c>
      <c r="K2137" s="381" t="s">
        <v>1145</v>
      </c>
      <c r="L2137" s="381"/>
      <c r="M2137" s="381"/>
      <c r="N2137" s="386">
        <v>5.5135600000000007E-2</v>
      </c>
      <c r="O2137" s="385">
        <v>5.5135600000000007E-2</v>
      </c>
    </row>
    <row r="2138" spans="1:15" ht="94.5" x14ac:dyDescent="0.25">
      <c r="A2138" s="333" t="s">
        <v>1631</v>
      </c>
      <c r="B2138" s="30" t="s">
        <v>1146</v>
      </c>
      <c r="C2138" s="381"/>
      <c r="D2138" s="381"/>
      <c r="E2138" s="381" t="s">
        <v>526</v>
      </c>
      <c r="F2138" s="381" t="s">
        <v>526</v>
      </c>
      <c r="G2138" s="385">
        <f t="shared" si="134"/>
        <v>0.41454338983050848</v>
      </c>
      <c r="H2138" s="381"/>
      <c r="I2138" s="381"/>
      <c r="J2138" s="381" t="s">
        <v>526</v>
      </c>
      <c r="K2138" s="381" t="s">
        <v>526</v>
      </c>
      <c r="L2138" s="381"/>
      <c r="M2138" s="381"/>
      <c r="N2138" s="386">
        <v>0.48916119999999996</v>
      </c>
      <c r="O2138" s="385">
        <v>0.48916119999999996</v>
      </c>
    </row>
    <row r="2139" spans="1:15" ht="47.25" x14ac:dyDescent="0.25">
      <c r="A2139" s="333" t="s">
        <v>1632</v>
      </c>
      <c r="B2139" s="30" t="s">
        <v>1147</v>
      </c>
      <c r="C2139" s="381"/>
      <c r="D2139" s="381"/>
      <c r="E2139" s="381" t="s">
        <v>327</v>
      </c>
      <c r="F2139" s="381" t="s">
        <v>327</v>
      </c>
      <c r="G2139" s="385">
        <f t="shared" si="134"/>
        <v>0.91525423728813571</v>
      </c>
      <c r="H2139" s="381"/>
      <c r="I2139" s="381"/>
      <c r="J2139" s="381" t="s">
        <v>327</v>
      </c>
      <c r="K2139" s="381" t="s">
        <v>327</v>
      </c>
      <c r="L2139" s="381"/>
      <c r="M2139" s="381"/>
      <c r="N2139" s="386">
        <v>1.08</v>
      </c>
      <c r="O2139" s="385">
        <v>1.08</v>
      </c>
    </row>
    <row r="2140" spans="1:15" ht="78.75" x14ac:dyDescent="0.25">
      <c r="A2140" s="333" t="s">
        <v>1633</v>
      </c>
      <c r="B2140" s="30" t="s">
        <v>1148</v>
      </c>
      <c r="C2140" s="381"/>
      <c r="D2140" s="381"/>
      <c r="E2140" s="381" t="s">
        <v>1149</v>
      </c>
      <c r="F2140" s="381" t="s">
        <v>1149</v>
      </c>
      <c r="G2140" s="385">
        <f t="shared" si="134"/>
        <v>7.4338644067796625E-2</v>
      </c>
      <c r="H2140" s="381"/>
      <c r="I2140" s="381"/>
      <c r="J2140" s="381" t="s">
        <v>1149</v>
      </c>
      <c r="K2140" s="381" t="s">
        <v>1149</v>
      </c>
      <c r="L2140" s="381"/>
      <c r="M2140" s="381"/>
      <c r="N2140" s="386">
        <v>8.7719600000000009E-2</v>
      </c>
      <c r="O2140" s="385">
        <v>8.7719600000000009E-2</v>
      </c>
    </row>
    <row r="2141" spans="1:15" ht="63" x14ac:dyDescent="0.25">
      <c r="A2141" s="333" t="s">
        <v>1634</v>
      </c>
      <c r="B2141" s="30" t="s">
        <v>1150</v>
      </c>
      <c r="C2141" s="381"/>
      <c r="D2141" s="381"/>
      <c r="E2141" s="381">
        <v>0</v>
      </c>
      <c r="F2141" s="381">
        <v>0</v>
      </c>
      <c r="G2141" s="385">
        <f t="shared" si="134"/>
        <v>0.69406779661016949</v>
      </c>
      <c r="H2141" s="381"/>
      <c r="I2141" s="381"/>
      <c r="J2141" s="381">
        <v>0</v>
      </c>
      <c r="K2141" s="381">
        <v>0</v>
      </c>
      <c r="L2141" s="381"/>
      <c r="M2141" s="381"/>
      <c r="N2141" s="386">
        <v>0.81899999999999995</v>
      </c>
      <c r="O2141" s="385">
        <v>0.81899999999999995</v>
      </c>
    </row>
    <row r="2142" spans="1:15" ht="47.25" x14ac:dyDescent="0.25">
      <c r="A2142" s="333" t="s">
        <v>1635</v>
      </c>
      <c r="B2142" s="30" t="s">
        <v>1151</v>
      </c>
      <c r="C2142" s="381"/>
      <c r="D2142" s="381"/>
      <c r="E2142" s="381" t="s">
        <v>19</v>
      </c>
      <c r="F2142" s="381" t="s">
        <v>19</v>
      </c>
      <c r="G2142" s="385">
        <f t="shared" si="134"/>
        <v>1.021264406779661</v>
      </c>
      <c r="H2142" s="381"/>
      <c r="I2142" s="381"/>
      <c r="J2142" s="381" t="s">
        <v>19</v>
      </c>
      <c r="K2142" s="381" t="s">
        <v>19</v>
      </c>
      <c r="L2142" s="381"/>
      <c r="M2142" s="381"/>
      <c r="N2142" s="386">
        <v>1.2050919999999998</v>
      </c>
      <c r="O2142" s="385">
        <v>1.2050919999999998</v>
      </c>
    </row>
    <row r="2143" spans="1:15" ht="63" x14ac:dyDescent="0.25">
      <c r="A2143" s="333" t="s">
        <v>1636</v>
      </c>
      <c r="B2143" s="30" t="s">
        <v>4162</v>
      </c>
      <c r="C2143" s="381"/>
      <c r="D2143" s="381"/>
      <c r="E2143" s="381" t="s">
        <v>1145</v>
      </c>
      <c r="F2143" s="381" t="s">
        <v>1145</v>
      </c>
      <c r="G2143" s="385">
        <f t="shared" si="134"/>
        <v>8.3050847457627128E-2</v>
      </c>
      <c r="H2143" s="381"/>
      <c r="I2143" s="381"/>
      <c r="J2143" s="381" t="s">
        <v>1145</v>
      </c>
      <c r="K2143" s="381" t="s">
        <v>1145</v>
      </c>
      <c r="L2143" s="381"/>
      <c r="M2143" s="381"/>
      <c r="N2143" s="386">
        <v>9.8000000000000004E-2</v>
      </c>
      <c r="O2143" s="385">
        <v>9.8000000000000004E-2</v>
      </c>
    </row>
    <row r="2144" spans="1:15" ht="99.75" customHeight="1" x14ac:dyDescent="0.25">
      <c r="A2144" s="333" t="s">
        <v>1637</v>
      </c>
      <c r="B2144" s="30" t="s">
        <v>1152</v>
      </c>
      <c r="C2144" s="381"/>
      <c r="D2144" s="381"/>
      <c r="E2144" s="381" t="s">
        <v>1153</v>
      </c>
      <c r="F2144" s="381" t="s">
        <v>1153</v>
      </c>
      <c r="G2144" s="385">
        <f t="shared" si="134"/>
        <v>0.13479118644067797</v>
      </c>
      <c r="H2144" s="381"/>
      <c r="I2144" s="381"/>
      <c r="J2144" s="381" t="s">
        <v>1153</v>
      </c>
      <c r="K2144" s="381" t="s">
        <v>1153</v>
      </c>
      <c r="L2144" s="381"/>
      <c r="M2144" s="381"/>
      <c r="N2144" s="386">
        <v>0.15905359999999999</v>
      </c>
      <c r="O2144" s="385">
        <v>0.15905359999999999</v>
      </c>
    </row>
    <row r="2145" spans="1:15" ht="63" x14ac:dyDescent="0.25">
      <c r="A2145" s="333" t="s">
        <v>1638</v>
      </c>
      <c r="B2145" s="30" t="s">
        <v>1154</v>
      </c>
      <c r="C2145" s="381"/>
      <c r="D2145" s="381"/>
      <c r="E2145" s="381" t="s">
        <v>541</v>
      </c>
      <c r="F2145" s="381" t="s">
        <v>541</v>
      </c>
      <c r="G2145" s="385">
        <f t="shared" si="134"/>
        <v>0.9762711864406779</v>
      </c>
      <c r="H2145" s="381"/>
      <c r="I2145" s="381"/>
      <c r="J2145" s="381" t="s">
        <v>541</v>
      </c>
      <c r="K2145" s="381" t="s">
        <v>541</v>
      </c>
      <c r="L2145" s="381"/>
      <c r="M2145" s="381"/>
      <c r="N2145" s="386">
        <v>1.1519999999999999</v>
      </c>
      <c r="O2145" s="385">
        <v>1.1519999999999999</v>
      </c>
    </row>
    <row r="2146" spans="1:15" ht="94.5" x14ac:dyDescent="0.25">
      <c r="A2146" s="333" t="s">
        <v>1639</v>
      </c>
      <c r="B2146" s="30" t="s">
        <v>1155</v>
      </c>
      <c r="C2146" s="381"/>
      <c r="D2146" s="381"/>
      <c r="E2146" s="381">
        <v>0</v>
      </c>
      <c r="F2146" s="381">
        <v>0</v>
      </c>
      <c r="G2146" s="385">
        <f t="shared" si="134"/>
        <v>8.1355932203389839E-2</v>
      </c>
      <c r="H2146" s="381"/>
      <c r="I2146" s="381"/>
      <c r="J2146" s="381">
        <v>0</v>
      </c>
      <c r="K2146" s="381">
        <v>0</v>
      </c>
      <c r="L2146" s="381"/>
      <c r="M2146" s="381"/>
      <c r="N2146" s="386">
        <v>9.6000000000000002E-2</v>
      </c>
      <c r="O2146" s="385">
        <v>9.6000000000000002E-2</v>
      </c>
    </row>
    <row r="2147" spans="1:15" ht="47.25" x14ac:dyDescent="0.25">
      <c r="A2147" s="333" t="s">
        <v>1640</v>
      </c>
      <c r="B2147" s="30" t="s">
        <v>1156</v>
      </c>
      <c r="C2147" s="381"/>
      <c r="D2147" s="381"/>
      <c r="E2147" s="381">
        <v>0</v>
      </c>
      <c r="F2147" s="381">
        <v>0</v>
      </c>
      <c r="G2147" s="385">
        <f t="shared" si="134"/>
        <v>0.1214970338983051</v>
      </c>
      <c r="H2147" s="381"/>
      <c r="I2147" s="381"/>
      <c r="J2147" s="381">
        <v>0</v>
      </c>
      <c r="K2147" s="381">
        <v>0</v>
      </c>
      <c r="L2147" s="381"/>
      <c r="M2147" s="381"/>
      <c r="N2147" s="386">
        <v>0.14336650000000001</v>
      </c>
      <c r="O2147" s="385">
        <v>0.14336650000000001</v>
      </c>
    </row>
    <row r="2148" spans="1:15" ht="78.75" x14ac:dyDescent="0.25">
      <c r="A2148" s="333" t="s">
        <v>1641</v>
      </c>
      <c r="B2148" s="30" t="s">
        <v>1157</v>
      </c>
      <c r="C2148" s="381"/>
      <c r="D2148" s="381"/>
      <c r="E2148" s="381" t="s">
        <v>97</v>
      </c>
      <c r="F2148" s="381" t="s">
        <v>97</v>
      </c>
      <c r="G2148" s="385">
        <f t="shared" si="134"/>
        <v>0.5423728813559322</v>
      </c>
      <c r="H2148" s="381"/>
      <c r="I2148" s="381"/>
      <c r="J2148" s="381" t="s">
        <v>97</v>
      </c>
      <c r="K2148" s="381" t="s">
        <v>97</v>
      </c>
      <c r="L2148" s="381"/>
      <c r="M2148" s="381"/>
      <c r="N2148" s="386">
        <v>0.64</v>
      </c>
      <c r="O2148" s="385">
        <v>0.64</v>
      </c>
    </row>
    <row r="2149" spans="1:15" ht="47.25" x14ac:dyDescent="0.25">
      <c r="A2149" s="333" t="s">
        <v>1642</v>
      </c>
      <c r="B2149" s="30" t="s">
        <v>1158</v>
      </c>
      <c r="C2149" s="381"/>
      <c r="D2149" s="381"/>
      <c r="E2149" s="381">
        <v>0</v>
      </c>
      <c r="F2149" s="381">
        <v>0</v>
      </c>
      <c r="G2149" s="385">
        <f t="shared" si="134"/>
        <v>0.43406779661016953</v>
      </c>
      <c r="H2149" s="381"/>
      <c r="I2149" s="381"/>
      <c r="J2149" s="381">
        <v>0</v>
      </c>
      <c r="K2149" s="381">
        <v>0</v>
      </c>
      <c r="L2149" s="381"/>
      <c r="M2149" s="381"/>
      <c r="N2149" s="386">
        <v>0.51219999999999999</v>
      </c>
      <c r="O2149" s="385">
        <v>0.51219999999999999</v>
      </c>
    </row>
    <row r="2150" spans="1:15" ht="78.75" x14ac:dyDescent="0.25">
      <c r="A2150" s="333" t="s">
        <v>1643</v>
      </c>
      <c r="B2150" s="30" t="s">
        <v>4163</v>
      </c>
      <c r="C2150" s="381"/>
      <c r="D2150" s="381"/>
      <c r="E2150" s="381" t="s">
        <v>1100</v>
      </c>
      <c r="F2150" s="381" t="s">
        <v>1100</v>
      </c>
      <c r="G2150" s="385">
        <f t="shared" si="134"/>
        <v>0.28135593220338984</v>
      </c>
      <c r="H2150" s="381"/>
      <c r="I2150" s="381"/>
      <c r="J2150" s="381" t="s">
        <v>1100</v>
      </c>
      <c r="K2150" s="381" t="s">
        <v>1100</v>
      </c>
      <c r="L2150" s="381"/>
      <c r="M2150" s="381"/>
      <c r="N2150" s="386">
        <v>0.33200000000000002</v>
      </c>
      <c r="O2150" s="385">
        <v>0.33200000000000002</v>
      </c>
    </row>
    <row r="2151" spans="1:15" ht="63" x14ac:dyDescent="0.25">
      <c r="A2151" s="333" t="s">
        <v>1644</v>
      </c>
      <c r="B2151" s="30" t="s">
        <v>1159</v>
      </c>
      <c r="C2151" s="381"/>
      <c r="D2151" s="381"/>
      <c r="E2151" s="381">
        <v>0</v>
      </c>
      <c r="F2151" s="381">
        <v>0</v>
      </c>
      <c r="G2151" s="385">
        <f t="shared" si="134"/>
        <v>1.3559322033898306E-2</v>
      </c>
      <c r="H2151" s="381"/>
      <c r="I2151" s="381"/>
      <c r="J2151" s="381">
        <v>0</v>
      </c>
      <c r="K2151" s="381">
        <v>0</v>
      </c>
      <c r="L2151" s="381"/>
      <c r="M2151" s="381"/>
      <c r="N2151" s="386">
        <v>1.6E-2</v>
      </c>
      <c r="O2151" s="385">
        <v>1.6E-2</v>
      </c>
    </row>
    <row r="2152" spans="1:15" ht="94.5" x14ac:dyDescent="0.25">
      <c r="A2152" s="333" t="s">
        <v>1645</v>
      </c>
      <c r="B2152" s="30" t="s">
        <v>1160</v>
      </c>
      <c r="C2152" s="381"/>
      <c r="D2152" s="381"/>
      <c r="E2152" s="381">
        <v>0</v>
      </c>
      <c r="F2152" s="381">
        <v>0</v>
      </c>
      <c r="G2152" s="385">
        <f t="shared" si="134"/>
        <v>1.1016949152542373E-2</v>
      </c>
      <c r="H2152" s="381"/>
      <c r="I2152" s="381"/>
      <c r="J2152" s="381">
        <v>0</v>
      </c>
      <c r="K2152" s="381">
        <v>0</v>
      </c>
      <c r="L2152" s="381"/>
      <c r="M2152" s="381"/>
      <c r="N2152" s="386">
        <v>1.2999999999999999E-2</v>
      </c>
      <c r="O2152" s="385">
        <v>1.2999999999999999E-2</v>
      </c>
    </row>
    <row r="2153" spans="1:15" ht="63" x14ac:dyDescent="0.25">
      <c r="A2153" s="333" t="s">
        <v>1646</v>
      </c>
      <c r="B2153" s="30" t="s">
        <v>1161</v>
      </c>
      <c r="C2153" s="381"/>
      <c r="D2153" s="381"/>
      <c r="E2153" s="381">
        <v>0</v>
      </c>
      <c r="F2153" s="381">
        <v>0</v>
      </c>
      <c r="G2153" s="385">
        <f t="shared" si="134"/>
        <v>2.033898305084746E-2</v>
      </c>
      <c r="H2153" s="381"/>
      <c r="I2153" s="381"/>
      <c r="J2153" s="381">
        <v>0</v>
      </c>
      <c r="K2153" s="381">
        <v>0</v>
      </c>
      <c r="L2153" s="381"/>
      <c r="M2153" s="381"/>
      <c r="N2153" s="386">
        <v>2.4E-2</v>
      </c>
      <c r="O2153" s="385">
        <v>2.4E-2</v>
      </c>
    </row>
    <row r="2154" spans="1:15" ht="78.75" x14ac:dyDescent="0.25">
      <c r="A2154" s="333" t="s">
        <v>1647</v>
      </c>
      <c r="B2154" s="30" t="s">
        <v>1162</v>
      </c>
      <c r="C2154" s="381"/>
      <c r="D2154" s="381"/>
      <c r="E2154" s="381">
        <v>0</v>
      </c>
      <c r="F2154" s="381">
        <v>0</v>
      </c>
      <c r="G2154" s="385">
        <f t="shared" si="134"/>
        <v>2.033898305084746E-2</v>
      </c>
      <c r="H2154" s="381"/>
      <c r="I2154" s="381"/>
      <c r="J2154" s="381">
        <v>0</v>
      </c>
      <c r="K2154" s="381">
        <v>0</v>
      </c>
      <c r="L2154" s="381"/>
      <c r="M2154" s="381"/>
      <c r="N2154" s="386">
        <v>2.4E-2</v>
      </c>
      <c r="O2154" s="385">
        <v>2.4E-2</v>
      </c>
    </row>
    <row r="2155" spans="1:15" ht="94.5" x14ac:dyDescent="0.25">
      <c r="A2155" s="333" t="s">
        <v>1648</v>
      </c>
      <c r="B2155" s="30" t="s">
        <v>1163</v>
      </c>
      <c r="C2155" s="381"/>
      <c r="D2155" s="381"/>
      <c r="E2155" s="381" t="s">
        <v>1164</v>
      </c>
      <c r="F2155" s="381" t="s">
        <v>1164</v>
      </c>
      <c r="G2155" s="385">
        <f t="shared" si="134"/>
        <v>5.6779661016949159E-2</v>
      </c>
      <c r="H2155" s="381"/>
      <c r="I2155" s="381"/>
      <c r="J2155" s="381" t="s">
        <v>1164</v>
      </c>
      <c r="K2155" s="381" t="s">
        <v>1164</v>
      </c>
      <c r="L2155" s="381"/>
      <c r="M2155" s="381"/>
      <c r="N2155" s="386">
        <v>6.7000000000000004E-2</v>
      </c>
      <c r="O2155" s="385">
        <v>6.7000000000000004E-2</v>
      </c>
    </row>
    <row r="2156" spans="1:15" ht="53.25" customHeight="1" x14ac:dyDescent="0.25">
      <c r="A2156" s="333" t="s">
        <v>1649</v>
      </c>
      <c r="B2156" s="30" t="s">
        <v>1165</v>
      </c>
      <c r="C2156" s="381"/>
      <c r="D2156" s="381"/>
      <c r="E2156" s="381">
        <v>0</v>
      </c>
      <c r="F2156" s="381">
        <v>0</v>
      </c>
      <c r="G2156" s="385">
        <f t="shared" si="134"/>
        <v>0.26381355932203393</v>
      </c>
      <c r="H2156" s="381"/>
      <c r="I2156" s="381"/>
      <c r="J2156" s="381">
        <v>0</v>
      </c>
      <c r="K2156" s="381">
        <v>0</v>
      </c>
      <c r="L2156" s="381"/>
      <c r="M2156" s="381"/>
      <c r="N2156" s="386">
        <v>0.31130000000000002</v>
      </c>
      <c r="O2156" s="385">
        <v>0.31130000000000002</v>
      </c>
    </row>
    <row r="2157" spans="1:15" ht="78.75" x14ac:dyDescent="0.25">
      <c r="A2157" s="333" t="s">
        <v>1650</v>
      </c>
      <c r="B2157" s="30" t="s">
        <v>4164</v>
      </c>
      <c r="C2157" s="381"/>
      <c r="D2157" s="381"/>
      <c r="E2157" s="381" t="s">
        <v>849</v>
      </c>
      <c r="F2157" s="381" t="s">
        <v>849</v>
      </c>
      <c r="G2157" s="385">
        <f t="shared" si="134"/>
        <v>0.12466101694915256</v>
      </c>
      <c r="H2157" s="381"/>
      <c r="I2157" s="381"/>
      <c r="J2157" s="381" t="s">
        <v>849</v>
      </c>
      <c r="K2157" s="381" t="s">
        <v>849</v>
      </c>
      <c r="L2157" s="381"/>
      <c r="M2157" s="381"/>
      <c r="N2157" s="386">
        <v>0.14710000000000001</v>
      </c>
      <c r="O2157" s="385">
        <v>0.14710000000000001</v>
      </c>
    </row>
    <row r="2158" spans="1:15" ht="63" x14ac:dyDescent="0.25">
      <c r="A2158" s="333" t="s">
        <v>1651</v>
      </c>
      <c r="B2158" s="30" t="s">
        <v>1166</v>
      </c>
      <c r="C2158" s="381"/>
      <c r="D2158" s="381"/>
      <c r="E2158" s="381">
        <v>0</v>
      </c>
      <c r="F2158" s="381">
        <v>0</v>
      </c>
      <c r="G2158" s="385">
        <f t="shared" si="134"/>
        <v>0.13025423728813559</v>
      </c>
      <c r="H2158" s="381"/>
      <c r="I2158" s="381"/>
      <c r="J2158" s="381">
        <v>0</v>
      </c>
      <c r="K2158" s="381">
        <v>0</v>
      </c>
      <c r="L2158" s="381"/>
      <c r="M2158" s="381"/>
      <c r="N2158" s="386">
        <v>0.1537</v>
      </c>
      <c r="O2158" s="385">
        <v>0.1537</v>
      </c>
    </row>
    <row r="2159" spans="1:15" ht="78.75" x14ac:dyDescent="0.25">
      <c r="A2159" s="333" t="s">
        <v>1652</v>
      </c>
      <c r="B2159" s="30" t="s">
        <v>1167</v>
      </c>
      <c r="C2159" s="381"/>
      <c r="D2159" s="381"/>
      <c r="E2159" s="381">
        <v>0</v>
      </c>
      <c r="F2159" s="381">
        <v>0</v>
      </c>
      <c r="G2159" s="385">
        <f t="shared" si="134"/>
        <v>3.8728813559322041E-2</v>
      </c>
      <c r="H2159" s="381"/>
      <c r="I2159" s="381"/>
      <c r="J2159" s="381">
        <v>0</v>
      </c>
      <c r="K2159" s="381">
        <v>0</v>
      </c>
      <c r="L2159" s="381"/>
      <c r="M2159" s="381"/>
      <c r="N2159" s="386">
        <v>4.5700000000000005E-2</v>
      </c>
      <c r="O2159" s="385">
        <v>4.5700000000000005E-2</v>
      </c>
    </row>
    <row r="2160" spans="1:15" ht="63" x14ac:dyDescent="0.25">
      <c r="A2160" s="333" t="s">
        <v>1653</v>
      </c>
      <c r="B2160" s="436" t="s">
        <v>4165</v>
      </c>
      <c r="C2160" s="381"/>
      <c r="D2160" s="381"/>
      <c r="E2160" s="381">
        <v>0</v>
      </c>
      <c r="F2160" s="381">
        <v>0</v>
      </c>
      <c r="G2160" s="385">
        <f t="shared" si="134"/>
        <v>0.29338983050847461</v>
      </c>
      <c r="H2160" s="381"/>
      <c r="I2160" s="381"/>
      <c r="J2160" s="381">
        <v>0</v>
      </c>
      <c r="K2160" s="381">
        <v>0</v>
      </c>
      <c r="L2160" s="381"/>
      <c r="M2160" s="381"/>
      <c r="N2160" s="386">
        <v>0.34620000000000001</v>
      </c>
      <c r="O2160" s="385">
        <v>0.34620000000000001</v>
      </c>
    </row>
    <row r="2161" spans="1:15" ht="78.75" x14ac:dyDescent="0.25">
      <c r="A2161" s="333" t="s">
        <v>1654</v>
      </c>
      <c r="B2161" s="436" t="s">
        <v>1360</v>
      </c>
      <c r="C2161" s="381"/>
      <c r="D2161" s="381"/>
      <c r="E2161" s="381">
        <v>0</v>
      </c>
      <c r="F2161" s="381">
        <v>0</v>
      </c>
      <c r="G2161" s="385">
        <f t="shared" ref="G2161:G2221" si="135">N2161/1.18</f>
        <v>0.18042372881355931</v>
      </c>
      <c r="H2161" s="381"/>
      <c r="I2161" s="381"/>
      <c r="J2161" s="381">
        <v>0</v>
      </c>
      <c r="K2161" s="381">
        <v>0</v>
      </c>
      <c r="L2161" s="381"/>
      <c r="M2161" s="381"/>
      <c r="N2161" s="386">
        <v>0.21289999999999998</v>
      </c>
      <c r="O2161" s="385">
        <v>0.21289999999999998</v>
      </c>
    </row>
    <row r="2162" spans="1:15" ht="33.75" customHeight="1" x14ac:dyDescent="0.25">
      <c r="A2162" s="333" t="s">
        <v>1655</v>
      </c>
      <c r="B2162" s="436" t="s">
        <v>1318</v>
      </c>
      <c r="C2162" s="381"/>
      <c r="D2162" s="381"/>
      <c r="E2162" s="381">
        <v>0</v>
      </c>
      <c r="F2162" s="381">
        <v>0</v>
      </c>
      <c r="G2162" s="385">
        <f t="shared" si="135"/>
        <v>2.6271186440677968E-2</v>
      </c>
      <c r="H2162" s="381"/>
      <c r="I2162" s="381"/>
      <c r="J2162" s="381">
        <v>0</v>
      </c>
      <c r="K2162" s="381">
        <v>0</v>
      </c>
      <c r="L2162" s="381"/>
      <c r="M2162" s="381"/>
      <c r="N2162" s="386">
        <v>3.1E-2</v>
      </c>
      <c r="O2162" s="385">
        <v>3.1E-2</v>
      </c>
    </row>
    <row r="2163" spans="1:15" ht="36.75" customHeight="1" x14ac:dyDescent="0.25">
      <c r="A2163" s="333" t="s">
        <v>1656</v>
      </c>
      <c r="B2163" s="436" t="s">
        <v>1319</v>
      </c>
      <c r="C2163" s="381"/>
      <c r="D2163" s="381"/>
      <c r="E2163" s="381">
        <v>0</v>
      </c>
      <c r="F2163" s="381">
        <v>0</v>
      </c>
      <c r="G2163" s="385">
        <f t="shared" si="135"/>
        <v>1.7796610169491526E-2</v>
      </c>
      <c r="H2163" s="381"/>
      <c r="I2163" s="381"/>
      <c r="J2163" s="381">
        <v>0</v>
      </c>
      <c r="K2163" s="381">
        <v>0</v>
      </c>
      <c r="L2163" s="381"/>
      <c r="M2163" s="381"/>
      <c r="N2163" s="386">
        <v>2.1000000000000001E-2</v>
      </c>
      <c r="O2163" s="385">
        <v>2.1000000000000001E-2</v>
      </c>
    </row>
    <row r="2164" spans="1:15" ht="33" customHeight="1" x14ac:dyDescent="0.25">
      <c r="A2164" s="333" t="s">
        <v>1657</v>
      </c>
      <c r="B2164" s="436" t="s">
        <v>1320</v>
      </c>
      <c r="C2164" s="381"/>
      <c r="D2164" s="381"/>
      <c r="E2164" s="381"/>
      <c r="F2164" s="381"/>
      <c r="G2164" s="385">
        <f t="shared" si="135"/>
        <v>1.9491525423728815E-2</v>
      </c>
      <c r="H2164" s="381"/>
      <c r="I2164" s="381"/>
      <c r="J2164" s="381"/>
      <c r="K2164" s="381"/>
      <c r="L2164" s="381"/>
      <c r="M2164" s="381"/>
      <c r="N2164" s="386">
        <v>2.3E-2</v>
      </c>
      <c r="O2164" s="385">
        <v>2.3E-2</v>
      </c>
    </row>
    <row r="2165" spans="1:15" ht="29.25" customHeight="1" x14ac:dyDescent="0.25">
      <c r="A2165" s="333" t="s">
        <v>1658</v>
      </c>
      <c r="B2165" s="436" t="s">
        <v>1321</v>
      </c>
      <c r="C2165" s="381"/>
      <c r="D2165" s="381"/>
      <c r="E2165" s="381"/>
      <c r="F2165" s="381"/>
      <c r="G2165" s="385">
        <f t="shared" si="135"/>
        <v>1.7796610169491526E-2</v>
      </c>
      <c r="H2165" s="381"/>
      <c r="I2165" s="381"/>
      <c r="J2165" s="381"/>
      <c r="K2165" s="381"/>
      <c r="L2165" s="381"/>
      <c r="M2165" s="381"/>
      <c r="N2165" s="386">
        <v>2.1000000000000001E-2</v>
      </c>
      <c r="O2165" s="385">
        <v>2.1000000000000001E-2</v>
      </c>
    </row>
    <row r="2166" spans="1:15" ht="29.25" customHeight="1" x14ac:dyDescent="0.25">
      <c r="A2166" s="333" t="s">
        <v>1659</v>
      </c>
      <c r="B2166" s="436" t="s">
        <v>1322</v>
      </c>
      <c r="C2166" s="381"/>
      <c r="D2166" s="381"/>
      <c r="E2166" s="381"/>
      <c r="F2166" s="381"/>
      <c r="G2166" s="385">
        <f t="shared" si="135"/>
        <v>2.5423728813559324E-2</v>
      </c>
      <c r="H2166" s="381"/>
      <c r="I2166" s="381"/>
      <c r="J2166" s="381"/>
      <c r="K2166" s="381"/>
      <c r="L2166" s="381"/>
      <c r="M2166" s="381"/>
      <c r="N2166" s="386">
        <v>0.03</v>
      </c>
      <c r="O2166" s="385">
        <v>0.03</v>
      </c>
    </row>
    <row r="2167" spans="1:15" ht="30" customHeight="1" x14ac:dyDescent="0.25">
      <c r="A2167" s="333" t="s">
        <v>1660</v>
      </c>
      <c r="B2167" s="436" t="s">
        <v>1323</v>
      </c>
      <c r="C2167" s="381"/>
      <c r="D2167" s="381"/>
      <c r="E2167" s="381"/>
      <c r="F2167" s="381"/>
      <c r="G2167" s="385">
        <f t="shared" si="135"/>
        <v>6.2555084745762726E-2</v>
      </c>
      <c r="H2167" s="381"/>
      <c r="I2167" s="381"/>
      <c r="J2167" s="381"/>
      <c r="K2167" s="381"/>
      <c r="L2167" s="381"/>
      <c r="M2167" s="381"/>
      <c r="N2167" s="386">
        <v>7.3815000000000006E-2</v>
      </c>
      <c r="O2167" s="385">
        <v>7.3815000000000006E-2</v>
      </c>
    </row>
    <row r="2168" spans="1:15" ht="31.5" customHeight="1" x14ac:dyDescent="0.25">
      <c r="A2168" s="333" t="s">
        <v>1661</v>
      </c>
      <c r="B2168" s="436" t="s">
        <v>1324</v>
      </c>
      <c r="C2168" s="381"/>
      <c r="D2168" s="381"/>
      <c r="E2168" s="381"/>
      <c r="F2168" s="381"/>
      <c r="G2168" s="385">
        <f t="shared" si="135"/>
        <v>0.12745762711864408</v>
      </c>
      <c r="H2168" s="381"/>
      <c r="I2168" s="381"/>
      <c r="J2168" s="381"/>
      <c r="K2168" s="381"/>
      <c r="L2168" s="381"/>
      <c r="M2168" s="381"/>
      <c r="N2168" s="386">
        <v>0.15040000000000001</v>
      </c>
      <c r="O2168" s="385">
        <v>0.15040000000000001</v>
      </c>
    </row>
    <row r="2169" spans="1:15" ht="34.5" customHeight="1" x14ac:dyDescent="0.25">
      <c r="A2169" s="333" t="s">
        <v>4021</v>
      </c>
      <c r="B2169" s="436" t="s">
        <v>1325</v>
      </c>
      <c r="C2169" s="381"/>
      <c r="D2169" s="381"/>
      <c r="E2169" s="381"/>
      <c r="F2169" s="381"/>
      <c r="G2169" s="385">
        <f t="shared" si="135"/>
        <v>6.685593220338984E-2</v>
      </c>
      <c r="H2169" s="381"/>
      <c r="I2169" s="381"/>
      <c r="J2169" s="381"/>
      <c r="K2169" s="381"/>
      <c r="L2169" s="381"/>
      <c r="M2169" s="381"/>
      <c r="N2169" s="386">
        <v>7.8890000000000002E-2</v>
      </c>
      <c r="O2169" s="385">
        <v>7.8890000000000002E-2</v>
      </c>
    </row>
    <row r="2170" spans="1:15" ht="31.5" customHeight="1" x14ac:dyDescent="0.25">
      <c r="A2170" s="333" t="s">
        <v>4022</v>
      </c>
      <c r="B2170" s="436" t="s">
        <v>1326</v>
      </c>
      <c r="C2170" s="381"/>
      <c r="D2170" s="381"/>
      <c r="E2170" s="381"/>
      <c r="F2170" s="381"/>
      <c r="G2170" s="385">
        <f t="shared" si="135"/>
        <v>9.2661016949152547E-2</v>
      </c>
      <c r="H2170" s="381"/>
      <c r="I2170" s="381"/>
      <c r="J2170" s="381"/>
      <c r="K2170" s="381"/>
      <c r="L2170" s="381"/>
      <c r="M2170" s="381"/>
      <c r="N2170" s="386">
        <v>0.10934000000000001</v>
      </c>
      <c r="O2170" s="385">
        <v>0.10934000000000001</v>
      </c>
    </row>
    <row r="2171" spans="1:15" ht="36.75" customHeight="1" x14ac:dyDescent="0.25">
      <c r="A2171" s="333" t="s">
        <v>4023</v>
      </c>
      <c r="B2171" s="436" t="s">
        <v>1327</v>
      </c>
      <c r="C2171" s="381"/>
      <c r="D2171" s="381"/>
      <c r="E2171" s="381"/>
      <c r="F2171" s="381"/>
      <c r="G2171" s="385">
        <f t="shared" si="135"/>
        <v>0.13136440677966102</v>
      </c>
      <c r="H2171" s="381"/>
      <c r="I2171" s="381"/>
      <c r="J2171" s="381"/>
      <c r="K2171" s="381"/>
      <c r="L2171" s="381"/>
      <c r="M2171" s="381"/>
      <c r="N2171" s="386">
        <v>0.15501000000000001</v>
      </c>
      <c r="O2171" s="385">
        <v>0.15501000000000001</v>
      </c>
    </row>
    <row r="2172" spans="1:15" ht="36.75" customHeight="1" x14ac:dyDescent="0.25">
      <c r="A2172" s="333" t="s">
        <v>4024</v>
      </c>
      <c r="B2172" s="436" t="s">
        <v>1328</v>
      </c>
      <c r="C2172" s="381"/>
      <c r="D2172" s="381"/>
      <c r="E2172" s="381"/>
      <c r="F2172" s="381"/>
      <c r="G2172" s="385">
        <f t="shared" si="135"/>
        <v>0.12276525423728814</v>
      </c>
      <c r="H2172" s="381"/>
      <c r="I2172" s="381"/>
      <c r="J2172" s="381"/>
      <c r="K2172" s="381"/>
      <c r="L2172" s="381"/>
      <c r="M2172" s="381"/>
      <c r="N2172" s="386">
        <v>0.14486299999999999</v>
      </c>
      <c r="O2172" s="385">
        <v>0.14486299999999999</v>
      </c>
    </row>
    <row r="2173" spans="1:15" ht="33.75" customHeight="1" x14ac:dyDescent="0.25">
      <c r="A2173" s="333" t="s">
        <v>4025</v>
      </c>
      <c r="B2173" s="35" t="s">
        <v>1329</v>
      </c>
      <c r="C2173" s="381"/>
      <c r="D2173" s="381"/>
      <c r="E2173" s="381"/>
      <c r="F2173" s="381"/>
      <c r="G2173" s="385">
        <f t="shared" si="135"/>
        <v>0.12745762711864408</v>
      </c>
      <c r="H2173" s="381"/>
      <c r="I2173" s="381"/>
      <c r="J2173" s="381"/>
      <c r="K2173" s="381"/>
      <c r="L2173" s="381"/>
      <c r="M2173" s="381"/>
      <c r="N2173" s="386">
        <v>0.15040000000000001</v>
      </c>
      <c r="O2173" s="385">
        <v>0.15040000000000001</v>
      </c>
    </row>
    <row r="2174" spans="1:15" ht="34.5" customHeight="1" x14ac:dyDescent="0.25">
      <c r="A2174" s="333" t="s">
        <v>4026</v>
      </c>
      <c r="B2174" s="338" t="s">
        <v>1330</v>
      </c>
      <c r="C2174" s="381"/>
      <c r="D2174" s="381"/>
      <c r="E2174" s="381"/>
      <c r="F2174" s="381"/>
      <c r="G2174" s="385">
        <f t="shared" si="135"/>
        <v>0.13136440677966102</v>
      </c>
      <c r="H2174" s="381"/>
      <c r="I2174" s="381"/>
      <c r="J2174" s="381"/>
      <c r="K2174" s="381"/>
      <c r="L2174" s="381"/>
      <c r="M2174" s="381"/>
      <c r="N2174" s="386">
        <v>0.15501000000000001</v>
      </c>
      <c r="O2174" s="385">
        <v>0.15501000000000001</v>
      </c>
    </row>
    <row r="2175" spans="1:15" ht="35.25" customHeight="1" x14ac:dyDescent="0.25">
      <c r="A2175" s="333" t="s">
        <v>4027</v>
      </c>
      <c r="B2175" s="142" t="s">
        <v>1331</v>
      </c>
      <c r="C2175" s="381"/>
      <c r="D2175" s="381"/>
      <c r="E2175" s="381"/>
      <c r="F2175" s="381"/>
      <c r="G2175" s="385">
        <f t="shared" si="135"/>
        <v>0.12276525423728814</v>
      </c>
      <c r="H2175" s="381"/>
      <c r="I2175" s="381"/>
      <c r="J2175" s="381"/>
      <c r="K2175" s="381"/>
      <c r="L2175" s="381"/>
      <c r="M2175" s="381"/>
      <c r="N2175" s="386">
        <v>0.14486299999999999</v>
      </c>
      <c r="O2175" s="385">
        <v>0.14486299999999999</v>
      </c>
    </row>
    <row r="2176" spans="1:15" ht="36" customHeight="1" x14ac:dyDescent="0.25">
      <c r="A2176" s="333" t="s">
        <v>4028</v>
      </c>
      <c r="B2176" s="142" t="s">
        <v>1332</v>
      </c>
      <c r="C2176" s="381"/>
      <c r="D2176" s="381"/>
      <c r="E2176" s="381"/>
      <c r="F2176" s="381"/>
      <c r="G2176" s="385">
        <f t="shared" si="135"/>
        <v>0.12276525423728814</v>
      </c>
      <c r="H2176" s="381"/>
      <c r="I2176" s="381"/>
      <c r="J2176" s="381"/>
      <c r="K2176" s="381"/>
      <c r="L2176" s="381"/>
      <c r="M2176" s="381"/>
      <c r="N2176" s="386">
        <v>0.14486299999999999</v>
      </c>
      <c r="O2176" s="385">
        <v>0.14486299999999999</v>
      </c>
    </row>
    <row r="2177" spans="1:15" ht="33.75" customHeight="1" x14ac:dyDescent="0.25">
      <c r="A2177" s="333" t="s">
        <v>4029</v>
      </c>
      <c r="B2177" s="142" t="s">
        <v>1333</v>
      </c>
      <c r="C2177" s="381"/>
      <c r="D2177" s="381"/>
      <c r="E2177" s="381"/>
      <c r="F2177" s="381"/>
      <c r="G2177" s="385">
        <f t="shared" si="135"/>
        <v>7.0194915254237294E-2</v>
      </c>
      <c r="H2177" s="381"/>
      <c r="I2177" s="381"/>
      <c r="J2177" s="381"/>
      <c r="K2177" s="381"/>
      <c r="L2177" s="381"/>
      <c r="M2177" s="381"/>
      <c r="N2177" s="386">
        <v>8.2830000000000001E-2</v>
      </c>
      <c r="O2177" s="385">
        <v>8.2830000000000001E-2</v>
      </c>
    </row>
    <row r="2178" spans="1:15" ht="35.25" customHeight="1" x14ac:dyDescent="0.25">
      <c r="A2178" s="333" t="s">
        <v>4030</v>
      </c>
      <c r="B2178" s="142" t="s">
        <v>1334</v>
      </c>
      <c r="C2178" s="381"/>
      <c r="D2178" s="381"/>
      <c r="E2178" s="381"/>
      <c r="F2178" s="381"/>
      <c r="G2178" s="385">
        <f t="shared" si="135"/>
        <v>0.13136694915254238</v>
      </c>
      <c r="H2178" s="381"/>
      <c r="I2178" s="381"/>
      <c r="J2178" s="381"/>
      <c r="K2178" s="381"/>
      <c r="L2178" s="381"/>
      <c r="M2178" s="381"/>
      <c r="N2178" s="386">
        <v>0.15501300000000001</v>
      </c>
      <c r="O2178" s="385">
        <v>0.15501300000000001</v>
      </c>
    </row>
    <row r="2179" spans="1:15" ht="38.25" customHeight="1" x14ac:dyDescent="0.25">
      <c r="A2179" s="333" t="s">
        <v>4031</v>
      </c>
      <c r="B2179" s="142" t="s">
        <v>1335</v>
      </c>
      <c r="C2179" s="381"/>
      <c r="D2179" s="381"/>
      <c r="E2179" s="381"/>
      <c r="F2179" s="381"/>
      <c r="G2179" s="385">
        <f t="shared" si="135"/>
        <v>6.2555084745762726E-2</v>
      </c>
      <c r="H2179" s="381"/>
      <c r="I2179" s="381"/>
      <c r="J2179" s="381"/>
      <c r="K2179" s="381"/>
      <c r="L2179" s="381"/>
      <c r="M2179" s="381"/>
      <c r="N2179" s="386">
        <v>7.3815000000000006E-2</v>
      </c>
      <c r="O2179" s="385">
        <v>7.3815000000000006E-2</v>
      </c>
    </row>
    <row r="2180" spans="1:15" ht="35.25" customHeight="1" x14ac:dyDescent="0.25">
      <c r="A2180" s="333" t="s">
        <v>4032</v>
      </c>
      <c r="B2180" s="142" t="s">
        <v>1336</v>
      </c>
      <c r="C2180" s="381"/>
      <c r="D2180" s="381"/>
      <c r="E2180" s="381"/>
      <c r="F2180" s="381"/>
      <c r="G2180" s="385">
        <f t="shared" si="135"/>
        <v>0.13136440677966102</v>
      </c>
      <c r="H2180" s="381"/>
      <c r="I2180" s="381"/>
      <c r="J2180" s="381"/>
      <c r="K2180" s="381"/>
      <c r="L2180" s="381"/>
      <c r="M2180" s="381"/>
      <c r="N2180" s="386">
        <v>0.15501000000000001</v>
      </c>
      <c r="O2180" s="385">
        <v>0.15501000000000001</v>
      </c>
    </row>
    <row r="2181" spans="1:15" ht="30.75" customHeight="1" x14ac:dyDescent="0.25">
      <c r="A2181" s="333" t="s">
        <v>4033</v>
      </c>
      <c r="B2181" s="142" t="s">
        <v>1337</v>
      </c>
      <c r="C2181" s="381"/>
      <c r="D2181" s="381"/>
      <c r="E2181" s="381"/>
      <c r="F2181" s="381"/>
      <c r="G2181" s="385">
        <f t="shared" si="135"/>
        <v>0.12745762711864408</v>
      </c>
      <c r="H2181" s="381"/>
      <c r="I2181" s="381"/>
      <c r="J2181" s="381"/>
      <c r="K2181" s="381"/>
      <c r="L2181" s="381"/>
      <c r="M2181" s="381"/>
      <c r="N2181" s="386">
        <v>0.15040000000000001</v>
      </c>
      <c r="O2181" s="385">
        <v>0.15040000000000001</v>
      </c>
    </row>
    <row r="2182" spans="1:15" ht="33.75" customHeight="1" x14ac:dyDescent="0.25">
      <c r="A2182" s="333" t="s">
        <v>4034</v>
      </c>
      <c r="B2182" s="142" t="s">
        <v>1338</v>
      </c>
      <c r="C2182" s="381"/>
      <c r="D2182" s="381"/>
      <c r="E2182" s="381"/>
      <c r="F2182" s="381"/>
      <c r="G2182" s="385">
        <f t="shared" si="135"/>
        <v>0.51922033898305087</v>
      </c>
      <c r="H2182" s="381"/>
      <c r="I2182" s="381"/>
      <c r="J2182" s="381"/>
      <c r="K2182" s="381"/>
      <c r="L2182" s="381"/>
      <c r="M2182" s="381"/>
      <c r="N2182" s="386">
        <v>0.61268</v>
      </c>
      <c r="O2182" s="385">
        <v>0.61268</v>
      </c>
    </row>
    <row r="2183" spans="1:15" x14ac:dyDescent="0.25">
      <c r="A2183" s="4" t="s">
        <v>45</v>
      </c>
      <c r="B2183" s="100" t="s">
        <v>21</v>
      </c>
      <c r="C2183" s="381"/>
      <c r="D2183" s="381"/>
      <c r="E2183" s="381"/>
      <c r="F2183" s="381"/>
      <c r="G2183" s="385">
        <f t="shared" si="135"/>
        <v>0</v>
      </c>
      <c r="H2183" s="381"/>
      <c r="I2183" s="381"/>
      <c r="J2183" s="381"/>
      <c r="K2183" s="381"/>
      <c r="L2183" s="381"/>
      <c r="M2183" s="381"/>
      <c r="N2183" s="386">
        <v>0</v>
      </c>
      <c r="O2183" s="385">
        <v>0</v>
      </c>
    </row>
    <row r="2184" spans="1:15" x14ac:dyDescent="0.25">
      <c r="A2184" s="333" t="s">
        <v>1190</v>
      </c>
      <c r="B2184" s="142" t="s">
        <v>1191</v>
      </c>
      <c r="C2184" s="381"/>
      <c r="D2184" s="381"/>
      <c r="E2184" s="381"/>
      <c r="F2184" s="381"/>
      <c r="G2184" s="385">
        <f t="shared" si="135"/>
        <v>4.2375682627118652</v>
      </c>
      <c r="H2184" s="381"/>
      <c r="I2184" s="381"/>
      <c r="J2184" s="381"/>
      <c r="K2184" s="381"/>
      <c r="L2184" s="381"/>
      <c r="M2184" s="381"/>
      <c r="N2184" s="386">
        <v>5.0003305500000002</v>
      </c>
      <c r="O2184" s="385">
        <v>5.0003305500000002</v>
      </c>
    </row>
    <row r="2185" spans="1:15" x14ac:dyDescent="0.25">
      <c r="A2185" s="4" t="s">
        <v>52</v>
      </c>
      <c r="B2185" s="100" t="s">
        <v>26</v>
      </c>
      <c r="C2185" s="381"/>
      <c r="D2185" s="381"/>
      <c r="E2185" s="381"/>
      <c r="F2185" s="381"/>
      <c r="G2185" s="385">
        <f t="shared" si="135"/>
        <v>0</v>
      </c>
      <c r="H2185" s="381"/>
      <c r="I2185" s="381"/>
      <c r="J2185" s="381"/>
      <c r="K2185" s="381"/>
      <c r="L2185" s="381"/>
      <c r="M2185" s="381"/>
      <c r="N2185" s="386">
        <v>0</v>
      </c>
      <c r="O2185" s="385">
        <v>0</v>
      </c>
    </row>
    <row r="2186" spans="1:15" x14ac:dyDescent="0.25">
      <c r="A2186" s="333" t="s">
        <v>1192</v>
      </c>
      <c r="B2186" s="142" t="s">
        <v>87</v>
      </c>
      <c r="C2186" s="381"/>
      <c r="D2186" s="381"/>
      <c r="E2186" s="381"/>
      <c r="F2186" s="381"/>
      <c r="G2186" s="385">
        <f t="shared" si="135"/>
        <v>8.9830508474576271E-2</v>
      </c>
      <c r="H2186" s="381"/>
      <c r="I2186" s="381"/>
      <c r="J2186" s="381" t="s">
        <v>30</v>
      </c>
      <c r="K2186" s="381" t="s">
        <v>30</v>
      </c>
      <c r="L2186" s="381"/>
      <c r="M2186" s="381"/>
      <c r="N2186" s="386">
        <v>0.106</v>
      </c>
      <c r="O2186" s="385">
        <v>0.106</v>
      </c>
    </row>
    <row r="2187" spans="1:15" x14ac:dyDescent="0.25">
      <c r="A2187" s="4" t="s">
        <v>133</v>
      </c>
      <c r="B2187" s="100" t="s">
        <v>107</v>
      </c>
      <c r="C2187" s="381"/>
      <c r="D2187" s="381"/>
      <c r="E2187" s="381"/>
      <c r="F2187" s="381"/>
      <c r="G2187" s="385">
        <f t="shared" si="135"/>
        <v>0</v>
      </c>
      <c r="H2187" s="381"/>
      <c r="I2187" s="381"/>
      <c r="J2187" s="381"/>
      <c r="K2187" s="381"/>
      <c r="L2187" s="381"/>
      <c r="M2187" s="381"/>
      <c r="N2187" s="386"/>
      <c r="O2187" s="385"/>
    </row>
    <row r="2188" spans="1:15" x14ac:dyDescent="0.25">
      <c r="A2188" s="4">
        <v>1</v>
      </c>
      <c r="B2188" s="100" t="s">
        <v>29</v>
      </c>
      <c r="C2188" s="381"/>
      <c r="D2188" s="381"/>
      <c r="E2188" s="381"/>
      <c r="F2188" s="381"/>
      <c r="G2188" s="385">
        <f t="shared" si="135"/>
        <v>0</v>
      </c>
      <c r="H2188" s="381"/>
      <c r="I2188" s="381"/>
      <c r="J2188" s="381"/>
      <c r="K2188" s="381"/>
      <c r="L2188" s="381"/>
      <c r="M2188" s="381"/>
      <c r="N2188" s="386"/>
      <c r="O2188" s="385"/>
    </row>
    <row r="2189" spans="1:15" ht="31.5" x14ac:dyDescent="0.25">
      <c r="A2189" s="333" t="s">
        <v>2248</v>
      </c>
      <c r="B2189" s="142" t="s">
        <v>329</v>
      </c>
      <c r="C2189" s="381"/>
      <c r="D2189" s="381"/>
      <c r="E2189" s="381"/>
      <c r="F2189" s="381"/>
      <c r="G2189" s="385">
        <f t="shared" si="135"/>
        <v>0.58434759322033902</v>
      </c>
      <c r="H2189" s="381"/>
      <c r="I2189" s="381"/>
      <c r="J2189" s="381" t="s">
        <v>328</v>
      </c>
      <c r="K2189" s="381" t="s">
        <v>328</v>
      </c>
      <c r="L2189" s="381"/>
      <c r="M2189" s="381"/>
      <c r="N2189" s="386">
        <v>0.68953016</v>
      </c>
      <c r="O2189" s="385">
        <v>0.68953016</v>
      </c>
    </row>
    <row r="2190" spans="1:15" x14ac:dyDescent="0.25">
      <c r="A2190" s="333" t="s">
        <v>330</v>
      </c>
      <c r="B2190" s="36" t="s">
        <v>4393</v>
      </c>
      <c r="C2190" s="381"/>
      <c r="D2190" s="381"/>
      <c r="E2190" s="381"/>
      <c r="F2190" s="381"/>
      <c r="G2190" s="385">
        <f t="shared" si="135"/>
        <v>0.1166228813559322</v>
      </c>
      <c r="H2190" s="381"/>
      <c r="I2190" s="381"/>
      <c r="J2190" s="381"/>
      <c r="K2190" s="381"/>
      <c r="L2190" s="381"/>
      <c r="M2190" s="381"/>
      <c r="N2190" s="386">
        <v>0.13761499999999999</v>
      </c>
      <c r="O2190" s="385">
        <v>0.13761499999999999</v>
      </c>
    </row>
    <row r="2191" spans="1:15" ht="31.5" x14ac:dyDescent="0.25">
      <c r="A2191" s="333" t="s">
        <v>2249</v>
      </c>
      <c r="B2191" s="36" t="s">
        <v>4394</v>
      </c>
      <c r="C2191" s="381"/>
      <c r="D2191" s="381"/>
      <c r="E2191" s="381"/>
      <c r="F2191" s="381"/>
      <c r="G2191" s="385">
        <f t="shared" si="135"/>
        <v>0.16045000000000001</v>
      </c>
      <c r="H2191" s="381"/>
      <c r="I2191" s="381"/>
      <c r="J2191" s="381"/>
      <c r="K2191" s="381"/>
      <c r="L2191" s="381"/>
      <c r="M2191" s="381"/>
      <c r="N2191" s="386">
        <v>0.189331</v>
      </c>
      <c r="O2191" s="385">
        <v>0.189331</v>
      </c>
    </row>
    <row r="2192" spans="1:15" ht="31.5" x14ac:dyDescent="0.25">
      <c r="A2192" s="333" t="s">
        <v>2251</v>
      </c>
      <c r="B2192" s="36" t="s">
        <v>4395</v>
      </c>
      <c r="C2192" s="381"/>
      <c r="D2192" s="381"/>
      <c r="E2192" s="381"/>
      <c r="F2192" s="381"/>
      <c r="G2192" s="385">
        <f t="shared" si="135"/>
        <v>0.10378983050847458</v>
      </c>
      <c r="H2192" s="381"/>
      <c r="I2192" s="381"/>
      <c r="J2192" s="381"/>
      <c r="K2192" s="381"/>
      <c r="L2192" s="381"/>
      <c r="M2192" s="381"/>
      <c r="N2192" s="386">
        <v>0.122472</v>
      </c>
      <c r="O2192" s="385">
        <v>0.122472</v>
      </c>
    </row>
    <row r="2193" spans="1:15" x14ac:dyDescent="0.25">
      <c r="A2193" s="4" t="s">
        <v>27</v>
      </c>
      <c r="B2193" s="100" t="s">
        <v>43</v>
      </c>
      <c r="C2193" s="381"/>
      <c r="D2193" s="381"/>
      <c r="E2193" s="381"/>
      <c r="F2193" s="381"/>
      <c r="G2193" s="385">
        <f t="shared" si="135"/>
        <v>0</v>
      </c>
      <c r="H2193" s="381"/>
      <c r="I2193" s="381"/>
      <c r="J2193" s="381"/>
      <c r="K2193" s="381"/>
      <c r="L2193" s="381"/>
      <c r="M2193" s="381"/>
      <c r="N2193" s="386">
        <v>0</v>
      </c>
      <c r="O2193" s="385">
        <v>0</v>
      </c>
    </row>
    <row r="2194" spans="1:15" ht="47.25" x14ac:dyDescent="0.25">
      <c r="A2194" s="333" t="s">
        <v>331</v>
      </c>
      <c r="B2194" s="142" t="s">
        <v>338</v>
      </c>
      <c r="C2194" s="381"/>
      <c r="D2194" s="381"/>
      <c r="E2194" s="381"/>
      <c r="F2194" s="381"/>
      <c r="G2194" s="385">
        <f t="shared" si="135"/>
        <v>1.1864406779661017E-2</v>
      </c>
      <c r="H2194" s="381"/>
      <c r="I2194" s="381"/>
      <c r="J2194" s="381"/>
      <c r="K2194" s="381"/>
      <c r="L2194" s="381"/>
      <c r="M2194" s="381"/>
      <c r="N2194" s="386">
        <v>1.4E-2</v>
      </c>
      <c r="O2194" s="385">
        <v>1.4E-2</v>
      </c>
    </row>
    <row r="2195" spans="1:15" ht="47.25" x14ac:dyDescent="0.25">
      <c r="A2195" s="333" t="s">
        <v>332</v>
      </c>
      <c r="B2195" s="142" t="s">
        <v>340</v>
      </c>
      <c r="C2195" s="381"/>
      <c r="D2195" s="381"/>
      <c r="E2195" s="381"/>
      <c r="F2195" s="381"/>
      <c r="G2195" s="385">
        <f t="shared" si="135"/>
        <v>1.1864406779661017E-2</v>
      </c>
      <c r="H2195" s="381"/>
      <c r="I2195" s="381"/>
      <c r="J2195" s="381"/>
      <c r="K2195" s="381"/>
      <c r="L2195" s="381"/>
      <c r="M2195" s="381"/>
      <c r="N2195" s="386">
        <v>1.4E-2</v>
      </c>
      <c r="O2195" s="385">
        <v>1.4E-2</v>
      </c>
    </row>
    <row r="2196" spans="1:15" ht="31.5" x14ac:dyDescent="0.25">
      <c r="A2196" s="333" t="s">
        <v>333</v>
      </c>
      <c r="B2196" s="142" t="s">
        <v>346</v>
      </c>
      <c r="C2196" s="381"/>
      <c r="D2196" s="381"/>
      <c r="E2196" s="381"/>
      <c r="F2196" s="381"/>
      <c r="G2196" s="385">
        <f t="shared" si="135"/>
        <v>0.11579576271186443</v>
      </c>
      <c r="H2196" s="381"/>
      <c r="I2196" s="381"/>
      <c r="J2196" s="381"/>
      <c r="K2196" s="381"/>
      <c r="L2196" s="381"/>
      <c r="M2196" s="381"/>
      <c r="N2196" s="386">
        <v>0.13663900000000001</v>
      </c>
      <c r="O2196" s="385">
        <v>0.13663900000000001</v>
      </c>
    </row>
    <row r="2197" spans="1:15" x14ac:dyDescent="0.25">
      <c r="A2197" s="4" t="s">
        <v>44</v>
      </c>
      <c r="B2197" s="25" t="s">
        <v>20</v>
      </c>
      <c r="C2197" s="381"/>
      <c r="D2197" s="381"/>
      <c r="E2197" s="381"/>
      <c r="F2197" s="381"/>
      <c r="G2197" s="385">
        <f t="shared" si="135"/>
        <v>0</v>
      </c>
      <c r="H2197" s="381"/>
      <c r="I2197" s="381"/>
      <c r="J2197" s="381"/>
      <c r="K2197" s="381"/>
      <c r="L2197" s="381"/>
      <c r="M2197" s="381"/>
      <c r="N2197" s="386">
        <v>0</v>
      </c>
      <c r="O2197" s="385">
        <v>0</v>
      </c>
    </row>
    <row r="2198" spans="1:15" x14ac:dyDescent="0.25">
      <c r="A2198" s="333" t="s">
        <v>341</v>
      </c>
      <c r="B2198" s="142" t="s">
        <v>114</v>
      </c>
      <c r="C2198" s="381"/>
      <c r="D2198" s="381"/>
      <c r="E2198" s="381"/>
      <c r="F2198" s="381"/>
      <c r="G2198" s="385">
        <f t="shared" si="135"/>
        <v>0.42372881355932207</v>
      </c>
      <c r="H2198" s="381"/>
      <c r="I2198" s="381"/>
      <c r="J2198" s="381" t="s">
        <v>30</v>
      </c>
      <c r="K2198" s="381" t="s">
        <v>30</v>
      </c>
      <c r="L2198" s="381"/>
      <c r="M2198" s="381"/>
      <c r="N2198" s="386">
        <v>0.5</v>
      </c>
      <c r="O2198" s="385">
        <v>0.5</v>
      </c>
    </row>
    <row r="2199" spans="1:15" x14ac:dyDescent="0.25">
      <c r="A2199" s="398" t="s">
        <v>343</v>
      </c>
      <c r="B2199" s="30" t="s">
        <v>116</v>
      </c>
      <c r="C2199" s="381"/>
      <c r="D2199" s="381"/>
      <c r="E2199" s="381"/>
      <c r="F2199" s="381"/>
      <c r="G2199" s="385">
        <f t="shared" si="135"/>
        <v>0.38474576271186445</v>
      </c>
      <c r="H2199" s="381"/>
      <c r="I2199" s="381"/>
      <c r="J2199" s="381" t="s">
        <v>30</v>
      </c>
      <c r="K2199" s="381" t="s">
        <v>30</v>
      </c>
      <c r="L2199" s="381"/>
      <c r="M2199" s="381"/>
      <c r="N2199" s="386">
        <v>0.45400000000000001</v>
      </c>
      <c r="O2199" s="386">
        <v>0.45400000000000001</v>
      </c>
    </row>
    <row r="2200" spans="1:15" x14ac:dyDescent="0.25">
      <c r="A2200" s="137" t="s">
        <v>45</v>
      </c>
      <c r="B2200" s="25" t="s">
        <v>21</v>
      </c>
      <c r="C2200" s="381"/>
      <c r="D2200" s="381"/>
      <c r="E2200" s="381"/>
      <c r="F2200" s="381"/>
      <c r="G2200" s="385">
        <f t="shared" si="135"/>
        <v>0</v>
      </c>
      <c r="H2200" s="381"/>
      <c r="I2200" s="381"/>
      <c r="J2200" s="381"/>
      <c r="K2200" s="381"/>
      <c r="L2200" s="381"/>
      <c r="M2200" s="381"/>
      <c r="N2200" s="386">
        <v>0</v>
      </c>
      <c r="O2200" s="385">
        <v>0</v>
      </c>
    </row>
    <row r="2201" spans="1:15" ht="31.5" x14ac:dyDescent="0.25">
      <c r="A2201" s="138" t="s">
        <v>4035</v>
      </c>
      <c r="B2201" s="30" t="s">
        <v>349</v>
      </c>
      <c r="C2201" s="381"/>
      <c r="D2201" s="381"/>
      <c r="E2201" s="381"/>
      <c r="F2201" s="381"/>
      <c r="G2201" s="385">
        <f t="shared" si="135"/>
        <v>1.9212466101694914</v>
      </c>
      <c r="H2201" s="381"/>
      <c r="I2201" s="381"/>
      <c r="J2201" s="381"/>
      <c r="K2201" s="381"/>
      <c r="L2201" s="381"/>
      <c r="M2201" s="381"/>
      <c r="N2201" s="386">
        <v>2.2670709999999996</v>
      </c>
      <c r="O2201" s="385">
        <v>2.2670709999999996</v>
      </c>
    </row>
    <row r="2202" spans="1:15" ht="47.25" x14ac:dyDescent="0.25">
      <c r="A2202" s="138" t="s">
        <v>4036</v>
      </c>
      <c r="B2202" s="30" t="s">
        <v>350</v>
      </c>
      <c r="C2202" s="381"/>
      <c r="D2202" s="381"/>
      <c r="E2202" s="381"/>
      <c r="F2202" s="381"/>
      <c r="G2202" s="385">
        <f t="shared" si="135"/>
        <v>1.228813559322034</v>
      </c>
      <c r="H2202" s="381"/>
      <c r="I2202" s="381"/>
      <c r="J2202" s="381"/>
      <c r="K2202" s="381"/>
      <c r="L2202" s="381"/>
      <c r="M2202" s="381"/>
      <c r="N2202" s="386">
        <v>1.45</v>
      </c>
      <c r="O2202" s="385">
        <v>1.45</v>
      </c>
    </row>
    <row r="2203" spans="1:15" x14ac:dyDescent="0.25">
      <c r="A2203" s="27">
        <v>10</v>
      </c>
      <c r="B2203" s="25" t="s">
        <v>26</v>
      </c>
      <c r="C2203" s="381"/>
      <c r="D2203" s="381"/>
      <c r="E2203" s="381"/>
      <c r="F2203" s="381"/>
      <c r="G2203" s="385">
        <f t="shared" si="135"/>
        <v>0</v>
      </c>
      <c r="H2203" s="381"/>
      <c r="I2203" s="381"/>
      <c r="J2203" s="381"/>
      <c r="K2203" s="381"/>
      <c r="L2203" s="381"/>
      <c r="M2203" s="381"/>
      <c r="N2203" s="386">
        <v>0</v>
      </c>
      <c r="O2203" s="385">
        <v>0</v>
      </c>
    </row>
    <row r="2204" spans="1:15" ht="24.75" customHeight="1" x14ac:dyDescent="0.25">
      <c r="A2204" s="138" t="s">
        <v>4037</v>
      </c>
      <c r="B2204" s="30" t="s">
        <v>87</v>
      </c>
      <c r="C2204" s="381"/>
      <c r="D2204" s="381"/>
      <c r="E2204" s="381"/>
      <c r="F2204" s="381"/>
      <c r="G2204" s="385">
        <f t="shared" si="135"/>
        <v>5.3389830508474581E-2</v>
      </c>
      <c r="H2204" s="381"/>
      <c r="I2204" s="381"/>
      <c r="J2204" s="381" t="s">
        <v>30</v>
      </c>
      <c r="K2204" s="381" t="s">
        <v>30</v>
      </c>
      <c r="L2204" s="381"/>
      <c r="M2204" s="381"/>
      <c r="N2204" s="386">
        <v>6.3E-2</v>
      </c>
      <c r="O2204" s="385">
        <v>6.3E-2</v>
      </c>
    </row>
    <row r="2205" spans="1:15" x14ac:dyDescent="0.25">
      <c r="A2205" s="27" t="s">
        <v>0</v>
      </c>
      <c r="B2205" s="395" t="s">
        <v>1</v>
      </c>
      <c r="C2205" s="381"/>
      <c r="D2205" s="381"/>
      <c r="E2205" s="381"/>
      <c r="F2205" s="381"/>
      <c r="G2205" s="385">
        <f t="shared" si="135"/>
        <v>0</v>
      </c>
      <c r="H2205" s="381"/>
      <c r="I2205" s="381"/>
      <c r="J2205" s="381"/>
      <c r="K2205" s="381"/>
      <c r="L2205" s="381"/>
      <c r="M2205" s="381"/>
      <c r="N2205" s="386"/>
      <c r="O2205" s="385"/>
    </row>
    <row r="2206" spans="1:15" x14ac:dyDescent="0.25">
      <c r="A2206" s="9" t="s">
        <v>12</v>
      </c>
      <c r="B2206" s="25" t="s">
        <v>29</v>
      </c>
      <c r="C2206" s="381"/>
      <c r="D2206" s="381"/>
      <c r="E2206" s="381"/>
      <c r="F2206" s="381"/>
      <c r="G2206" s="385">
        <f t="shared" si="135"/>
        <v>0</v>
      </c>
      <c r="H2206" s="381"/>
      <c r="I2206" s="381"/>
      <c r="J2206" s="381"/>
      <c r="K2206" s="381"/>
      <c r="L2206" s="381"/>
      <c r="M2206" s="381"/>
      <c r="N2206" s="386"/>
      <c r="O2206" s="385"/>
    </row>
    <row r="2207" spans="1:15" ht="47.25" x14ac:dyDescent="0.25">
      <c r="A2207" s="333" t="s">
        <v>1413</v>
      </c>
      <c r="B2207" s="36" t="s">
        <v>4396</v>
      </c>
      <c r="C2207" s="381"/>
      <c r="D2207" s="381"/>
      <c r="E2207" s="381"/>
      <c r="F2207" s="381"/>
      <c r="G2207" s="385">
        <f t="shared" si="135"/>
        <v>1.1279661016949152</v>
      </c>
      <c r="H2207" s="381"/>
      <c r="I2207" s="381"/>
      <c r="J2207" s="381" t="s">
        <v>145</v>
      </c>
      <c r="K2207" s="381" t="s">
        <v>145</v>
      </c>
      <c r="L2207" s="381"/>
      <c r="M2207" s="381"/>
      <c r="N2207" s="386">
        <v>1.331</v>
      </c>
      <c r="O2207" s="385">
        <v>1.331</v>
      </c>
    </row>
    <row r="2208" spans="1:15" x14ac:dyDescent="0.25">
      <c r="A2208" s="9" t="s">
        <v>137</v>
      </c>
      <c r="B2208" s="100" t="s">
        <v>70</v>
      </c>
      <c r="C2208" s="381"/>
      <c r="D2208" s="381"/>
      <c r="E2208" s="381">
        <v>0</v>
      </c>
      <c r="F2208" s="381">
        <v>0</v>
      </c>
      <c r="G2208" s="385">
        <f t="shared" si="135"/>
        <v>0</v>
      </c>
      <c r="H2208" s="381"/>
      <c r="I2208" s="381"/>
      <c r="J2208" s="381">
        <v>0</v>
      </c>
      <c r="K2208" s="381">
        <v>0</v>
      </c>
      <c r="L2208" s="381"/>
      <c r="M2208" s="381"/>
      <c r="N2208" s="386"/>
      <c r="O2208" s="385"/>
    </row>
    <row r="2209" spans="1:15" ht="47.25" x14ac:dyDescent="0.25">
      <c r="A2209" s="333" t="s">
        <v>1414</v>
      </c>
      <c r="B2209" s="142" t="s">
        <v>2</v>
      </c>
      <c r="C2209" s="381"/>
      <c r="D2209" s="381"/>
      <c r="E2209" s="381" t="s">
        <v>258</v>
      </c>
      <c r="F2209" s="381" t="s">
        <v>258</v>
      </c>
      <c r="G2209" s="385">
        <f t="shared" si="135"/>
        <v>1.0934722881355932</v>
      </c>
      <c r="H2209" s="381"/>
      <c r="I2209" s="381"/>
      <c r="J2209" s="381" t="s">
        <v>258</v>
      </c>
      <c r="K2209" s="381" t="s">
        <v>258</v>
      </c>
      <c r="L2209" s="381"/>
      <c r="M2209" s="381"/>
      <c r="N2209" s="386">
        <v>1.2902973</v>
      </c>
      <c r="O2209" s="385">
        <v>1.2902973</v>
      </c>
    </row>
    <row r="2210" spans="1:15" ht="31.5" x14ac:dyDescent="0.25">
      <c r="A2210" s="333" t="s">
        <v>1415</v>
      </c>
      <c r="B2210" s="36" t="s">
        <v>4397</v>
      </c>
      <c r="C2210" s="381"/>
      <c r="D2210" s="381"/>
      <c r="E2210" s="381" t="s">
        <v>4</v>
      </c>
      <c r="F2210" s="381" t="s">
        <v>4</v>
      </c>
      <c r="G2210" s="385">
        <f t="shared" si="135"/>
        <v>1.243220338983051</v>
      </c>
      <c r="H2210" s="381"/>
      <c r="I2210" s="381"/>
      <c r="J2210" s="381" t="s">
        <v>4</v>
      </c>
      <c r="K2210" s="381" t="s">
        <v>4</v>
      </c>
      <c r="L2210" s="381"/>
      <c r="M2210" s="381"/>
      <c r="N2210" s="386">
        <v>1.4670000000000001</v>
      </c>
      <c r="O2210" s="385">
        <v>1.4670000000000001</v>
      </c>
    </row>
    <row r="2211" spans="1:15" ht="31.5" x14ac:dyDescent="0.25">
      <c r="A2211" s="333" t="s">
        <v>1416</v>
      </c>
      <c r="B2211" s="36" t="s">
        <v>4398</v>
      </c>
      <c r="C2211" s="381"/>
      <c r="D2211" s="381"/>
      <c r="E2211" s="381" t="s">
        <v>262</v>
      </c>
      <c r="F2211" s="381" t="s">
        <v>262</v>
      </c>
      <c r="G2211" s="385">
        <f t="shared" si="135"/>
        <v>2.6735141949152545</v>
      </c>
      <c r="H2211" s="381"/>
      <c r="I2211" s="381"/>
      <c r="J2211" s="381" t="s">
        <v>262</v>
      </c>
      <c r="K2211" s="381" t="s">
        <v>262</v>
      </c>
      <c r="L2211" s="381"/>
      <c r="M2211" s="381"/>
      <c r="N2211" s="386">
        <v>3.1547467500000002</v>
      </c>
      <c r="O2211" s="385">
        <v>3.1547467500000002</v>
      </c>
    </row>
    <row r="2212" spans="1:15" ht="47.25" x14ac:dyDescent="0.25">
      <c r="A2212" s="138" t="s">
        <v>1417</v>
      </c>
      <c r="B2212" s="30" t="s">
        <v>269</v>
      </c>
      <c r="C2212" s="381"/>
      <c r="D2212" s="381"/>
      <c r="E2212" s="381" t="s">
        <v>270</v>
      </c>
      <c r="F2212" s="381" t="s">
        <v>270</v>
      </c>
      <c r="G2212" s="385">
        <f t="shared" si="135"/>
        <v>0.14405633050847458</v>
      </c>
      <c r="H2212" s="381"/>
      <c r="I2212" s="381"/>
      <c r="J2212" s="381" t="s">
        <v>270</v>
      </c>
      <c r="K2212" s="381" t="s">
        <v>270</v>
      </c>
      <c r="L2212" s="381"/>
      <c r="M2212" s="381"/>
      <c r="N2212" s="386">
        <v>0.16998647</v>
      </c>
      <c r="O2212" s="385">
        <v>0.16998647</v>
      </c>
    </row>
    <row r="2213" spans="1:15" ht="70.5" customHeight="1" x14ac:dyDescent="0.25">
      <c r="A2213" s="138" t="s">
        <v>1418</v>
      </c>
      <c r="B2213" s="30" t="s">
        <v>271</v>
      </c>
      <c r="C2213" s="381"/>
      <c r="D2213" s="381"/>
      <c r="E2213" s="381" t="s">
        <v>272</v>
      </c>
      <c r="F2213" s="381" t="s">
        <v>272</v>
      </c>
      <c r="G2213" s="385">
        <f t="shared" si="135"/>
        <v>5.4083262711864415E-2</v>
      </c>
      <c r="H2213" s="381"/>
      <c r="I2213" s="381"/>
      <c r="J2213" s="381" t="s">
        <v>272</v>
      </c>
      <c r="K2213" s="381" t="s">
        <v>272</v>
      </c>
      <c r="L2213" s="381"/>
      <c r="M2213" s="381"/>
      <c r="N2213" s="386">
        <v>6.3818250000000007E-2</v>
      </c>
      <c r="O2213" s="385">
        <v>6.3818250000000007E-2</v>
      </c>
    </row>
    <row r="2214" spans="1:15" x14ac:dyDescent="0.25">
      <c r="A2214" s="333" t="s">
        <v>5</v>
      </c>
      <c r="B2214" s="142" t="s">
        <v>273</v>
      </c>
      <c r="C2214" s="381"/>
      <c r="D2214" s="381"/>
      <c r="E2214" s="381"/>
      <c r="F2214" s="381"/>
      <c r="G2214" s="385">
        <f t="shared" si="135"/>
        <v>0.16042711864406781</v>
      </c>
      <c r="H2214" s="381"/>
      <c r="I2214" s="381"/>
      <c r="J2214" s="381"/>
      <c r="K2214" s="381"/>
      <c r="L2214" s="381"/>
      <c r="M2214" s="381"/>
      <c r="N2214" s="386">
        <v>0.189304</v>
      </c>
      <c r="O2214" s="385">
        <v>0.189304</v>
      </c>
    </row>
    <row r="2215" spans="1:15" ht="47.25" x14ac:dyDescent="0.25">
      <c r="A2215" s="398" t="s">
        <v>274</v>
      </c>
      <c r="B2215" s="21" t="s">
        <v>4399</v>
      </c>
      <c r="C2215" s="381"/>
      <c r="D2215" s="381"/>
      <c r="E2215" s="381"/>
      <c r="F2215" s="381"/>
      <c r="G2215" s="385">
        <f t="shared" si="135"/>
        <v>0.43322881355932202</v>
      </c>
      <c r="H2215" s="381"/>
      <c r="I2215" s="381"/>
      <c r="J2215" s="381"/>
      <c r="K2215" s="381"/>
      <c r="L2215" s="381"/>
      <c r="M2215" s="381"/>
      <c r="N2215" s="386">
        <v>0.51120999999999994</v>
      </c>
      <c r="O2215" s="385">
        <v>0.51120999999999994</v>
      </c>
    </row>
    <row r="2216" spans="1:15" x14ac:dyDescent="0.25">
      <c r="A2216" s="137" t="s">
        <v>44</v>
      </c>
      <c r="B2216" s="395" t="s">
        <v>20</v>
      </c>
      <c r="C2216" s="381"/>
      <c r="D2216" s="381"/>
      <c r="E2216" s="381"/>
      <c r="F2216" s="381"/>
      <c r="G2216" s="385">
        <f t="shared" si="135"/>
        <v>0</v>
      </c>
      <c r="H2216" s="381"/>
      <c r="I2216" s="381"/>
      <c r="J2216" s="381"/>
      <c r="K2216" s="381"/>
      <c r="L2216" s="381"/>
      <c r="M2216" s="381"/>
      <c r="N2216" s="386"/>
      <c r="O2216" s="385"/>
    </row>
    <row r="2217" spans="1:15" ht="24.75" customHeight="1" x14ac:dyDescent="0.25">
      <c r="A2217" s="398" t="s">
        <v>4038</v>
      </c>
      <c r="B2217" s="30" t="s">
        <v>63</v>
      </c>
      <c r="C2217" s="381"/>
      <c r="D2217" s="381"/>
      <c r="E2217" s="381"/>
      <c r="F2217" s="381"/>
      <c r="G2217" s="385">
        <f t="shared" si="135"/>
        <v>6.7796610169491525E-2</v>
      </c>
      <c r="H2217" s="381"/>
      <c r="I2217" s="381"/>
      <c r="J2217" s="381" t="s">
        <v>839</v>
      </c>
      <c r="K2217" s="381" t="s">
        <v>839</v>
      </c>
      <c r="L2217" s="381"/>
      <c r="M2217" s="381"/>
      <c r="N2217" s="386">
        <v>0.08</v>
      </c>
      <c r="O2217" s="385">
        <v>0.08</v>
      </c>
    </row>
    <row r="2218" spans="1:15" ht="24.75" customHeight="1" x14ac:dyDescent="0.25">
      <c r="A2218" s="398" t="s">
        <v>4039</v>
      </c>
      <c r="B2218" s="30" t="s">
        <v>113</v>
      </c>
      <c r="C2218" s="381"/>
      <c r="D2218" s="381"/>
      <c r="E2218" s="381"/>
      <c r="F2218" s="381"/>
      <c r="G2218" s="385">
        <f t="shared" si="135"/>
        <v>0.42372881355932207</v>
      </c>
      <c r="H2218" s="381"/>
      <c r="I2218" s="381"/>
      <c r="J2218" s="381" t="s">
        <v>839</v>
      </c>
      <c r="K2218" s="381" t="s">
        <v>839</v>
      </c>
      <c r="L2218" s="381"/>
      <c r="M2218" s="381"/>
      <c r="N2218" s="386">
        <v>0.5</v>
      </c>
      <c r="O2218" s="385">
        <v>0.5</v>
      </c>
    </row>
    <row r="2219" spans="1:15" ht="24.75" customHeight="1" x14ac:dyDescent="0.25">
      <c r="A2219" s="398" t="s">
        <v>4040</v>
      </c>
      <c r="B2219" s="30" t="s">
        <v>118</v>
      </c>
      <c r="C2219" s="381"/>
      <c r="D2219" s="381"/>
      <c r="E2219" s="381"/>
      <c r="F2219" s="381"/>
      <c r="G2219" s="385">
        <f t="shared" si="135"/>
        <v>0.58805084745762715</v>
      </c>
      <c r="H2219" s="381"/>
      <c r="I2219" s="381"/>
      <c r="J2219" s="381" t="s">
        <v>839</v>
      </c>
      <c r="K2219" s="381" t="s">
        <v>839</v>
      </c>
      <c r="L2219" s="381"/>
      <c r="M2219" s="381"/>
      <c r="N2219" s="386">
        <v>0.69389999999999996</v>
      </c>
      <c r="O2219" s="385">
        <v>0.69389999999999996</v>
      </c>
    </row>
    <row r="2220" spans="1:15" x14ac:dyDescent="0.25">
      <c r="A2220" s="398" t="s">
        <v>45</v>
      </c>
      <c r="B2220" s="83" t="s">
        <v>21</v>
      </c>
      <c r="C2220" s="381"/>
      <c r="D2220" s="381"/>
      <c r="E2220" s="381"/>
      <c r="F2220" s="381"/>
      <c r="G2220" s="385">
        <f t="shared" si="135"/>
        <v>0</v>
      </c>
      <c r="H2220" s="381"/>
      <c r="I2220" s="381"/>
      <c r="J2220" s="381"/>
      <c r="K2220" s="381"/>
      <c r="L2220" s="381"/>
      <c r="M2220" s="381"/>
      <c r="N2220" s="386"/>
      <c r="O2220" s="385"/>
    </row>
    <row r="2221" spans="1:15" x14ac:dyDescent="0.25">
      <c r="A2221" s="138" t="s">
        <v>6</v>
      </c>
      <c r="B2221" s="30" t="s">
        <v>8</v>
      </c>
      <c r="C2221" s="381"/>
      <c r="D2221" s="381"/>
      <c r="E2221" s="381"/>
      <c r="F2221" s="381"/>
      <c r="G2221" s="385">
        <f t="shared" si="135"/>
        <v>0.59327734745762717</v>
      </c>
      <c r="H2221" s="381"/>
      <c r="I2221" s="381"/>
      <c r="J2221" s="381"/>
      <c r="K2221" s="381"/>
      <c r="L2221" s="381"/>
      <c r="M2221" s="381"/>
      <c r="N2221" s="386">
        <v>0.70006727000000002</v>
      </c>
      <c r="O2221" s="385">
        <v>0.70006727000000002</v>
      </c>
    </row>
    <row r="2222" spans="1:15" x14ac:dyDescent="0.25">
      <c r="A2222" s="398" t="s">
        <v>52</v>
      </c>
      <c r="B2222" s="83" t="s">
        <v>26</v>
      </c>
      <c r="C2222" s="381"/>
      <c r="D2222" s="381"/>
      <c r="E2222" s="381"/>
      <c r="F2222" s="381"/>
      <c r="G2222" s="385">
        <f t="shared" ref="G2222:G2285" si="136">N2222/1.18</f>
        <v>0</v>
      </c>
      <c r="H2222" s="381"/>
      <c r="I2222" s="381"/>
      <c r="J2222" s="381"/>
      <c r="K2222" s="381"/>
      <c r="L2222" s="381"/>
      <c r="M2222" s="381"/>
      <c r="N2222" s="386"/>
      <c r="O2222" s="385"/>
    </row>
    <row r="2223" spans="1:15" x14ac:dyDescent="0.25">
      <c r="A2223" s="138" t="s">
        <v>4041</v>
      </c>
      <c r="B2223" s="30" t="s">
        <v>87</v>
      </c>
      <c r="C2223" s="381"/>
      <c r="D2223" s="381"/>
      <c r="E2223" s="381"/>
      <c r="F2223" s="381"/>
      <c r="G2223" s="385">
        <f t="shared" si="136"/>
        <v>5.8898305084745771E-2</v>
      </c>
      <c r="H2223" s="381"/>
      <c r="I2223" s="381"/>
      <c r="J2223" s="381" t="s">
        <v>839</v>
      </c>
      <c r="K2223" s="381" t="s">
        <v>839</v>
      </c>
      <c r="L2223" s="381"/>
      <c r="M2223" s="381"/>
      <c r="N2223" s="386">
        <v>6.9500000000000006E-2</v>
      </c>
      <c r="O2223" s="385">
        <v>6.9500000000000006E-2</v>
      </c>
    </row>
    <row r="2224" spans="1:15" x14ac:dyDescent="0.25">
      <c r="A2224" s="27" t="s">
        <v>139</v>
      </c>
      <c r="B2224" s="395" t="s">
        <v>140</v>
      </c>
      <c r="C2224" s="381"/>
      <c r="D2224" s="381"/>
      <c r="E2224" s="381"/>
      <c r="F2224" s="381"/>
      <c r="G2224" s="385">
        <f t="shared" si="136"/>
        <v>0</v>
      </c>
      <c r="H2224" s="381"/>
      <c r="I2224" s="381"/>
      <c r="J2224" s="381"/>
      <c r="K2224" s="381"/>
      <c r="L2224" s="381"/>
      <c r="M2224" s="381"/>
      <c r="N2224" s="386"/>
      <c r="O2224" s="385"/>
    </row>
    <row r="2225" spans="1:15" x14ac:dyDescent="0.25">
      <c r="A2225" s="27" t="s">
        <v>12</v>
      </c>
      <c r="B2225" s="395" t="s">
        <v>484</v>
      </c>
      <c r="C2225" s="381"/>
      <c r="D2225" s="381"/>
      <c r="E2225" s="381"/>
      <c r="F2225" s="381"/>
      <c r="G2225" s="385"/>
      <c r="H2225" s="381"/>
      <c r="I2225" s="381"/>
      <c r="J2225" s="381"/>
      <c r="K2225" s="381"/>
      <c r="L2225" s="381"/>
      <c r="M2225" s="381"/>
      <c r="N2225" s="386"/>
      <c r="O2225" s="385"/>
    </row>
    <row r="2226" spans="1:15" ht="31.5" x14ac:dyDescent="0.25">
      <c r="A2226" s="138" t="s">
        <v>1694</v>
      </c>
      <c r="B2226" s="21" t="s">
        <v>4400</v>
      </c>
      <c r="C2226" s="381"/>
      <c r="D2226" s="381"/>
      <c r="E2226" s="381"/>
      <c r="F2226" s="381"/>
      <c r="G2226" s="385">
        <f t="shared" si="136"/>
        <v>0.61052329661016946</v>
      </c>
      <c r="H2226" s="381"/>
      <c r="I2226" s="381"/>
      <c r="J2226" s="381" t="s">
        <v>839</v>
      </c>
      <c r="K2226" s="381" t="s">
        <v>839</v>
      </c>
      <c r="L2226" s="381"/>
      <c r="M2226" s="381"/>
      <c r="N2226" s="386">
        <v>0.72041748999999999</v>
      </c>
      <c r="O2226" s="385">
        <v>0.72041748999999999</v>
      </c>
    </row>
    <row r="2227" spans="1:15" ht="47.25" x14ac:dyDescent="0.25">
      <c r="A2227" s="138" t="s">
        <v>1695</v>
      </c>
      <c r="B2227" s="21" t="s">
        <v>4401</v>
      </c>
      <c r="C2227" s="381"/>
      <c r="D2227" s="381"/>
      <c r="E2227" s="381"/>
      <c r="F2227" s="381"/>
      <c r="G2227" s="385">
        <f t="shared" si="136"/>
        <v>3.0774576271186443E-2</v>
      </c>
      <c r="H2227" s="381"/>
      <c r="I2227" s="381"/>
      <c r="J2227" s="381"/>
      <c r="K2227" s="381"/>
      <c r="L2227" s="381"/>
      <c r="M2227" s="381"/>
      <c r="N2227" s="386">
        <v>3.6313999999999999E-2</v>
      </c>
      <c r="O2227" s="385">
        <v>3.6313999999999999E-2</v>
      </c>
    </row>
    <row r="2228" spans="1:15" ht="31.5" x14ac:dyDescent="0.25">
      <c r="A2228" s="138" t="s">
        <v>1696</v>
      </c>
      <c r="B2228" s="47" t="s">
        <v>4402</v>
      </c>
      <c r="C2228" s="381"/>
      <c r="D2228" s="381"/>
      <c r="E2228" s="381"/>
      <c r="F2228" s="381"/>
      <c r="G2228" s="385">
        <f t="shared" si="136"/>
        <v>3.0774576271186443E-2</v>
      </c>
      <c r="H2228" s="381"/>
      <c r="I2228" s="381"/>
      <c r="J2228" s="381"/>
      <c r="K2228" s="381"/>
      <c r="L2228" s="381"/>
      <c r="M2228" s="381"/>
      <c r="N2228" s="386">
        <v>3.6313999999999999E-2</v>
      </c>
      <c r="O2228" s="385">
        <v>3.6313999999999999E-2</v>
      </c>
    </row>
    <row r="2229" spans="1:15" ht="31.5" x14ac:dyDescent="0.25">
      <c r="A2229" s="138" t="s">
        <v>4042</v>
      </c>
      <c r="B2229" s="21" t="s">
        <v>4403</v>
      </c>
      <c r="C2229" s="381"/>
      <c r="D2229" s="381"/>
      <c r="E2229" s="381"/>
      <c r="F2229" s="381"/>
      <c r="G2229" s="385">
        <f t="shared" si="136"/>
        <v>3.1112711864406777E-2</v>
      </c>
      <c r="H2229" s="381"/>
      <c r="I2229" s="381"/>
      <c r="J2229" s="381"/>
      <c r="K2229" s="381"/>
      <c r="L2229" s="381"/>
      <c r="M2229" s="381"/>
      <c r="N2229" s="386">
        <v>3.6712999999999996E-2</v>
      </c>
      <c r="O2229" s="385">
        <v>3.6712999999999996E-2</v>
      </c>
    </row>
    <row r="2230" spans="1:15" ht="31.5" x14ac:dyDescent="0.25">
      <c r="A2230" s="138" t="s">
        <v>4043</v>
      </c>
      <c r="B2230" s="21" t="s">
        <v>4404</v>
      </c>
      <c r="C2230" s="381"/>
      <c r="D2230" s="381"/>
      <c r="E2230" s="381"/>
      <c r="F2230" s="381"/>
      <c r="G2230" s="385">
        <f t="shared" si="136"/>
        <v>2.8438983050847456E-2</v>
      </c>
      <c r="H2230" s="381"/>
      <c r="I2230" s="381"/>
      <c r="J2230" s="381"/>
      <c r="K2230" s="381"/>
      <c r="L2230" s="381"/>
      <c r="M2230" s="381"/>
      <c r="N2230" s="386">
        <v>3.3557999999999998E-2</v>
      </c>
      <c r="O2230" s="385">
        <v>3.3557999999999998E-2</v>
      </c>
    </row>
    <row r="2231" spans="1:15" ht="31.5" x14ac:dyDescent="0.25">
      <c r="A2231" s="138" t="s">
        <v>4044</v>
      </c>
      <c r="B2231" s="47" t="s">
        <v>4405</v>
      </c>
      <c r="C2231" s="381"/>
      <c r="D2231" s="381"/>
      <c r="E2231" s="381"/>
      <c r="F2231" s="381"/>
      <c r="G2231" s="385">
        <f t="shared" si="136"/>
        <v>3.0774576271186443E-2</v>
      </c>
      <c r="H2231" s="381"/>
      <c r="I2231" s="381"/>
      <c r="J2231" s="381"/>
      <c r="K2231" s="381"/>
      <c r="L2231" s="381"/>
      <c r="M2231" s="381"/>
      <c r="N2231" s="386">
        <v>3.6313999999999999E-2</v>
      </c>
      <c r="O2231" s="385">
        <v>3.6313999999999999E-2</v>
      </c>
    </row>
    <row r="2232" spans="1:15" ht="31.5" x14ac:dyDescent="0.25">
      <c r="A2232" s="138" t="s">
        <v>4045</v>
      </c>
      <c r="B2232" s="21" t="s">
        <v>4406</v>
      </c>
      <c r="C2232" s="381"/>
      <c r="D2232" s="381"/>
      <c r="E2232" s="381"/>
      <c r="F2232" s="381"/>
      <c r="G2232" s="385">
        <f t="shared" si="136"/>
        <v>2.7591525423728811E-2</v>
      </c>
      <c r="H2232" s="381"/>
      <c r="I2232" s="381"/>
      <c r="J2232" s="381"/>
      <c r="K2232" s="381"/>
      <c r="L2232" s="381"/>
      <c r="M2232" s="381"/>
      <c r="N2232" s="386">
        <v>3.2557999999999997E-2</v>
      </c>
      <c r="O2232" s="385">
        <v>3.2557999999999997E-2</v>
      </c>
    </row>
    <row r="2233" spans="1:15" ht="31.5" x14ac:dyDescent="0.25">
      <c r="A2233" s="138" t="s">
        <v>4046</v>
      </c>
      <c r="B2233" s="21" t="s">
        <v>4407</v>
      </c>
      <c r="C2233" s="381"/>
      <c r="D2233" s="381"/>
      <c r="E2233" s="381"/>
      <c r="F2233" s="381"/>
      <c r="G2233" s="385">
        <f t="shared" si="136"/>
        <v>3.1198305084745765E-2</v>
      </c>
      <c r="H2233" s="381"/>
      <c r="I2233" s="381"/>
      <c r="J2233" s="381"/>
      <c r="K2233" s="381"/>
      <c r="L2233" s="381"/>
      <c r="M2233" s="381"/>
      <c r="N2233" s="386">
        <v>3.6814E-2</v>
      </c>
      <c r="O2233" s="385">
        <v>3.6814E-2</v>
      </c>
    </row>
    <row r="2234" spans="1:15" ht="31.5" x14ac:dyDescent="0.25">
      <c r="A2234" s="138" t="s">
        <v>4047</v>
      </c>
      <c r="B2234" s="21" t="s">
        <v>4408</v>
      </c>
      <c r="C2234" s="381"/>
      <c r="D2234" s="381"/>
      <c r="E2234" s="381"/>
      <c r="F2234" s="381"/>
      <c r="G2234" s="385">
        <f t="shared" si="136"/>
        <v>3.1198305084745765E-2</v>
      </c>
      <c r="H2234" s="381"/>
      <c r="I2234" s="381"/>
      <c r="J2234" s="381"/>
      <c r="K2234" s="381"/>
      <c r="L2234" s="381"/>
      <c r="M2234" s="381"/>
      <c r="N2234" s="386">
        <v>3.6814E-2</v>
      </c>
      <c r="O2234" s="385">
        <v>3.6814E-2</v>
      </c>
    </row>
    <row r="2235" spans="1:15" ht="47.25" x14ac:dyDescent="0.25">
      <c r="A2235" s="138" t="s">
        <v>4048</v>
      </c>
      <c r="B2235" s="47" t="s">
        <v>4409</v>
      </c>
      <c r="C2235" s="381"/>
      <c r="D2235" s="381"/>
      <c r="E2235" s="381"/>
      <c r="F2235" s="381"/>
      <c r="G2235" s="385">
        <f t="shared" si="136"/>
        <v>3.0774576271186443E-2</v>
      </c>
      <c r="H2235" s="381"/>
      <c r="I2235" s="381"/>
      <c r="J2235" s="381"/>
      <c r="K2235" s="381"/>
      <c r="L2235" s="381"/>
      <c r="M2235" s="381"/>
      <c r="N2235" s="386">
        <v>3.6313999999999999E-2</v>
      </c>
      <c r="O2235" s="385">
        <v>3.6313999999999999E-2</v>
      </c>
    </row>
    <row r="2236" spans="1:15" ht="31.5" x14ac:dyDescent="0.25">
      <c r="A2236" s="138" t="s">
        <v>4049</v>
      </c>
      <c r="B2236" s="47" t="s">
        <v>4410</v>
      </c>
      <c r="C2236" s="381"/>
      <c r="D2236" s="381"/>
      <c r="E2236" s="381"/>
      <c r="F2236" s="381"/>
      <c r="G2236" s="385">
        <f t="shared" si="136"/>
        <v>0.125</v>
      </c>
      <c r="H2236" s="381"/>
      <c r="I2236" s="381"/>
      <c r="J2236" s="381"/>
      <c r="K2236" s="381"/>
      <c r="L2236" s="381"/>
      <c r="M2236" s="381"/>
      <c r="N2236" s="386">
        <v>0.14749999999999999</v>
      </c>
      <c r="O2236" s="385">
        <v>0.14749999999999999</v>
      </c>
    </row>
    <row r="2237" spans="1:15" ht="31.5" x14ac:dyDescent="0.25">
      <c r="A2237" s="138" t="s">
        <v>4050</v>
      </c>
      <c r="B2237" s="47" t="s">
        <v>4411</v>
      </c>
      <c r="C2237" s="381"/>
      <c r="D2237" s="381"/>
      <c r="E2237" s="381"/>
      <c r="F2237" s="381"/>
      <c r="G2237" s="385">
        <f t="shared" si="136"/>
        <v>0.10042372881355933</v>
      </c>
      <c r="H2237" s="381"/>
      <c r="I2237" s="381"/>
      <c r="J2237" s="381"/>
      <c r="K2237" s="381"/>
      <c r="L2237" s="381"/>
      <c r="M2237" s="381"/>
      <c r="N2237" s="386">
        <v>0.11850000000000001</v>
      </c>
      <c r="O2237" s="385">
        <v>0.11850000000000001</v>
      </c>
    </row>
    <row r="2238" spans="1:15" ht="47.25" x14ac:dyDescent="0.25">
      <c r="A2238" s="138" t="s">
        <v>4051</v>
      </c>
      <c r="B2238" s="47" t="s">
        <v>4412</v>
      </c>
      <c r="C2238" s="381"/>
      <c r="D2238" s="381"/>
      <c r="E2238" s="381"/>
      <c r="F2238" s="381"/>
      <c r="G2238" s="385">
        <f t="shared" si="136"/>
        <v>0.17330508474576273</v>
      </c>
      <c r="H2238" s="381"/>
      <c r="I2238" s="381"/>
      <c r="J2238" s="381"/>
      <c r="K2238" s="381"/>
      <c r="L2238" s="381"/>
      <c r="M2238" s="381"/>
      <c r="N2238" s="386">
        <v>0.20450000000000002</v>
      </c>
      <c r="O2238" s="385">
        <v>0.20450000000000002</v>
      </c>
    </row>
    <row r="2239" spans="1:15" ht="31.5" x14ac:dyDescent="0.25">
      <c r="A2239" s="398" t="s">
        <v>4052</v>
      </c>
      <c r="B2239" s="21" t="s">
        <v>4413</v>
      </c>
      <c r="C2239" s="381"/>
      <c r="D2239" s="381"/>
      <c r="E2239" s="381"/>
      <c r="F2239" s="381"/>
      <c r="G2239" s="385">
        <f t="shared" si="136"/>
        <v>0.11652542372881357</v>
      </c>
      <c r="H2239" s="381"/>
      <c r="I2239" s="381"/>
      <c r="J2239" s="381"/>
      <c r="K2239" s="381"/>
      <c r="L2239" s="381"/>
      <c r="M2239" s="381"/>
      <c r="N2239" s="386">
        <v>0.13750000000000001</v>
      </c>
      <c r="O2239" s="385">
        <v>0.13750000000000001</v>
      </c>
    </row>
    <row r="2240" spans="1:15" ht="47.25" x14ac:dyDescent="0.25">
      <c r="A2240" s="138" t="s">
        <v>4053</v>
      </c>
      <c r="B2240" s="21" t="s">
        <v>4414</v>
      </c>
      <c r="C2240" s="381"/>
      <c r="D2240" s="381"/>
      <c r="E2240" s="381"/>
      <c r="F2240" s="381"/>
      <c r="G2240" s="385">
        <f t="shared" si="136"/>
        <v>8.8559322033898324E-2</v>
      </c>
      <c r="H2240" s="381"/>
      <c r="I2240" s="381"/>
      <c r="J2240" s="381"/>
      <c r="K2240" s="381"/>
      <c r="L2240" s="381"/>
      <c r="M2240" s="381"/>
      <c r="N2240" s="386">
        <v>0.10450000000000001</v>
      </c>
      <c r="O2240" s="385">
        <v>0.10450000000000001</v>
      </c>
    </row>
    <row r="2241" spans="1:15" ht="47.25" x14ac:dyDescent="0.25">
      <c r="A2241" s="138" t="s">
        <v>4054</v>
      </c>
      <c r="B2241" s="21" t="s">
        <v>4415</v>
      </c>
      <c r="C2241" s="381"/>
      <c r="D2241" s="381"/>
      <c r="E2241" s="381"/>
      <c r="F2241" s="381"/>
      <c r="G2241" s="385">
        <f t="shared" si="136"/>
        <v>8.8559322033898324E-2</v>
      </c>
      <c r="H2241" s="381"/>
      <c r="I2241" s="381"/>
      <c r="J2241" s="381"/>
      <c r="K2241" s="381"/>
      <c r="L2241" s="381"/>
      <c r="M2241" s="381"/>
      <c r="N2241" s="386">
        <v>0.10450000000000001</v>
      </c>
      <c r="O2241" s="385">
        <v>0.10450000000000001</v>
      </c>
    </row>
    <row r="2242" spans="1:15" ht="47.25" x14ac:dyDescent="0.25">
      <c r="A2242" s="220" t="s">
        <v>4055</v>
      </c>
      <c r="B2242" s="21" t="s">
        <v>4416</v>
      </c>
      <c r="C2242" s="381"/>
      <c r="D2242" s="381"/>
      <c r="E2242" s="381"/>
      <c r="F2242" s="381"/>
      <c r="G2242" s="385">
        <f t="shared" si="136"/>
        <v>8.3474576271186443E-2</v>
      </c>
      <c r="H2242" s="381"/>
      <c r="I2242" s="381"/>
      <c r="J2242" s="381"/>
      <c r="K2242" s="381"/>
      <c r="L2242" s="381"/>
      <c r="M2242" s="381"/>
      <c r="N2242" s="386">
        <v>9.8500000000000004E-2</v>
      </c>
      <c r="O2242" s="385">
        <v>9.8500000000000004E-2</v>
      </c>
    </row>
    <row r="2243" spans="1:15" ht="31.5" x14ac:dyDescent="0.25">
      <c r="A2243" s="138" t="s">
        <v>4056</v>
      </c>
      <c r="B2243" s="21" t="s">
        <v>4417</v>
      </c>
      <c r="C2243" s="381"/>
      <c r="D2243" s="381"/>
      <c r="E2243" s="381"/>
      <c r="F2243" s="381"/>
      <c r="G2243" s="385">
        <f t="shared" si="136"/>
        <v>5.9745762711864416E-2</v>
      </c>
      <c r="H2243" s="381"/>
      <c r="I2243" s="381"/>
      <c r="J2243" s="381"/>
      <c r="K2243" s="381"/>
      <c r="L2243" s="381"/>
      <c r="M2243" s="381"/>
      <c r="N2243" s="386">
        <v>7.0500000000000007E-2</v>
      </c>
      <c r="O2243" s="385">
        <v>7.0500000000000007E-2</v>
      </c>
    </row>
    <row r="2244" spans="1:15" ht="47.25" x14ac:dyDescent="0.25">
      <c r="A2244" s="138" t="s">
        <v>4057</v>
      </c>
      <c r="B2244" s="21" t="s">
        <v>4418</v>
      </c>
      <c r="C2244" s="381"/>
      <c r="D2244" s="381"/>
      <c r="E2244" s="381"/>
      <c r="F2244" s="381"/>
      <c r="G2244" s="385">
        <f t="shared" si="136"/>
        <v>8.3474576271186443E-2</v>
      </c>
      <c r="H2244" s="381"/>
      <c r="I2244" s="381"/>
      <c r="J2244" s="381"/>
      <c r="K2244" s="381"/>
      <c r="L2244" s="381"/>
      <c r="M2244" s="381"/>
      <c r="N2244" s="386">
        <v>9.8500000000000004E-2</v>
      </c>
      <c r="O2244" s="385">
        <v>9.8500000000000004E-2</v>
      </c>
    </row>
    <row r="2245" spans="1:15" x14ac:dyDescent="0.25">
      <c r="A2245" s="138" t="s">
        <v>4058</v>
      </c>
      <c r="B2245" s="21" t="s">
        <v>4419</v>
      </c>
      <c r="C2245" s="381"/>
      <c r="D2245" s="381"/>
      <c r="E2245" s="381"/>
      <c r="F2245" s="381"/>
      <c r="G2245" s="385">
        <f t="shared" si="136"/>
        <v>0.44811440677966102</v>
      </c>
      <c r="H2245" s="381"/>
      <c r="I2245" s="381"/>
      <c r="J2245" s="381"/>
      <c r="K2245" s="381"/>
      <c r="L2245" s="381"/>
      <c r="M2245" s="381"/>
      <c r="N2245" s="386">
        <v>0.528775</v>
      </c>
      <c r="O2245" s="385">
        <v>0.528775</v>
      </c>
    </row>
    <row r="2246" spans="1:15" x14ac:dyDescent="0.25">
      <c r="A2246" s="138" t="s">
        <v>4059</v>
      </c>
      <c r="B2246" s="30" t="s">
        <v>1033</v>
      </c>
      <c r="C2246" s="381"/>
      <c r="D2246" s="381"/>
      <c r="E2246" s="381"/>
      <c r="F2246" s="381"/>
      <c r="G2246" s="385">
        <f t="shared" si="136"/>
        <v>0.19619237288135596</v>
      </c>
      <c r="H2246" s="381"/>
      <c r="I2246" s="381"/>
      <c r="J2246" s="381"/>
      <c r="K2246" s="381"/>
      <c r="L2246" s="381"/>
      <c r="M2246" s="381"/>
      <c r="N2246" s="386">
        <v>0.23150700000000002</v>
      </c>
      <c r="O2246" s="385">
        <v>0.23150700000000002</v>
      </c>
    </row>
    <row r="2247" spans="1:15" ht="31.5" x14ac:dyDescent="0.25">
      <c r="A2247" s="138" t="s">
        <v>4060</v>
      </c>
      <c r="B2247" s="21" t="s">
        <v>4420</v>
      </c>
      <c r="C2247" s="381"/>
      <c r="D2247" s="381"/>
      <c r="E2247" s="381"/>
      <c r="F2247" s="381"/>
      <c r="G2247" s="385">
        <f t="shared" si="136"/>
        <v>4.4067796610169491E-2</v>
      </c>
      <c r="H2247" s="381"/>
      <c r="I2247" s="381"/>
      <c r="J2247" s="381"/>
      <c r="K2247" s="381"/>
      <c r="L2247" s="381"/>
      <c r="M2247" s="381"/>
      <c r="N2247" s="386">
        <v>5.1999999999999998E-2</v>
      </c>
      <c r="O2247" s="385">
        <v>5.1999999999999998E-2</v>
      </c>
    </row>
    <row r="2248" spans="1:15" ht="31.5" x14ac:dyDescent="0.25">
      <c r="A2248" s="138" t="s">
        <v>4061</v>
      </c>
      <c r="B2248" s="21" t="s">
        <v>4420</v>
      </c>
      <c r="C2248" s="381"/>
      <c r="D2248" s="381"/>
      <c r="E2248" s="381"/>
      <c r="F2248" s="381"/>
      <c r="G2248" s="385">
        <f t="shared" si="136"/>
        <v>4.4067796610169491E-2</v>
      </c>
      <c r="H2248" s="381"/>
      <c r="I2248" s="381"/>
      <c r="J2248" s="381"/>
      <c r="K2248" s="381"/>
      <c r="L2248" s="381"/>
      <c r="M2248" s="381"/>
      <c r="N2248" s="386">
        <v>5.1999999999999998E-2</v>
      </c>
      <c r="O2248" s="385">
        <v>5.1999999999999998E-2</v>
      </c>
    </row>
    <row r="2249" spans="1:15" ht="31.5" x14ac:dyDescent="0.25">
      <c r="A2249" s="138" t="s">
        <v>4062</v>
      </c>
      <c r="B2249" s="21" t="s">
        <v>4421</v>
      </c>
      <c r="C2249" s="381"/>
      <c r="D2249" s="381"/>
      <c r="E2249" s="381"/>
      <c r="F2249" s="381"/>
      <c r="G2249" s="385">
        <f t="shared" si="136"/>
        <v>0.43813559322033901</v>
      </c>
      <c r="H2249" s="381"/>
      <c r="I2249" s="381"/>
      <c r="J2249" s="381"/>
      <c r="K2249" s="381"/>
      <c r="L2249" s="381"/>
      <c r="M2249" s="381"/>
      <c r="N2249" s="386">
        <v>0.51700000000000002</v>
      </c>
      <c r="O2249" s="385">
        <v>0.51700000000000002</v>
      </c>
    </row>
    <row r="2250" spans="1:15" ht="31.5" x14ac:dyDescent="0.25">
      <c r="A2250" s="138" t="s">
        <v>4063</v>
      </c>
      <c r="B2250" s="21" t="s">
        <v>4422</v>
      </c>
      <c r="C2250" s="381"/>
      <c r="D2250" s="381"/>
      <c r="E2250" s="381"/>
      <c r="F2250" s="381"/>
      <c r="G2250" s="385">
        <f t="shared" si="136"/>
        <v>0.10084745762711865</v>
      </c>
      <c r="H2250" s="381"/>
      <c r="I2250" s="381"/>
      <c r="J2250" s="381"/>
      <c r="K2250" s="381"/>
      <c r="L2250" s="381"/>
      <c r="M2250" s="381"/>
      <c r="N2250" s="386">
        <v>0.11899999999999999</v>
      </c>
      <c r="O2250" s="385">
        <v>0.11899999999999999</v>
      </c>
    </row>
    <row r="2251" spans="1:15" ht="31.5" x14ac:dyDescent="0.25">
      <c r="A2251" s="138" t="s">
        <v>4064</v>
      </c>
      <c r="B2251" s="21" t="s">
        <v>4423</v>
      </c>
      <c r="C2251" s="381"/>
      <c r="D2251" s="381"/>
      <c r="E2251" s="381"/>
      <c r="F2251" s="381"/>
      <c r="G2251" s="385">
        <f t="shared" si="136"/>
        <v>6.7796610169491525E-2</v>
      </c>
      <c r="H2251" s="381"/>
      <c r="I2251" s="381"/>
      <c r="J2251" s="381"/>
      <c r="K2251" s="381"/>
      <c r="L2251" s="381"/>
      <c r="M2251" s="381"/>
      <c r="N2251" s="386">
        <v>0.08</v>
      </c>
      <c r="O2251" s="385">
        <v>0.08</v>
      </c>
    </row>
    <row r="2252" spans="1:15" x14ac:dyDescent="0.25">
      <c r="A2252" s="27" t="s">
        <v>137</v>
      </c>
      <c r="B2252" s="395" t="s">
        <v>70</v>
      </c>
      <c r="C2252" s="381"/>
      <c r="D2252" s="381"/>
      <c r="E2252" s="381"/>
      <c r="F2252" s="381"/>
      <c r="G2252" s="385">
        <f t="shared" si="136"/>
        <v>0</v>
      </c>
      <c r="H2252" s="381"/>
      <c r="I2252" s="381"/>
      <c r="J2252" s="381"/>
      <c r="K2252" s="381"/>
      <c r="L2252" s="381"/>
      <c r="M2252" s="381"/>
      <c r="N2252" s="386"/>
      <c r="O2252" s="385"/>
    </row>
    <row r="2253" spans="1:15" ht="22.5" customHeight="1" x14ac:dyDescent="0.25">
      <c r="A2253" s="138" t="s">
        <v>1587</v>
      </c>
      <c r="B2253" s="30" t="s">
        <v>841</v>
      </c>
      <c r="C2253" s="381"/>
      <c r="D2253" s="381"/>
      <c r="E2253" s="381" t="s">
        <v>378</v>
      </c>
      <c r="F2253" s="381" t="s">
        <v>378</v>
      </c>
      <c r="G2253" s="385">
        <f t="shared" si="136"/>
        <v>3.4055949406779664</v>
      </c>
      <c r="H2253" s="381"/>
      <c r="I2253" s="381"/>
      <c r="J2253" s="381" t="s">
        <v>378</v>
      </c>
      <c r="K2253" s="381" t="s">
        <v>378</v>
      </c>
      <c r="L2253" s="381"/>
      <c r="M2253" s="381"/>
      <c r="N2253" s="386">
        <v>4.0186020300000003</v>
      </c>
      <c r="O2253" s="385">
        <v>4.0186020300000003</v>
      </c>
    </row>
    <row r="2254" spans="1:15" ht="31.5" x14ac:dyDescent="0.25">
      <c r="A2254" s="138" t="s">
        <v>978</v>
      </c>
      <c r="B2254" s="21" t="s">
        <v>4424</v>
      </c>
      <c r="C2254" s="381"/>
      <c r="D2254" s="381"/>
      <c r="E2254" s="381" t="s">
        <v>351</v>
      </c>
      <c r="F2254" s="381" t="s">
        <v>351</v>
      </c>
      <c r="G2254" s="385">
        <f t="shared" si="136"/>
        <v>1.0172951440677964</v>
      </c>
      <c r="H2254" s="381"/>
      <c r="I2254" s="381"/>
      <c r="J2254" s="381" t="s">
        <v>351</v>
      </c>
      <c r="K2254" s="381" t="s">
        <v>351</v>
      </c>
      <c r="L2254" s="381"/>
      <c r="M2254" s="381"/>
      <c r="N2254" s="386">
        <v>1.2004082699999998</v>
      </c>
      <c r="O2254" s="385">
        <v>1.2004082699999998</v>
      </c>
    </row>
    <row r="2255" spans="1:15" ht="31.5" x14ac:dyDescent="0.25">
      <c r="A2255" s="138" t="s">
        <v>980</v>
      </c>
      <c r="B2255" s="30" t="s">
        <v>851</v>
      </c>
      <c r="C2255" s="381"/>
      <c r="D2255" s="381"/>
      <c r="E2255" s="381" t="s">
        <v>18</v>
      </c>
      <c r="F2255" s="381" t="s">
        <v>18</v>
      </c>
      <c r="G2255" s="385">
        <f t="shared" si="136"/>
        <v>0.29650157627118651</v>
      </c>
      <c r="H2255" s="381"/>
      <c r="I2255" s="381"/>
      <c r="J2255" s="381" t="s">
        <v>18</v>
      </c>
      <c r="K2255" s="381" t="s">
        <v>18</v>
      </c>
      <c r="L2255" s="381"/>
      <c r="M2255" s="381"/>
      <c r="N2255" s="386">
        <v>0.34987186000000003</v>
      </c>
      <c r="O2255" s="385">
        <v>0.34987186000000003</v>
      </c>
    </row>
    <row r="2256" spans="1:15" ht="31.5" x14ac:dyDescent="0.25">
      <c r="A2256" s="138" t="s">
        <v>982</v>
      </c>
      <c r="B2256" s="30" t="s">
        <v>853</v>
      </c>
      <c r="C2256" s="381"/>
      <c r="D2256" s="381"/>
      <c r="E2256" s="381" t="s">
        <v>327</v>
      </c>
      <c r="F2256" s="381" t="s">
        <v>327</v>
      </c>
      <c r="G2256" s="385">
        <f t="shared" si="136"/>
        <v>0.37316289830508476</v>
      </c>
      <c r="H2256" s="381"/>
      <c r="I2256" s="381"/>
      <c r="J2256" s="381" t="s">
        <v>327</v>
      </c>
      <c r="K2256" s="381" t="s">
        <v>327</v>
      </c>
      <c r="L2256" s="381"/>
      <c r="M2256" s="381"/>
      <c r="N2256" s="386">
        <v>0.44033222</v>
      </c>
      <c r="O2256" s="385">
        <v>0.44033222</v>
      </c>
    </row>
    <row r="2257" spans="1:15" ht="31.5" x14ac:dyDescent="0.25">
      <c r="A2257" s="138" t="s">
        <v>984</v>
      </c>
      <c r="B2257" s="30" t="s">
        <v>855</v>
      </c>
      <c r="C2257" s="381"/>
      <c r="D2257" s="381"/>
      <c r="E2257" s="381" t="s">
        <v>352</v>
      </c>
      <c r="F2257" s="381" t="s">
        <v>352</v>
      </c>
      <c r="G2257" s="385">
        <f t="shared" si="136"/>
        <v>0.25401242372881361</v>
      </c>
      <c r="H2257" s="381"/>
      <c r="I2257" s="381"/>
      <c r="J2257" s="381" t="s">
        <v>352</v>
      </c>
      <c r="K2257" s="381" t="s">
        <v>352</v>
      </c>
      <c r="L2257" s="381"/>
      <c r="M2257" s="381"/>
      <c r="N2257" s="386">
        <v>0.29973466000000004</v>
      </c>
      <c r="O2257" s="385">
        <v>0.29973466000000004</v>
      </c>
    </row>
    <row r="2258" spans="1:15" ht="31.5" x14ac:dyDescent="0.25">
      <c r="A2258" s="138" t="s">
        <v>985</v>
      </c>
      <c r="B2258" s="30" t="s">
        <v>857</v>
      </c>
      <c r="C2258" s="381"/>
      <c r="D2258" s="381"/>
      <c r="E2258" s="381" t="s">
        <v>351</v>
      </c>
      <c r="F2258" s="381" t="s">
        <v>351</v>
      </c>
      <c r="G2258" s="385">
        <f t="shared" si="136"/>
        <v>0.99110081355932211</v>
      </c>
      <c r="H2258" s="381"/>
      <c r="I2258" s="381"/>
      <c r="J2258" s="381" t="s">
        <v>351</v>
      </c>
      <c r="K2258" s="381" t="s">
        <v>351</v>
      </c>
      <c r="L2258" s="381"/>
      <c r="M2258" s="381"/>
      <c r="N2258" s="386">
        <v>1.1694989600000001</v>
      </c>
      <c r="O2258" s="385">
        <v>1.1694989600000001</v>
      </c>
    </row>
    <row r="2259" spans="1:15" ht="31.5" x14ac:dyDescent="0.25">
      <c r="A2259" s="138" t="s">
        <v>987</v>
      </c>
      <c r="B2259" s="30" t="s">
        <v>859</v>
      </c>
      <c r="C2259" s="381"/>
      <c r="D2259" s="381"/>
      <c r="E2259" s="381" t="s">
        <v>19</v>
      </c>
      <c r="F2259" s="381" t="s">
        <v>19</v>
      </c>
      <c r="G2259" s="385">
        <f t="shared" si="136"/>
        <v>0.43210342372881361</v>
      </c>
      <c r="H2259" s="381"/>
      <c r="I2259" s="381"/>
      <c r="J2259" s="381" t="s">
        <v>19</v>
      </c>
      <c r="K2259" s="381" t="s">
        <v>19</v>
      </c>
      <c r="L2259" s="381"/>
      <c r="M2259" s="381"/>
      <c r="N2259" s="386">
        <v>0.50988204000000004</v>
      </c>
      <c r="O2259" s="385">
        <v>0.50988204000000004</v>
      </c>
    </row>
    <row r="2260" spans="1:15" ht="31.5" x14ac:dyDescent="0.25">
      <c r="A2260" s="138" t="s">
        <v>989</v>
      </c>
      <c r="B2260" s="21" t="s">
        <v>4425</v>
      </c>
      <c r="C2260" s="381"/>
      <c r="D2260" s="381"/>
      <c r="E2260" s="381" t="s">
        <v>862</v>
      </c>
      <c r="F2260" s="381" t="s">
        <v>862</v>
      </c>
      <c r="G2260" s="385">
        <f t="shared" si="136"/>
        <v>1.0165287542372883</v>
      </c>
      <c r="H2260" s="381"/>
      <c r="I2260" s="381"/>
      <c r="J2260" s="381" t="s">
        <v>862</v>
      </c>
      <c r="K2260" s="381" t="s">
        <v>862</v>
      </c>
      <c r="L2260" s="381"/>
      <c r="M2260" s="381"/>
      <c r="N2260" s="386">
        <v>1.1995039300000001</v>
      </c>
      <c r="O2260" s="385">
        <v>1.1995039300000001</v>
      </c>
    </row>
    <row r="2261" spans="1:15" ht="31.5" x14ac:dyDescent="0.25">
      <c r="A2261" s="138" t="s">
        <v>991</v>
      </c>
      <c r="B2261" s="21" t="s">
        <v>4426</v>
      </c>
      <c r="C2261" s="381"/>
      <c r="D2261" s="381"/>
      <c r="E2261" s="381" t="s">
        <v>18</v>
      </c>
      <c r="F2261" s="381" t="s">
        <v>18</v>
      </c>
      <c r="G2261" s="385">
        <f t="shared" si="136"/>
        <v>0.27978411864406783</v>
      </c>
      <c r="H2261" s="381"/>
      <c r="I2261" s="381"/>
      <c r="J2261" s="381" t="s">
        <v>18</v>
      </c>
      <c r="K2261" s="381" t="s">
        <v>18</v>
      </c>
      <c r="L2261" s="381"/>
      <c r="M2261" s="381"/>
      <c r="N2261" s="386">
        <v>0.33014526</v>
      </c>
      <c r="O2261" s="385">
        <v>0.33014526</v>
      </c>
    </row>
    <row r="2262" spans="1:15" ht="31.5" x14ac:dyDescent="0.25">
      <c r="A2262" s="138" t="s">
        <v>993</v>
      </c>
      <c r="B2262" s="21" t="s">
        <v>4427</v>
      </c>
      <c r="C2262" s="381"/>
      <c r="D2262" s="381"/>
      <c r="E2262" s="381" t="s">
        <v>18</v>
      </c>
      <c r="F2262" s="381" t="s">
        <v>18</v>
      </c>
      <c r="G2262" s="385">
        <f t="shared" si="136"/>
        <v>0.27979454237288137</v>
      </c>
      <c r="H2262" s="381"/>
      <c r="I2262" s="381"/>
      <c r="J2262" s="381" t="s">
        <v>18</v>
      </c>
      <c r="K2262" s="381" t="s">
        <v>18</v>
      </c>
      <c r="L2262" s="381"/>
      <c r="M2262" s="381"/>
      <c r="N2262" s="386">
        <v>0.33015756000000002</v>
      </c>
      <c r="O2262" s="385">
        <v>0.33015756000000002</v>
      </c>
    </row>
    <row r="2263" spans="1:15" x14ac:dyDescent="0.25">
      <c r="A2263" s="138" t="s">
        <v>994</v>
      </c>
      <c r="B2263" s="21" t="s">
        <v>4428</v>
      </c>
      <c r="C2263" s="381"/>
      <c r="D2263" s="381"/>
      <c r="E2263" s="381" t="s">
        <v>352</v>
      </c>
      <c r="F2263" s="381" t="s">
        <v>352</v>
      </c>
      <c r="G2263" s="385">
        <f t="shared" si="136"/>
        <v>0.33927136440677969</v>
      </c>
      <c r="H2263" s="381"/>
      <c r="I2263" s="381"/>
      <c r="J2263" s="381" t="s">
        <v>352</v>
      </c>
      <c r="K2263" s="381" t="s">
        <v>352</v>
      </c>
      <c r="L2263" s="381"/>
      <c r="M2263" s="381"/>
      <c r="N2263" s="386">
        <v>0.40034021000000003</v>
      </c>
      <c r="O2263" s="385">
        <v>0.40034021000000003</v>
      </c>
    </row>
    <row r="2264" spans="1:15" x14ac:dyDescent="0.25">
      <c r="A2264" s="138" t="s">
        <v>996</v>
      </c>
      <c r="B2264" s="21" t="s">
        <v>4429</v>
      </c>
      <c r="C2264" s="381"/>
      <c r="D2264" s="381"/>
      <c r="E2264" s="381" t="s">
        <v>352</v>
      </c>
      <c r="F2264" s="381" t="s">
        <v>352</v>
      </c>
      <c r="G2264" s="385">
        <f t="shared" si="136"/>
        <v>0.33915521186440678</v>
      </c>
      <c r="H2264" s="381"/>
      <c r="I2264" s="381"/>
      <c r="J2264" s="381" t="s">
        <v>352</v>
      </c>
      <c r="K2264" s="381" t="s">
        <v>352</v>
      </c>
      <c r="L2264" s="381"/>
      <c r="M2264" s="381"/>
      <c r="N2264" s="386">
        <v>0.40020315000000001</v>
      </c>
      <c r="O2264" s="385">
        <v>0.40020315000000001</v>
      </c>
    </row>
    <row r="2265" spans="1:15" ht="31.5" x14ac:dyDescent="0.25">
      <c r="A2265" s="138" t="s">
        <v>998</v>
      </c>
      <c r="B2265" s="21" t="s">
        <v>4430</v>
      </c>
      <c r="C2265" s="381"/>
      <c r="D2265" s="381"/>
      <c r="E2265" s="381" t="s">
        <v>873</v>
      </c>
      <c r="F2265" s="381" t="s">
        <v>873</v>
      </c>
      <c r="G2265" s="385">
        <f t="shared" si="136"/>
        <v>0.25471838983050848</v>
      </c>
      <c r="H2265" s="381"/>
      <c r="I2265" s="381"/>
      <c r="J2265" s="381" t="s">
        <v>873</v>
      </c>
      <c r="K2265" s="381" t="s">
        <v>873</v>
      </c>
      <c r="L2265" s="381"/>
      <c r="M2265" s="381"/>
      <c r="N2265" s="386">
        <v>0.30056769999999999</v>
      </c>
      <c r="O2265" s="385">
        <v>0.30056769999999999</v>
      </c>
    </row>
    <row r="2266" spans="1:15" ht="31.5" x14ac:dyDescent="0.25">
      <c r="A2266" s="138" t="s">
        <v>1000</v>
      </c>
      <c r="B2266" s="21" t="s">
        <v>4431</v>
      </c>
      <c r="C2266" s="381"/>
      <c r="D2266" s="381"/>
      <c r="E2266" s="381" t="s">
        <v>18</v>
      </c>
      <c r="F2266" s="381" t="s">
        <v>18</v>
      </c>
      <c r="G2266" s="385">
        <f t="shared" si="136"/>
        <v>0.32198801694915252</v>
      </c>
      <c r="H2266" s="381"/>
      <c r="I2266" s="381"/>
      <c r="J2266" s="381" t="s">
        <v>18</v>
      </c>
      <c r="K2266" s="381" t="s">
        <v>18</v>
      </c>
      <c r="L2266" s="381"/>
      <c r="M2266" s="381"/>
      <c r="N2266" s="386">
        <v>0.37994585999999997</v>
      </c>
      <c r="O2266" s="385">
        <v>0.37994585999999997</v>
      </c>
    </row>
    <row r="2267" spans="1:15" ht="31.5" x14ac:dyDescent="0.25">
      <c r="A2267" s="138" t="s">
        <v>1002</v>
      </c>
      <c r="B2267" s="21" t="s">
        <v>4432</v>
      </c>
      <c r="C2267" s="381"/>
      <c r="D2267" s="381"/>
      <c r="E2267" s="381" t="s">
        <v>327</v>
      </c>
      <c r="F2267" s="381" t="s">
        <v>327</v>
      </c>
      <c r="G2267" s="385">
        <f t="shared" si="136"/>
        <v>0.32166448305084749</v>
      </c>
      <c r="H2267" s="381"/>
      <c r="I2267" s="381"/>
      <c r="J2267" s="381" t="s">
        <v>327</v>
      </c>
      <c r="K2267" s="381" t="s">
        <v>327</v>
      </c>
      <c r="L2267" s="381"/>
      <c r="M2267" s="381"/>
      <c r="N2267" s="386">
        <v>0.37956409000000002</v>
      </c>
      <c r="O2267" s="385">
        <v>0.37956409000000002</v>
      </c>
    </row>
    <row r="2268" spans="1:15" ht="31.5" x14ac:dyDescent="0.25">
      <c r="A2268" s="138" t="s">
        <v>1004</v>
      </c>
      <c r="B2268" s="21" t="s">
        <v>4433</v>
      </c>
      <c r="C2268" s="381"/>
      <c r="D2268" s="381"/>
      <c r="E2268" s="381" t="s">
        <v>18</v>
      </c>
      <c r="F2268" s="381" t="s">
        <v>18</v>
      </c>
      <c r="G2268" s="385">
        <f t="shared" si="136"/>
        <v>0.25423728813559321</v>
      </c>
      <c r="H2268" s="381"/>
      <c r="I2268" s="381"/>
      <c r="J2268" s="381" t="s">
        <v>18</v>
      </c>
      <c r="K2268" s="381" t="s">
        <v>18</v>
      </c>
      <c r="L2268" s="381"/>
      <c r="M2268" s="381"/>
      <c r="N2268" s="386">
        <v>0.3</v>
      </c>
      <c r="O2268" s="385">
        <v>0.3</v>
      </c>
    </row>
    <row r="2269" spans="1:15" ht="31.5" x14ac:dyDescent="0.25">
      <c r="A2269" s="138" t="s">
        <v>1006</v>
      </c>
      <c r="B2269" s="21" t="s">
        <v>4434</v>
      </c>
      <c r="C2269" s="381"/>
      <c r="D2269" s="381"/>
      <c r="E2269" s="381" t="s">
        <v>327</v>
      </c>
      <c r="F2269" s="381" t="s">
        <v>327</v>
      </c>
      <c r="G2269" s="385">
        <f t="shared" si="136"/>
        <v>0.25423301694915257</v>
      </c>
      <c r="H2269" s="381"/>
      <c r="I2269" s="381"/>
      <c r="J2269" s="381" t="s">
        <v>327</v>
      </c>
      <c r="K2269" s="381" t="s">
        <v>327</v>
      </c>
      <c r="L2269" s="381"/>
      <c r="M2269" s="381"/>
      <c r="N2269" s="386">
        <v>0.29999496000000003</v>
      </c>
      <c r="O2269" s="385">
        <v>0.29999496000000003</v>
      </c>
    </row>
    <row r="2270" spans="1:15" ht="31.5" x14ac:dyDescent="0.25">
      <c r="A2270" s="138" t="s">
        <v>1008</v>
      </c>
      <c r="B2270" s="21" t="s">
        <v>4435</v>
      </c>
      <c r="C2270" s="381"/>
      <c r="D2270" s="381"/>
      <c r="E2270" s="381" t="s">
        <v>18</v>
      </c>
      <c r="F2270" s="381" t="s">
        <v>18</v>
      </c>
      <c r="G2270" s="385">
        <f t="shared" si="136"/>
        <v>0.2711864406779661</v>
      </c>
      <c r="H2270" s="381"/>
      <c r="I2270" s="381"/>
      <c r="J2270" s="381" t="s">
        <v>18</v>
      </c>
      <c r="K2270" s="381" t="s">
        <v>18</v>
      </c>
      <c r="L2270" s="381"/>
      <c r="M2270" s="381"/>
      <c r="N2270" s="386">
        <v>0.32</v>
      </c>
      <c r="O2270" s="385">
        <v>0.32</v>
      </c>
    </row>
    <row r="2271" spans="1:15" ht="31.5" x14ac:dyDescent="0.25">
      <c r="A2271" s="138" t="s">
        <v>1010</v>
      </c>
      <c r="B2271" s="21" t="s">
        <v>4436</v>
      </c>
      <c r="C2271" s="381"/>
      <c r="D2271" s="381"/>
      <c r="E2271" s="381" t="s">
        <v>327</v>
      </c>
      <c r="F2271" s="381" t="s">
        <v>327</v>
      </c>
      <c r="G2271" s="385">
        <f t="shared" si="136"/>
        <v>0.31354997457627121</v>
      </c>
      <c r="H2271" s="381"/>
      <c r="I2271" s="381"/>
      <c r="J2271" s="381" t="s">
        <v>327</v>
      </c>
      <c r="K2271" s="381" t="s">
        <v>327</v>
      </c>
      <c r="L2271" s="381"/>
      <c r="M2271" s="381"/>
      <c r="N2271" s="386">
        <v>0.36998897000000003</v>
      </c>
      <c r="O2271" s="385">
        <v>0.36998897000000003</v>
      </c>
    </row>
    <row r="2272" spans="1:15" ht="31.5" x14ac:dyDescent="0.25">
      <c r="A2272" s="138" t="s">
        <v>1011</v>
      </c>
      <c r="B2272" s="30" t="s">
        <v>887</v>
      </c>
      <c r="C2272" s="381"/>
      <c r="D2272" s="381"/>
      <c r="E2272" s="381" t="s">
        <v>888</v>
      </c>
      <c r="F2272" s="381" t="s">
        <v>888</v>
      </c>
      <c r="G2272" s="385">
        <f t="shared" si="136"/>
        <v>0.28823307627118644</v>
      </c>
      <c r="H2272" s="381"/>
      <c r="I2272" s="381"/>
      <c r="J2272" s="381" t="s">
        <v>888</v>
      </c>
      <c r="K2272" s="381" t="s">
        <v>888</v>
      </c>
      <c r="L2272" s="381"/>
      <c r="M2272" s="381"/>
      <c r="N2272" s="386">
        <v>0.34011502999999998</v>
      </c>
      <c r="O2272" s="385">
        <v>0.34011502999999998</v>
      </c>
    </row>
    <row r="2273" spans="1:15" ht="31.5" x14ac:dyDescent="0.25">
      <c r="A2273" s="138" t="s">
        <v>1013</v>
      </c>
      <c r="B2273" s="21" t="s">
        <v>4437</v>
      </c>
      <c r="C2273" s="381"/>
      <c r="D2273" s="381"/>
      <c r="E2273" s="381" t="s">
        <v>327</v>
      </c>
      <c r="F2273" s="381" t="s">
        <v>327</v>
      </c>
      <c r="G2273" s="385">
        <f t="shared" si="136"/>
        <v>0.23754555084745765</v>
      </c>
      <c r="H2273" s="381"/>
      <c r="I2273" s="381"/>
      <c r="J2273" s="381" t="s">
        <v>327</v>
      </c>
      <c r="K2273" s="381" t="s">
        <v>327</v>
      </c>
      <c r="L2273" s="381"/>
      <c r="M2273" s="381"/>
      <c r="N2273" s="386">
        <v>0.28030375000000002</v>
      </c>
      <c r="O2273" s="385">
        <v>0.28030375000000002</v>
      </c>
    </row>
    <row r="2274" spans="1:15" ht="31.5" x14ac:dyDescent="0.25">
      <c r="A2274" s="138" t="s">
        <v>1015</v>
      </c>
      <c r="B2274" s="21" t="s">
        <v>4438</v>
      </c>
      <c r="C2274" s="381"/>
      <c r="D2274" s="381"/>
      <c r="E2274" s="381" t="s">
        <v>18</v>
      </c>
      <c r="F2274" s="381" t="s">
        <v>18</v>
      </c>
      <c r="G2274" s="385">
        <f t="shared" si="136"/>
        <v>0.2541457627118644</v>
      </c>
      <c r="H2274" s="381"/>
      <c r="I2274" s="381"/>
      <c r="J2274" s="381" t="s">
        <v>18</v>
      </c>
      <c r="K2274" s="381" t="s">
        <v>18</v>
      </c>
      <c r="L2274" s="381"/>
      <c r="M2274" s="381"/>
      <c r="N2274" s="386">
        <v>0.29989199999999999</v>
      </c>
      <c r="O2274" s="385">
        <v>0.29989199999999999</v>
      </c>
    </row>
    <row r="2275" spans="1:15" ht="31.5" x14ac:dyDescent="0.25">
      <c r="A2275" s="138" t="s">
        <v>1017</v>
      </c>
      <c r="B2275" s="21" t="s">
        <v>4439</v>
      </c>
      <c r="C2275" s="381"/>
      <c r="D2275" s="381"/>
      <c r="E2275" s="381" t="s">
        <v>18</v>
      </c>
      <c r="F2275" s="381" t="s">
        <v>18</v>
      </c>
      <c r="G2275" s="385">
        <f t="shared" si="136"/>
        <v>0.29691866949152546</v>
      </c>
      <c r="H2275" s="381"/>
      <c r="I2275" s="381"/>
      <c r="J2275" s="381" t="s">
        <v>18</v>
      </c>
      <c r="K2275" s="381" t="s">
        <v>18</v>
      </c>
      <c r="L2275" s="381"/>
      <c r="M2275" s="381"/>
      <c r="N2275" s="386">
        <v>0.35036403000000005</v>
      </c>
      <c r="O2275" s="385">
        <v>0.35036403000000005</v>
      </c>
    </row>
    <row r="2276" spans="1:15" ht="47.25" x14ac:dyDescent="0.25">
      <c r="A2276" s="138" t="s">
        <v>1018</v>
      </c>
      <c r="B2276" s="21" t="s">
        <v>4440</v>
      </c>
      <c r="C2276" s="381"/>
      <c r="D2276" s="381"/>
      <c r="E2276" s="381" t="s">
        <v>902</v>
      </c>
      <c r="F2276" s="381" t="s">
        <v>902</v>
      </c>
      <c r="G2276" s="385">
        <f t="shared" si="136"/>
        <v>1.3985525423728815</v>
      </c>
      <c r="H2276" s="381"/>
      <c r="I2276" s="381"/>
      <c r="J2276" s="381" t="s">
        <v>902</v>
      </c>
      <c r="K2276" s="381" t="s">
        <v>902</v>
      </c>
      <c r="L2276" s="381"/>
      <c r="M2276" s="381"/>
      <c r="N2276" s="386">
        <v>1.6502920000000001</v>
      </c>
      <c r="O2276" s="385">
        <v>1.6502920000000001</v>
      </c>
    </row>
    <row r="2277" spans="1:15" ht="31.5" x14ac:dyDescent="0.25">
      <c r="A2277" s="138" t="s">
        <v>1019</v>
      </c>
      <c r="B2277" s="21" t="s">
        <v>4441</v>
      </c>
      <c r="C2277" s="381"/>
      <c r="D2277" s="381"/>
      <c r="E2277" s="381" t="s">
        <v>907</v>
      </c>
      <c r="F2277" s="381" t="s">
        <v>907</v>
      </c>
      <c r="G2277" s="385">
        <f t="shared" si="136"/>
        <v>0.14394590677966101</v>
      </c>
      <c r="H2277" s="381"/>
      <c r="I2277" s="381"/>
      <c r="J2277" s="381" t="s">
        <v>907</v>
      </c>
      <c r="K2277" s="381" t="s">
        <v>907</v>
      </c>
      <c r="L2277" s="381"/>
      <c r="M2277" s="381"/>
      <c r="N2277" s="386">
        <v>0.16985617</v>
      </c>
      <c r="O2277" s="385">
        <v>0.16985617</v>
      </c>
    </row>
    <row r="2278" spans="1:15" ht="31.5" x14ac:dyDescent="0.25">
      <c r="A2278" s="138" t="s">
        <v>1021</v>
      </c>
      <c r="B2278" s="21" t="s">
        <v>4442</v>
      </c>
      <c r="C2278" s="381"/>
      <c r="D2278" s="381"/>
      <c r="E2278" s="381" t="s">
        <v>910</v>
      </c>
      <c r="F2278" s="381" t="s">
        <v>910</v>
      </c>
      <c r="G2278" s="385">
        <f t="shared" si="136"/>
        <v>1.5756328474576271</v>
      </c>
      <c r="H2278" s="381"/>
      <c r="I2278" s="381"/>
      <c r="J2278" s="381" t="s">
        <v>910</v>
      </c>
      <c r="K2278" s="381" t="s">
        <v>910</v>
      </c>
      <c r="L2278" s="381"/>
      <c r="M2278" s="381"/>
      <c r="N2278" s="386">
        <v>1.85924676</v>
      </c>
      <c r="O2278" s="385">
        <v>1.85924676</v>
      </c>
    </row>
    <row r="2279" spans="1:15" ht="31.5" x14ac:dyDescent="0.25">
      <c r="A2279" s="138" t="s">
        <v>1419</v>
      </c>
      <c r="B2279" s="21" t="s">
        <v>4443</v>
      </c>
      <c r="C2279" s="381"/>
      <c r="D2279" s="381"/>
      <c r="E2279" s="381" t="s">
        <v>913</v>
      </c>
      <c r="F2279" s="381" t="s">
        <v>913</v>
      </c>
      <c r="G2279" s="385">
        <f t="shared" si="136"/>
        <v>1.6945582627118645</v>
      </c>
      <c r="H2279" s="381"/>
      <c r="I2279" s="381"/>
      <c r="J2279" s="381" t="s">
        <v>913</v>
      </c>
      <c r="K2279" s="381" t="s">
        <v>913</v>
      </c>
      <c r="L2279" s="381"/>
      <c r="M2279" s="381"/>
      <c r="N2279" s="386">
        <v>1.99957875</v>
      </c>
      <c r="O2279" s="385">
        <v>1.99957875</v>
      </c>
    </row>
    <row r="2280" spans="1:15" ht="31.5" x14ac:dyDescent="0.25">
      <c r="A2280" s="138" t="s">
        <v>1420</v>
      </c>
      <c r="B2280" s="21" t="s">
        <v>4444</v>
      </c>
      <c r="C2280" s="381"/>
      <c r="D2280" s="381"/>
      <c r="E2280" s="381" t="s">
        <v>541</v>
      </c>
      <c r="F2280" s="381" t="s">
        <v>541</v>
      </c>
      <c r="G2280" s="385">
        <f t="shared" si="136"/>
        <v>1.6950889830508473</v>
      </c>
      <c r="H2280" s="381"/>
      <c r="I2280" s="381"/>
      <c r="J2280" s="381" t="s">
        <v>541</v>
      </c>
      <c r="K2280" s="381" t="s">
        <v>541</v>
      </c>
      <c r="L2280" s="381"/>
      <c r="M2280" s="381"/>
      <c r="N2280" s="386">
        <v>2.0002049999999998</v>
      </c>
      <c r="O2280" s="385">
        <v>2.0002049999999998</v>
      </c>
    </row>
    <row r="2281" spans="1:15" ht="31.5" x14ac:dyDescent="0.25">
      <c r="A2281" s="138" t="s">
        <v>1421</v>
      </c>
      <c r="B2281" s="21" t="s">
        <v>4445</v>
      </c>
      <c r="C2281" s="381"/>
      <c r="D2281" s="381"/>
      <c r="E2281" s="381" t="s">
        <v>526</v>
      </c>
      <c r="F2281" s="381" t="s">
        <v>526</v>
      </c>
      <c r="G2281" s="385">
        <f t="shared" si="136"/>
        <v>1.0171411610169494</v>
      </c>
      <c r="H2281" s="381"/>
      <c r="I2281" s="381"/>
      <c r="J2281" s="381" t="s">
        <v>526</v>
      </c>
      <c r="K2281" s="381" t="s">
        <v>526</v>
      </c>
      <c r="L2281" s="381"/>
      <c r="M2281" s="381"/>
      <c r="N2281" s="386">
        <v>1.2002265700000001</v>
      </c>
      <c r="O2281" s="385">
        <v>1.2002265700000001</v>
      </c>
    </row>
    <row r="2282" spans="1:15" ht="31.5" x14ac:dyDescent="0.25">
      <c r="A2282" s="138" t="s">
        <v>1422</v>
      </c>
      <c r="B2282" s="21" t="s">
        <v>4446</v>
      </c>
      <c r="C2282" s="381"/>
      <c r="D2282" s="381"/>
      <c r="E2282" s="381" t="s">
        <v>920</v>
      </c>
      <c r="F2282" s="381" t="s">
        <v>920</v>
      </c>
      <c r="G2282" s="385">
        <f t="shared" si="136"/>
        <v>1.0848147288135592</v>
      </c>
      <c r="H2282" s="381"/>
      <c r="I2282" s="381"/>
      <c r="J2282" s="381" t="s">
        <v>920</v>
      </c>
      <c r="K2282" s="381" t="s">
        <v>920</v>
      </c>
      <c r="L2282" s="381"/>
      <c r="M2282" s="381"/>
      <c r="N2282" s="386">
        <v>1.2800813799999999</v>
      </c>
      <c r="O2282" s="385">
        <v>1.2800813799999999</v>
      </c>
    </row>
    <row r="2283" spans="1:15" ht="31.5" x14ac:dyDescent="0.25">
      <c r="A2283" s="138" t="s">
        <v>1423</v>
      </c>
      <c r="B2283" s="21" t="s">
        <v>4447</v>
      </c>
      <c r="C2283" s="381"/>
      <c r="D2283" s="381"/>
      <c r="E2283" s="381" t="s">
        <v>923</v>
      </c>
      <c r="F2283" s="381" t="s">
        <v>923</v>
      </c>
      <c r="G2283" s="385">
        <f t="shared" si="136"/>
        <v>0.53426859322033904</v>
      </c>
      <c r="H2283" s="381"/>
      <c r="I2283" s="381"/>
      <c r="J2283" s="381" t="s">
        <v>923</v>
      </c>
      <c r="K2283" s="381" t="s">
        <v>923</v>
      </c>
      <c r="L2283" s="381"/>
      <c r="M2283" s="381"/>
      <c r="N2283" s="386">
        <v>0.63043694000000006</v>
      </c>
      <c r="O2283" s="385">
        <v>0.63043694000000006</v>
      </c>
    </row>
    <row r="2284" spans="1:15" ht="31.5" x14ac:dyDescent="0.25">
      <c r="A2284" s="138" t="s">
        <v>1424</v>
      </c>
      <c r="B2284" s="21" t="s">
        <v>4448</v>
      </c>
      <c r="C2284" s="381"/>
      <c r="D2284" s="381"/>
      <c r="E2284" s="381" t="s">
        <v>711</v>
      </c>
      <c r="F2284" s="381" t="s">
        <v>711</v>
      </c>
      <c r="G2284" s="385">
        <f t="shared" si="136"/>
        <v>0.2538412203389831</v>
      </c>
      <c r="H2284" s="381"/>
      <c r="I2284" s="381"/>
      <c r="J2284" s="381" t="s">
        <v>711</v>
      </c>
      <c r="K2284" s="381" t="s">
        <v>711</v>
      </c>
      <c r="L2284" s="381"/>
      <c r="M2284" s="381"/>
      <c r="N2284" s="386">
        <v>0.29953264000000002</v>
      </c>
      <c r="O2284" s="385">
        <v>0.29953264000000002</v>
      </c>
    </row>
    <row r="2285" spans="1:15" ht="31.5" x14ac:dyDescent="0.25">
      <c r="A2285" s="138" t="s">
        <v>1425</v>
      </c>
      <c r="B2285" s="21" t="s">
        <v>4449</v>
      </c>
      <c r="C2285" s="381"/>
      <c r="D2285" s="381"/>
      <c r="E2285" s="381" t="s">
        <v>370</v>
      </c>
      <c r="F2285" s="381" t="s">
        <v>370</v>
      </c>
      <c r="G2285" s="385">
        <f t="shared" si="136"/>
        <v>0.76248594067796616</v>
      </c>
      <c r="H2285" s="381"/>
      <c r="I2285" s="381"/>
      <c r="J2285" s="381" t="s">
        <v>370</v>
      </c>
      <c r="K2285" s="381" t="s">
        <v>370</v>
      </c>
      <c r="L2285" s="381"/>
      <c r="M2285" s="381"/>
      <c r="N2285" s="386">
        <v>0.89973340999999996</v>
      </c>
      <c r="O2285" s="385">
        <v>0.89973340999999996</v>
      </c>
    </row>
    <row r="2286" spans="1:15" ht="31.5" x14ac:dyDescent="0.25">
      <c r="A2286" s="138" t="s">
        <v>1426</v>
      </c>
      <c r="B2286" s="21" t="s">
        <v>4450</v>
      </c>
      <c r="C2286" s="381"/>
      <c r="D2286" s="381"/>
      <c r="E2286" s="381" t="s">
        <v>930</v>
      </c>
      <c r="F2286" s="381" t="s">
        <v>930</v>
      </c>
      <c r="G2286" s="385">
        <f t="shared" ref="G2286:G2343" si="137">N2286/1.18</f>
        <v>1.1865569152542375</v>
      </c>
      <c r="H2286" s="381"/>
      <c r="I2286" s="381"/>
      <c r="J2286" s="381" t="s">
        <v>930</v>
      </c>
      <c r="K2286" s="381" t="s">
        <v>930</v>
      </c>
      <c r="L2286" s="381"/>
      <c r="M2286" s="381"/>
      <c r="N2286" s="386">
        <v>1.4001371600000001</v>
      </c>
      <c r="O2286" s="385">
        <v>1.4001371600000001</v>
      </c>
    </row>
    <row r="2287" spans="1:15" ht="31.5" x14ac:dyDescent="0.25">
      <c r="A2287" s="138" t="s">
        <v>1427</v>
      </c>
      <c r="B2287" s="21" t="s">
        <v>4451</v>
      </c>
      <c r="C2287" s="381"/>
      <c r="D2287" s="381"/>
      <c r="E2287" s="381" t="s">
        <v>933</v>
      </c>
      <c r="F2287" s="381" t="s">
        <v>933</v>
      </c>
      <c r="G2287" s="385">
        <f t="shared" si="137"/>
        <v>1.4409813559322036</v>
      </c>
      <c r="H2287" s="381"/>
      <c r="I2287" s="381"/>
      <c r="J2287" s="381" t="s">
        <v>933</v>
      </c>
      <c r="K2287" s="381" t="s">
        <v>933</v>
      </c>
      <c r="L2287" s="381"/>
      <c r="M2287" s="381"/>
      <c r="N2287" s="386">
        <v>1.700358</v>
      </c>
      <c r="O2287" s="385">
        <v>1.700358</v>
      </c>
    </row>
    <row r="2288" spans="1:15" ht="31.5" x14ac:dyDescent="0.25">
      <c r="A2288" s="138" t="s">
        <v>1428</v>
      </c>
      <c r="B2288" s="21" t="s">
        <v>4452</v>
      </c>
      <c r="C2288" s="381"/>
      <c r="D2288" s="381"/>
      <c r="E2288" s="381" t="s">
        <v>933</v>
      </c>
      <c r="F2288" s="381" t="s">
        <v>933</v>
      </c>
      <c r="G2288" s="385">
        <f t="shared" si="137"/>
        <v>0.84729886440677959</v>
      </c>
      <c r="H2288" s="381"/>
      <c r="I2288" s="381"/>
      <c r="J2288" s="381" t="s">
        <v>933</v>
      </c>
      <c r="K2288" s="381" t="s">
        <v>933</v>
      </c>
      <c r="L2288" s="381"/>
      <c r="M2288" s="381"/>
      <c r="N2288" s="386">
        <v>0.99981265999999991</v>
      </c>
      <c r="O2288" s="385">
        <v>0.99981265999999991</v>
      </c>
    </row>
    <row r="2289" spans="1:15" ht="31.5" x14ac:dyDescent="0.25">
      <c r="A2289" s="138" t="s">
        <v>1429</v>
      </c>
      <c r="B2289" s="21" t="s">
        <v>4453</v>
      </c>
      <c r="C2289" s="381"/>
      <c r="D2289" s="381"/>
      <c r="E2289" s="381" t="s">
        <v>938</v>
      </c>
      <c r="F2289" s="381" t="s">
        <v>938</v>
      </c>
      <c r="G2289" s="385">
        <f t="shared" si="137"/>
        <v>1.6101970677966102</v>
      </c>
      <c r="H2289" s="381"/>
      <c r="I2289" s="381"/>
      <c r="J2289" s="381" t="s">
        <v>938</v>
      </c>
      <c r="K2289" s="381" t="s">
        <v>938</v>
      </c>
      <c r="L2289" s="381"/>
      <c r="M2289" s="381"/>
      <c r="N2289" s="386">
        <v>1.90003254</v>
      </c>
      <c r="O2289" s="385">
        <v>1.90003254</v>
      </c>
    </row>
    <row r="2290" spans="1:15" ht="31.5" x14ac:dyDescent="0.25">
      <c r="A2290" s="138" t="s">
        <v>1430</v>
      </c>
      <c r="B2290" s="21" t="s">
        <v>4454</v>
      </c>
      <c r="C2290" s="381"/>
      <c r="D2290" s="381"/>
      <c r="E2290" s="381" t="s">
        <v>363</v>
      </c>
      <c r="F2290" s="381" t="s">
        <v>363</v>
      </c>
      <c r="G2290" s="385">
        <f t="shared" si="137"/>
        <v>0.42650762711864409</v>
      </c>
      <c r="H2290" s="381"/>
      <c r="I2290" s="381"/>
      <c r="J2290" s="381" t="s">
        <v>363</v>
      </c>
      <c r="K2290" s="381" t="s">
        <v>363</v>
      </c>
      <c r="L2290" s="381"/>
      <c r="M2290" s="381"/>
      <c r="N2290" s="386">
        <v>0.50327900000000003</v>
      </c>
      <c r="O2290" s="385">
        <v>0.50327900000000003</v>
      </c>
    </row>
    <row r="2291" spans="1:15" ht="31.5" x14ac:dyDescent="0.25">
      <c r="A2291" s="138" t="s">
        <v>1431</v>
      </c>
      <c r="B2291" s="21" t="s">
        <v>4455</v>
      </c>
      <c r="C2291" s="381"/>
      <c r="D2291" s="381"/>
      <c r="E2291" s="381" t="s">
        <v>943</v>
      </c>
      <c r="F2291" s="381" t="s">
        <v>943</v>
      </c>
      <c r="G2291" s="385">
        <f t="shared" si="137"/>
        <v>1.0169118050847459</v>
      </c>
      <c r="H2291" s="381"/>
      <c r="I2291" s="381"/>
      <c r="J2291" s="381" t="s">
        <v>943</v>
      </c>
      <c r="K2291" s="381" t="s">
        <v>943</v>
      </c>
      <c r="L2291" s="381"/>
      <c r="M2291" s="381"/>
      <c r="N2291" s="386">
        <v>1.19995593</v>
      </c>
      <c r="O2291" s="385">
        <v>1.19995593</v>
      </c>
    </row>
    <row r="2292" spans="1:15" ht="31.5" x14ac:dyDescent="0.25">
      <c r="A2292" s="138" t="s">
        <v>1432</v>
      </c>
      <c r="B2292" s="21" t="s">
        <v>4456</v>
      </c>
      <c r="C2292" s="381"/>
      <c r="D2292" s="381"/>
      <c r="E2292" s="381" t="s">
        <v>920</v>
      </c>
      <c r="F2292" s="381" t="s">
        <v>920</v>
      </c>
      <c r="G2292" s="385">
        <f t="shared" si="137"/>
        <v>1.1863877033898307</v>
      </c>
      <c r="H2292" s="381"/>
      <c r="I2292" s="381"/>
      <c r="J2292" s="381" t="s">
        <v>920</v>
      </c>
      <c r="K2292" s="381" t="s">
        <v>920</v>
      </c>
      <c r="L2292" s="381"/>
      <c r="M2292" s="381"/>
      <c r="N2292" s="386">
        <v>1.3999374900000001</v>
      </c>
      <c r="O2292" s="385">
        <v>1.3999374900000001</v>
      </c>
    </row>
    <row r="2293" spans="1:15" ht="31.5" x14ac:dyDescent="0.25">
      <c r="A2293" s="138" t="s">
        <v>1433</v>
      </c>
      <c r="B2293" s="21" t="s">
        <v>4457</v>
      </c>
      <c r="C2293" s="381"/>
      <c r="D2293" s="381"/>
      <c r="E2293" s="381" t="s">
        <v>948</v>
      </c>
      <c r="F2293" s="381" t="s">
        <v>948</v>
      </c>
      <c r="G2293" s="385">
        <f t="shared" si="137"/>
        <v>2.1189802372881354</v>
      </c>
      <c r="H2293" s="381"/>
      <c r="I2293" s="381"/>
      <c r="J2293" s="381" t="s">
        <v>948</v>
      </c>
      <c r="K2293" s="381" t="s">
        <v>948</v>
      </c>
      <c r="L2293" s="381"/>
      <c r="M2293" s="381"/>
      <c r="N2293" s="386">
        <v>2.5003966799999997</v>
      </c>
      <c r="O2293" s="385">
        <v>2.5003966799999997</v>
      </c>
    </row>
    <row r="2294" spans="1:15" ht="31.5" x14ac:dyDescent="0.25">
      <c r="A2294" s="138" t="s">
        <v>1434</v>
      </c>
      <c r="B2294" s="21" t="s">
        <v>4458</v>
      </c>
      <c r="C2294" s="381"/>
      <c r="D2294" s="381"/>
      <c r="E2294" s="381" t="s">
        <v>951</v>
      </c>
      <c r="F2294" s="381" t="s">
        <v>951</v>
      </c>
      <c r="G2294" s="385">
        <f t="shared" si="137"/>
        <v>1.2715600254237289</v>
      </c>
      <c r="H2294" s="381"/>
      <c r="I2294" s="381"/>
      <c r="J2294" s="381" t="s">
        <v>951</v>
      </c>
      <c r="K2294" s="381" t="s">
        <v>951</v>
      </c>
      <c r="L2294" s="381"/>
      <c r="M2294" s="381"/>
      <c r="N2294" s="386">
        <v>1.5004408300000001</v>
      </c>
      <c r="O2294" s="385">
        <v>1.5004408300000001</v>
      </c>
    </row>
    <row r="2295" spans="1:15" ht="31.5" x14ac:dyDescent="0.25">
      <c r="A2295" s="138" t="s">
        <v>1435</v>
      </c>
      <c r="B2295" s="21" t="s">
        <v>4459</v>
      </c>
      <c r="C2295" s="381"/>
      <c r="D2295" s="381"/>
      <c r="E2295" s="381" t="s">
        <v>862</v>
      </c>
      <c r="F2295" s="381" t="s">
        <v>862</v>
      </c>
      <c r="G2295" s="385">
        <f t="shared" si="137"/>
        <v>0.93258050847457619</v>
      </c>
      <c r="H2295" s="381"/>
      <c r="I2295" s="381"/>
      <c r="J2295" s="381" t="s">
        <v>862</v>
      </c>
      <c r="K2295" s="381" t="s">
        <v>862</v>
      </c>
      <c r="L2295" s="381"/>
      <c r="M2295" s="381"/>
      <c r="N2295" s="386">
        <v>1.1004449999999999</v>
      </c>
      <c r="O2295" s="385">
        <v>1.1004449999999999</v>
      </c>
    </row>
    <row r="2296" spans="1:15" ht="31.5" x14ac:dyDescent="0.25">
      <c r="A2296" s="138" t="s">
        <v>1436</v>
      </c>
      <c r="B2296" s="35" t="s">
        <v>4460</v>
      </c>
      <c r="C2296" s="381"/>
      <c r="D2296" s="381"/>
      <c r="E2296" s="381" t="s">
        <v>95</v>
      </c>
      <c r="F2296" s="381" t="s">
        <v>95</v>
      </c>
      <c r="G2296" s="385">
        <f t="shared" si="137"/>
        <v>0.90542866949152556</v>
      </c>
      <c r="H2296" s="381"/>
      <c r="I2296" s="381"/>
      <c r="J2296" s="381" t="s">
        <v>95</v>
      </c>
      <c r="K2296" s="381" t="s">
        <v>95</v>
      </c>
      <c r="L2296" s="381"/>
      <c r="M2296" s="381"/>
      <c r="N2296" s="386">
        <v>1.0684058300000001</v>
      </c>
      <c r="O2296" s="385">
        <v>1.0684058300000001</v>
      </c>
    </row>
    <row r="2297" spans="1:15" ht="31.5" x14ac:dyDescent="0.25">
      <c r="A2297" s="138" t="s">
        <v>1437</v>
      </c>
      <c r="B2297" s="35" t="s">
        <v>4461</v>
      </c>
      <c r="C2297" s="381"/>
      <c r="D2297" s="381"/>
      <c r="E2297" s="381" t="s">
        <v>960</v>
      </c>
      <c r="F2297" s="381" t="s">
        <v>960</v>
      </c>
      <c r="G2297" s="385">
        <f t="shared" si="137"/>
        <v>3.3049059322033898</v>
      </c>
      <c r="H2297" s="381"/>
      <c r="I2297" s="381"/>
      <c r="J2297" s="381" t="s">
        <v>960</v>
      </c>
      <c r="K2297" s="381" t="s">
        <v>960</v>
      </c>
      <c r="L2297" s="381"/>
      <c r="M2297" s="381"/>
      <c r="N2297" s="386">
        <v>3.8997889999999997</v>
      </c>
      <c r="O2297" s="385">
        <v>3.8997889999999997</v>
      </c>
    </row>
    <row r="2298" spans="1:15" ht="63" x14ac:dyDescent="0.25">
      <c r="A2298" s="138" t="s">
        <v>1438</v>
      </c>
      <c r="B2298" s="21" t="s">
        <v>4462</v>
      </c>
      <c r="C2298" s="381"/>
      <c r="D2298" s="381"/>
      <c r="E2298" s="381" t="s">
        <v>711</v>
      </c>
      <c r="F2298" s="381" t="s">
        <v>711</v>
      </c>
      <c r="G2298" s="385">
        <f t="shared" si="137"/>
        <v>0.50820423728813569</v>
      </c>
      <c r="H2298" s="381"/>
      <c r="I2298" s="381"/>
      <c r="J2298" s="381" t="s">
        <v>711</v>
      </c>
      <c r="K2298" s="381" t="s">
        <v>711</v>
      </c>
      <c r="L2298" s="381"/>
      <c r="M2298" s="381"/>
      <c r="N2298" s="386">
        <v>0.59968100000000002</v>
      </c>
      <c r="O2298" s="385">
        <v>0.59968100000000002</v>
      </c>
    </row>
    <row r="2299" spans="1:15" ht="47.25" x14ac:dyDescent="0.25">
      <c r="A2299" s="138" t="s">
        <v>1439</v>
      </c>
      <c r="B2299" s="21" t="s">
        <v>4463</v>
      </c>
      <c r="C2299" s="381"/>
      <c r="D2299" s="381"/>
      <c r="E2299" s="381" t="s">
        <v>964</v>
      </c>
      <c r="F2299" s="381" t="s">
        <v>964</v>
      </c>
      <c r="G2299" s="385">
        <f t="shared" si="137"/>
        <v>0.16949152542372883</v>
      </c>
      <c r="H2299" s="381"/>
      <c r="I2299" s="381"/>
      <c r="J2299" s="381" t="s">
        <v>964</v>
      </c>
      <c r="K2299" s="381" t="s">
        <v>964</v>
      </c>
      <c r="L2299" s="381"/>
      <c r="M2299" s="381"/>
      <c r="N2299" s="386">
        <v>0.2</v>
      </c>
      <c r="O2299" s="385">
        <v>0.2</v>
      </c>
    </row>
    <row r="2300" spans="1:15" ht="31.5" x14ac:dyDescent="0.25">
      <c r="A2300" s="138" t="s">
        <v>1440</v>
      </c>
      <c r="B2300" s="21" t="s">
        <v>4464</v>
      </c>
      <c r="C2300" s="381"/>
      <c r="D2300" s="381"/>
      <c r="E2300" s="381" t="s">
        <v>943</v>
      </c>
      <c r="F2300" s="381" t="s">
        <v>943</v>
      </c>
      <c r="G2300" s="385">
        <f t="shared" si="137"/>
        <v>1.6104847457627118</v>
      </c>
      <c r="H2300" s="381"/>
      <c r="I2300" s="381"/>
      <c r="J2300" s="381" t="s">
        <v>943</v>
      </c>
      <c r="K2300" s="381" t="s">
        <v>943</v>
      </c>
      <c r="L2300" s="381"/>
      <c r="M2300" s="381"/>
      <c r="N2300" s="386">
        <v>1.900372</v>
      </c>
      <c r="O2300" s="385">
        <v>1.900372</v>
      </c>
    </row>
    <row r="2301" spans="1:15" ht="31.5" x14ac:dyDescent="0.25">
      <c r="A2301" s="138" t="s">
        <v>1441</v>
      </c>
      <c r="B2301" s="21" t="s">
        <v>4465</v>
      </c>
      <c r="C2301" s="381"/>
      <c r="D2301" s="381"/>
      <c r="E2301" s="381" t="s">
        <v>967</v>
      </c>
      <c r="F2301" s="381" t="s">
        <v>967</v>
      </c>
      <c r="G2301" s="385">
        <f t="shared" si="137"/>
        <v>2.1187745762711869</v>
      </c>
      <c r="H2301" s="381"/>
      <c r="I2301" s="381"/>
      <c r="J2301" s="381" t="s">
        <v>967</v>
      </c>
      <c r="K2301" s="381" t="s">
        <v>967</v>
      </c>
      <c r="L2301" s="381"/>
      <c r="M2301" s="381"/>
      <c r="N2301" s="386">
        <v>2.5001540000000002</v>
      </c>
      <c r="O2301" s="385">
        <v>2.5001540000000002</v>
      </c>
    </row>
    <row r="2302" spans="1:15" ht="31.5" x14ac:dyDescent="0.25">
      <c r="A2302" s="138" t="s">
        <v>1442</v>
      </c>
      <c r="B2302" s="21" t="s">
        <v>4466</v>
      </c>
      <c r="C2302" s="381"/>
      <c r="D2302" s="381"/>
      <c r="E2302" s="381" t="s">
        <v>18</v>
      </c>
      <c r="F2302" s="381" t="s">
        <v>18</v>
      </c>
      <c r="G2302" s="385">
        <f t="shared" si="137"/>
        <v>0.26325847457627122</v>
      </c>
      <c r="H2302" s="381"/>
      <c r="I2302" s="381"/>
      <c r="J2302" s="381" t="s">
        <v>18</v>
      </c>
      <c r="K2302" s="381" t="s">
        <v>18</v>
      </c>
      <c r="L2302" s="381"/>
      <c r="M2302" s="381"/>
      <c r="N2302" s="386">
        <v>0.310645</v>
      </c>
      <c r="O2302" s="385">
        <v>0.310645</v>
      </c>
    </row>
    <row r="2303" spans="1:15" ht="63" x14ac:dyDescent="0.25">
      <c r="A2303" s="138" t="s">
        <v>1697</v>
      </c>
      <c r="B2303" s="30" t="s">
        <v>969</v>
      </c>
      <c r="C2303" s="381"/>
      <c r="D2303" s="381"/>
      <c r="E2303" s="381" t="s">
        <v>913</v>
      </c>
      <c r="F2303" s="381" t="s">
        <v>913</v>
      </c>
      <c r="G2303" s="385">
        <f t="shared" si="137"/>
        <v>5.388410872881356</v>
      </c>
      <c r="H2303" s="381"/>
      <c r="I2303" s="381"/>
      <c r="J2303" s="381" t="s">
        <v>913</v>
      </c>
      <c r="K2303" s="381" t="s">
        <v>913</v>
      </c>
      <c r="L2303" s="381"/>
      <c r="M2303" s="381"/>
      <c r="N2303" s="386">
        <v>6.3583248299999999</v>
      </c>
      <c r="O2303" s="385">
        <v>6.3583248299999999</v>
      </c>
    </row>
    <row r="2304" spans="1:15" ht="63" x14ac:dyDescent="0.25">
      <c r="A2304" s="138" t="s">
        <v>1698</v>
      </c>
      <c r="B2304" s="30" t="s">
        <v>970</v>
      </c>
      <c r="C2304" s="381"/>
      <c r="D2304" s="381"/>
      <c r="E2304" s="381" t="s">
        <v>971</v>
      </c>
      <c r="F2304" s="381" t="s">
        <v>971</v>
      </c>
      <c r="G2304" s="385">
        <f t="shared" si="137"/>
        <v>25.084495084745765</v>
      </c>
      <c r="H2304" s="381"/>
      <c r="I2304" s="381"/>
      <c r="J2304" s="381" t="s">
        <v>971</v>
      </c>
      <c r="K2304" s="381" t="s">
        <v>971</v>
      </c>
      <c r="L2304" s="381"/>
      <c r="M2304" s="381"/>
      <c r="N2304" s="386">
        <v>29.599704200000001</v>
      </c>
      <c r="O2304" s="385">
        <v>29.599704200000001</v>
      </c>
    </row>
    <row r="2305" spans="1:15" ht="47.25" x14ac:dyDescent="0.25">
      <c r="A2305" s="138" t="s">
        <v>1699</v>
      </c>
      <c r="B2305" s="30" t="s">
        <v>1244</v>
      </c>
      <c r="C2305" s="381"/>
      <c r="D2305" s="381"/>
      <c r="E2305" s="381" t="s">
        <v>972</v>
      </c>
      <c r="F2305" s="381" t="s">
        <v>972</v>
      </c>
      <c r="G2305" s="385">
        <f t="shared" si="137"/>
        <v>32.596886553247181</v>
      </c>
      <c r="H2305" s="381"/>
      <c r="I2305" s="381"/>
      <c r="J2305" s="381" t="s">
        <v>972</v>
      </c>
      <c r="K2305" s="381" t="s">
        <v>972</v>
      </c>
      <c r="L2305" s="381"/>
      <c r="M2305" s="381"/>
      <c r="N2305" s="386">
        <v>38.464326132831673</v>
      </c>
      <c r="O2305" s="385">
        <v>38.464326132831673</v>
      </c>
    </row>
    <row r="2306" spans="1:15" ht="78.75" x14ac:dyDescent="0.25">
      <c r="A2306" s="138" t="s">
        <v>1700</v>
      </c>
      <c r="B2306" s="30" t="s">
        <v>1195</v>
      </c>
      <c r="C2306" s="381"/>
      <c r="D2306" s="381"/>
      <c r="E2306" s="381" t="s">
        <v>134</v>
      </c>
      <c r="F2306" s="381" t="s">
        <v>134</v>
      </c>
      <c r="G2306" s="385">
        <f t="shared" si="137"/>
        <v>7.2190110169491534E-2</v>
      </c>
      <c r="H2306" s="381"/>
      <c r="I2306" s="381"/>
      <c r="J2306" s="381" t="s">
        <v>134</v>
      </c>
      <c r="K2306" s="381" t="s">
        <v>134</v>
      </c>
      <c r="L2306" s="381"/>
      <c r="M2306" s="381"/>
      <c r="N2306" s="386">
        <v>8.5184330000000003E-2</v>
      </c>
      <c r="O2306" s="385">
        <v>8.5184330000000003E-2</v>
      </c>
    </row>
    <row r="2307" spans="1:15" ht="63" x14ac:dyDescent="0.25">
      <c r="A2307" s="138" t="s">
        <v>1701</v>
      </c>
      <c r="B2307" s="30" t="s">
        <v>973</v>
      </c>
      <c r="C2307" s="381"/>
      <c r="D2307" s="381"/>
      <c r="E2307" s="381" t="s">
        <v>974</v>
      </c>
      <c r="F2307" s="381" t="s">
        <v>974</v>
      </c>
      <c r="G2307" s="385">
        <f t="shared" si="137"/>
        <v>1.6101694915254237E-2</v>
      </c>
      <c r="H2307" s="381"/>
      <c r="I2307" s="381"/>
      <c r="J2307" s="381" t="s">
        <v>974</v>
      </c>
      <c r="K2307" s="381" t="s">
        <v>974</v>
      </c>
      <c r="L2307" s="381"/>
      <c r="M2307" s="381"/>
      <c r="N2307" s="386">
        <v>1.9E-2</v>
      </c>
      <c r="O2307" s="385">
        <v>1.9E-2</v>
      </c>
    </row>
    <row r="2308" spans="1:15" ht="47.25" x14ac:dyDescent="0.25">
      <c r="A2308" s="138" t="s">
        <v>1702</v>
      </c>
      <c r="B2308" s="30" t="s">
        <v>1196</v>
      </c>
      <c r="C2308" s="381"/>
      <c r="D2308" s="381"/>
      <c r="E2308" s="381" t="s">
        <v>975</v>
      </c>
      <c r="F2308" s="381" t="s">
        <v>975</v>
      </c>
      <c r="G2308" s="385">
        <f t="shared" si="137"/>
        <v>2.6271186440677967</v>
      </c>
      <c r="H2308" s="381"/>
      <c r="I2308" s="381"/>
      <c r="J2308" s="381" t="s">
        <v>975</v>
      </c>
      <c r="K2308" s="381" t="s">
        <v>975</v>
      </c>
      <c r="L2308" s="381"/>
      <c r="M2308" s="381"/>
      <c r="N2308" s="386">
        <v>3.1</v>
      </c>
      <c r="O2308" s="385">
        <v>3.1</v>
      </c>
    </row>
    <row r="2309" spans="1:15" x14ac:dyDescent="0.25">
      <c r="A2309" s="138" t="s">
        <v>1703</v>
      </c>
      <c r="B2309" s="30" t="s">
        <v>976</v>
      </c>
      <c r="C2309" s="381"/>
      <c r="D2309" s="381"/>
      <c r="E2309" s="381"/>
      <c r="F2309" s="381"/>
      <c r="G2309" s="385">
        <f t="shared" si="137"/>
        <v>3.0304796610169493E-2</v>
      </c>
      <c r="H2309" s="381"/>
      <c r="I2309" s="381"/>
      <c r="J2309" s="381"/>
      <c r="K2309" s="381"/>
      <c r="L2309" s="381"/>
      <c r="M2309" s="381"/>
      <c r="N2309" s="386">
        <v>3.5759659999999999E-2</v>
      </c>
      <c r="O2309" s="385">
        <v>3.5759659999999999E-2</v>
      </c>
    </row>
    <row r="2310" spans="1:15" ht="47.25" x14ac:dyDescent="0.25">
      <c r="A2310" s="138" t="s">
        <v>1704</v>
      </c>
      <c r="B2310" s="30" t="s">
        <v>1247</v>
      </c>
      <c r="C2310" s="381"/>
      <c r="D2310" s="381"/>
      <c r="E2310" s="381"/>
      <c r="F2310" s="381"/>
      <c r="G2310" s="385">
        <f t="shared" si="137"/>
        <v>0.21604800000000002</v>
      </c>
      <c r="H2310" s="381"/>
      <c r="I2310" s="381"/>
      <c r="J2310" s="381"/>
      <c r="K2310" s="381"/>
      <c r="L2310" s="381"/>
      <c r="M2310" s="381"/>
      <c r="N2310" s="386">
        <v>0.25493663999999999</v>
      </c>
      <c r="O2310" s="385">
        <v>0.25493663999999999</v>
      </c>
    </row>
    <row r="2311" spans="1:15" ht="47.25" x14ac:dyDescent="0.25">
      <c r="A2311" s="138" t="s">
        <v>1705</v>
      </c>
      <c r="B2311" s="30" t="s">
        <v>977</v>
      </c>
      <c r="C2311" s="381"/>
      <c r="D2311" s="381"/>
      <c r="E2311" s="381"/>
      <c r="F2311" s="381"/>
      <c r="G2311" s="385">
        <f t="shared" si="137"/>
        <v>1.734491525423729E-2</v>
      </c>
      <c r="H2311" s="381"/>
      <c r="I2311" s="381"/>
      <c r="J2311" s="381"/>
      <c r="K2311" s="381"/>
      <c r="L2311" s="381"/>
      <c r="M2311" s="381"/>
      <c r="N2311" s="386">
        <v>2.0466999999999999E-2</v>
      </c>
      <c r="O2311" s="385">
        <v>2.0466999999999999E-2</v>
      </c>
    </row>
    <row r="2312" spans="1:15" ht="31.5" x14ac:dyDescent="0.25">
      <c r="A2312" s="138" t="s">
        <v>1706</v>
      </c>
      <c r="B2312" s="21" t="s">
        <v>4467</v>
      </c>
      <c r="C2312" s="381"/>
      <c r="D2312" s="381"/>
      <c r="E2312" s="381"/>
      <c r="F2312" s="381"/>
      <c r="G2312" s="385">
        <f t="shared" si="137"/>
        <v>3.2038983050847458E-2</v>
      </c>
      <c r="H2312" s="381"/>
      <c r="I2312" s="381"/>
      <c r="J2312" s="381"/>
      <c r="K2312" s="381"/>
      <c r="L2312" s="381"/>
      <c r="M2312" s="381"/>
      <c r="N2312" s="386">
        <v>3.7805999999999999E-2</v>
      </c>
      <c r="O2312" s="385">
        <v>3.7805999999999999E-2</v>
      </c>
    </row>
    <row r="2313" spans="1:15" ht="31.5" x14ac:dyDescent="0.25">
      <c r="A2313" s="138" t="s">
        <v>1707</v>
      </c>
      <c r="B2313" s="21" t="s">
        <v>4468</v>
      </c>
      <c r="C2313" s="381"/>
      <c r="D2313" s="381"/>
      <c r="E2313" s="381"/>
      <c r="F2313" s="381"/>
      <c r="G2313" s="385">
        <f t="shared" si="137"/>
        <v>6.1123728813559319E-2</v>
      </c>
      <c r="H2313" s="381"/>
      <c r="I2313" s="381"/>
      <c r="J2313" s="381"/>
      <c r="K2313" s="381"/>
      <c r="L2313" s="381"/>
      <c r="M2313" s="381"/>
      <c r="N2313" s="386">
        <v>7.2125999999999996E-2</v>
      </c>
      <c r="O2313" s="385">
        <v>7.2125999999999996E-2</v>
      </c>
    </row>
    <row r="2314" spans="1:15" ht="31.5" x14ac:dyDescent="0.25">
      <c r="A2314" s="138" t="s">
        <v>1708</v>
      </c>
      <c r="B2314" s="30" t="s">
        <v>1014</v>
      </c>
      <c r="C2314" s="381"/>
      <c r="D2314" s="381"/>
      <c r="E2314" s="381"/>
      <c r="F2314" s="381"/>
      <c r="G2314" s="385">
        <f t="shared" si="137"/>
        <v>6.1123728813559319E-2</v>
      </c>
      <c r="H2314" s="381"/>
      <c r="I2314" s="381"/>
      <c r="J2314" s="381"/>
      <c r="K2314" s="381"/>
      <c r="L2314" s="381"/>
      <c r="M2314" s="381"/>
      <c r="N2314" s="386">
        <v>7.2125999999999996E-2</v>
      </c>
      <c r="O2314" s="385">
        <v>7.2125999999999996E-2</v>
      </c>
    </row>
    <row r="2315" spans="1:15" ht="31.5" x14ac:dyDescent="0.25">
      <c r="A2315" s="138" t="s">
        <v>1709</v>
      </c>
      <c r="B2315" s="21" t="s">
        <v>4469</v>
      </c>
      <c r="C2315" s="381"/>
      <c r="D2315" s="381"/>
      <c r="E2315" s="381"/>
      <c r="F2315" s="381"/>
      <c r="G2315" s="385">
        <f t="shared" si="137"/>
        <v>3.8144915254237285E-2</v>
      </c>
      <c r="H2315" s="381"/>
      <c r="I2315" s="381"/>
      <c r="J2315" s="381"/>
      <c r="K2315" s="381"/>
      <c r="L2315" s="381"/>
      <c r="M2315" s="381"/>
      <c r="N2315" s="386">
        <v>4.5010999999999995E-2</v>
      </c>
      <c r="O2315" s="385">
        <v>4.5010999999999995E-2</v>
      </c>
    </row>
    <row r="2316" spans="1:15" ht="47.25" x14ac:dyDescent="0.25">
      <c r="A2316" s="138" t="s">
        <v>1710</v>
      </c>
      <c r="B2316" s="21" t="s">
        <v>4471</v>
      </c>
      <c r="C2316" s="381"/>
      <c r="D2316" s="381"/>
      <c r="E2316" s="381"/>
      <c r="F2316" s="381"/>
      <c r="G2316" s="385">
        <f t="shared" si="137"/>
        <v>5.8788135593220346E-2</v>
      </c>
      <c r="H2316" s="381"/>
      <c r="I2316" s="381"/>
      <c r="J2316" s="381"/>
      <c r="K2316" s="381"/>
      <c r="L2316" s="381"/>
      <c r="M2316" s="381"/>
      <c r="N2316" s="386">
        <v>6.9370000000000001E-2</v>
      </c>
      <c r="O2316" s="385">
        <v>6.9370000000000001E-2</v>
      </c>
    </row>
    <row r="2317" spans="1:15" ht="31.5" x14ac:dyDescent="0.25">
      <c r="A2317" s="138" t="s">
        <v>1711</v>
      </c>
      <c r="B2317" s="21" t="s">
        <v>4470</v>
      </c>
      <c r="C2317" s="381"/>
      <c r="D2317" s="381"/>
      <c r="E2317" s="381"/>
      <c r="F2317" s="381"/>
      <c r="G2317" s="385">
        <f t="shared" si="137"/>
        <v>3.2038983050847458E-2</v>
      </c>
      <c r="H2317" s="381"/>
      <c r="I2317" s="381"/>
      <c r="J2317" s="381"/>
      <c r="K2317" s="381"/>
      <c r="L2317" s="381"/>
      <c r="M2317" s="381"/>
      <c r="N2317" s="386">
        <v>3.7805999999999999E-2</v>
      </c>
      <c r="O2317" s="385">
        <v>3.7805999999999999E-2</v>
      </c>
    </row>
    <row r="2318" spans="1:15" ht="31.5" x14ac:dyDescent="0.25">
      <c r="A2318" s="138" t="s">
        <v>1712</v>
      </c>
      <c r="B2318" s="21" t="s">
        <v>4472</v>
      </c>
      <c r="C2318" s="381"/>
      <c r="D2318" s="381"/>
      <c r="E2318" s="381"/>
      <c r="F2318" s="381"/>
      <c r="G2318" s="385">
        <f t="shared" si="137"/>
        <v>3.3524576271186449E-2</v>
      </c>
      <c r="H2318" s="381"/>
      <c r="I2318" s="381"/>
      <c r="J2318" s="381"/>
      <c r="K2318" s="381"/>
      <c r="L2318" s="381"/>
      <c r="M2318" s="381"/>
      <c r="N2318" s="386">
        <v>3.9559000000000004E-2</v>
      </c>
      <c r="O2318" s="385">
        <v>3.9559000000000004E-2</v>
      </c>
    </row>
    <row r="2319" spans="1:15" ht="31.5" x14ac:dyDescent="0.25">
      <c r="A2319" s="138" t="s">
        <v>1713</v>
      </c>
      <c r="B2319" s="21" t="s">
        <v>4473</v>
      </c>
      <c r="C2319" s="381"/>
      <c r="D2319" s="381"/>
      <c r="E2319" s="381"/>
      <c r="F2319" s="381"/>
      <c r="G2319" s="385">
        <f t="shared" si="137"/>
        <v>5.8788135593220346E-2</v>
      </c>
      <c r="H2319" s="381"/>
      <c r="I2319" s="381"/>
      <c r="J2319" s="381"/>
      <c r="K2319" s="381"/>
      <c r="L2319" s="381"/>
      <c r="M2319" s="381"/>
      <c r="N2319" s="386">
        <v>6.9370000000000001E-2</v>
      </c>
      <c r="O2319" s="385">
        <v>6.9370000000000001E-2</v>
      </c>
    </row>
    <row r="2320" spans="1:15" ht="31.5" x14ac:dyDescent="0.25">
      <c r="A2320" s="138" t="s">
        <v>1714</v>
      </c>
      <c r="B2320" s="21" t="s">
        <v>4474</v>
      </c>
      <c r="C2320" s="381"/>
      <c r="D2320" s="381"/>
      <c r="E2320" s="381"/>
      <c r="F2320" s="381"/>
      <c r="G2320" s="385">
        <f t="shared" si="137"/>
        <v>0.44533898305084746</v>
      </c>
      <c r="H2320" s="381"/>
      <c r="I2320" s="381"/>
      <c r="J2320" s="381"/>
      <c r="K2320" s="381"/>
      <c r="L2320" s="381"/>
      <c r="M2320" s="381"/>
      <c r="N2320" s="386">
        <v>0.52549999999999997</v>
      </c>
      <c r="O2320" s="385">
        <v>0.52549999999999997</v>
      </c>
    </row>
    <row r="2321" spans="1:15" ht="31.5" x14ac:dyDescent="0.25">
      <c r="A2321" s="138" t="s">
        <v>1715</v>
      </c>
      <c r="B2321" s="21" t="s">
        <v>4475</v>
      </c>
      <c r="C2321" s="381"/>
      <c r="D2321" s="381"/>
      <c r="E2321" s="381"/>
      <c r="F2321" s="381"/>
      <c r="G2321" s="385">
        <f t="shared" si="137"/>
        <v>7.6191525423728812E-2</v>
      </c>
      <c r="H2321" s="381"/>
      <c r="I2321" s="381"/>
      <c r="J2321" s="381"/>
      <c r="K2321" s="381"/>
      <c r="L2321" s="381"/>
      <c r="M2321" s="381"/>
      <c r="N2321" s="386">
        <v>8.9906E-2</v>
      </c>
      <c r="O2321" s="385">
        <v>8.9906E-2</v>
      </c>
    </row>
    <row r="2322" spans="1:15" ht="31.5" x14ac:dyDescent="0.25">
      <c r="A2322" s="138" t="s">
        <v>1716</v>
      </c>
      <c r="B2322" s="21" t="s">
        <v>4476</v>
      </c>
      <c r="C2322" s="381"/>
      <c r="D2322" s="381"/>
      <c r="E2322" s="381"/>
      <c r="F2322" s="381"/>
      <c r="G2322" s="385">
        <f t="shared" si="137"/>
        <v>0.13564576271186443</v>
      </c>
      <c r="H2322" s="381"/>
      <c r="I2322" s="381"/>
      <c r="J2322" s="381"/>
      <c r="K2322" s="381"/>
      <c r="L2322" s="381"/>
      <c r="M2322" s="381"/>
      <c r="N2322" s="386">
        <v>0.16006200000000001</v>
      </c>
      <c r="O2322" s="385">
        <v>0.16006200000000001</v>
      </c>
    </row>
    <row r="2323" spans="1:15" ht="31.5" x14ac:dyDescent="0.25">
      <c r="A2323" s="138" t="s">
        <v>1717</v>
      </c>
      <c r="B2323" s="21" t="s">
        <v>4477</v>
      </c>
      <c r="C2323" s="381"/>
      <c r="D2323" s="381"/>
      <c r="E2323" s="381"/>
      <c r="F2323" s="381"/>
      <c r="G2323" s="385">
        <f t="shared" si="137"/>
        <v>0.13564576271186443</v>
      </c>
      <c r="H2323" s="381"/>
      <c r="I2323" s="381"/>
      <c r="J2323" s="381"/>
      <c r="K2323" s="381"/>
      <c r="L2323" s="381"/>
      <c r="M2323" s="381"/>
      <c r="N2323" s="386">
        <v>0.16006200000000001</v>
      </c>
      <c r="O2323" s="385">
        <v>0.16006200000000001</v>
      </c>
    </row>
    <row r="2324" spans="1:15" ht="31.5" x14ac:dyDescent="0.25">
      <c r="A2324" s="138" t="s">
        <v>1718</v>
      </c>
      <c r="B2324" s="21" t="s">
        <v>4478</v>
      </c>
      <c r="C2324" s="381"/>
      <c r="D2324" s="381"/>
      <c r="E2324" s="381"/>
      <c r="F2324" s="381"/>
      <c r="G2324" s="385">
        <f t="shared" si="137"/>
        <v>7.745084745762712E-2</v>
      </c>
      <c r="H2324" s="381"/>
      <c r="I2324" s="381"/>
      <c r="J2324" s="381"/>
      <c r="K2324" s="381"/>
      <c r="L2324" s="381"/>
      <c r="M2324" s="381"/>
      <c r="N2324" s="386">
        <v>9.1392000000000001E-2</v>
      </c>
      <c r="O2324" s="385">
        <v>9.1392000000000001E-2</v>
      </c>
    </row>
    <row r="2325" spans="1:15" ht="31.5" x14ac:dyDescent="0.25">
      <c r="A2325" s="138" t="s">
        <v>1719</v>
      </c>
      <c r="B2325" s="30" t="s">
        <v>1029</v>
      </c>
      <c r="C2325" s="381"/>
      <c r="D2325" s="381"/>
      <c r="E2325" s="381"/>
      <c r="F2325" s="381"/>
      <c r="G2325" s="385">
        <f t="shared" si="137"/>
        <v>0.12123898305084749</v>
      </c>
      <c r="H2325" s="381"/>
      <c r="I2325" s="381"/>
      <c r="J2325" s="381"/>
      <c r="K2325" s="381"/>
      <c r="L2325" s="381"/>
      <c r="M2325" s="381"/>
      <c r="N2325" s="386">
        <v>0.14306200000000002</v>
      </c>
      <c r="O2325" s="385">
        <v>0.14306200000000002</v>
      </c>
    </row>
    <row r="2326" spans="1:15" ht="31.5" x14ac:dyDescent="0.25">
      <c r="A2326" s="138" t="s">
        <v>1720</v>
      </c>
      <c r="B2326" s="30" t="s">
        <v>1030</v>
      </c>
      <c r="C2326" s="381"/>
      <c r="D2326" s="381"/>
      <c r="E2326" s="381"/>
      <c r="F2326" s="381"/>
      <c r="G2326" s="385">
        <f t="shared" si="137"/>
        <v>8.7002542372881353E-2</v>
      </c>
      <c r="H2326" s="381"/>
      <c r="I2326" s="381"/>
      <c r="J2326" s="381"/>
      <c r="K2326" s="381"/>
      <c r="L2326" s="381"/>
      <c r="M2326" s="381"/>
      <c r="N2326" s="386">
        <v>0.10266299999999999</v>
      </c>
      <c r="O2326" s="385">
        <v>0.10266299999999999</v>
      </c>
    </row>
    <row r="2327" spans="1:15" ht="31.5" x14ac:dyDescent="0.25">
      <c r="A2327" s="138" t="s">
        <v>1721</v>
      </c>
      <c r="B2327" s="21" t="s">
        <v>4479</v>
      </c>
      <c r="C2327" s="381"/>
      <c r="D2327" s="381"/>
      <c r="E2327" s="381"/>
      <c r="F2327" s="381"/>
      <c r="G2327" s="385">
        <f t="shared" si="137"/>
        <v>2.6530508474576272E-2</v>
      </c>
      <c r="H2327" s="381"/>
      <c r="I2327" s="381"/>
      <c r="J2327" s="381"/>
      <c r="K2327" s="381"/>
      <c r="L2327" s="381"/>
      <c r="M2327" s="381"/>
      <c r="N2327" s="386">
        <v>3.1306E-2</v>
      </c>
      <c r="O2327" s="385">
        <v>3.1306E-2</v>
      </c>
    </row>
    <row r="2328" spans="1:15" ht="31.5" x14ac:dyDescent="0.25">
      <c r="A2328" s="138" t="s">
        <v>1722</v>
      </c>
      <c r="B2328" s="30" t="s">
        <v>1032</v>
      </c>
      <c r="C2328" s="381"/>
      <c r="D2328" s="381"/>
      <c r="E2328" s="381"/>
      <c r="F2328" s="381"/>
      <c r="G2328" s="385">
        <f t="shared" si="137"/>
        <v>3.2588135593220345E-2</v>
      </c>
      <c r="H2328" s="381"/>
      <c r="I2328" s="381"/>
      <c r="J2328" s="381"/>
      <c r="K2328" s="381"/>
      <c r="L2328" s="381"/>
      <c r="M2328" s="381"/>
      <c r="N2328" s="386">
        <v>3.8454000000000002E-2</v>
      </c>
      <c r="O2328" s="385">
        <v>3.8454000000000002E-2</v>
      </c>
    </row>
    <row r="2329" spans="1:15" x14ac:dyDescent="0.25">
      <c r="A2329" s="138" t="s">
        <v>1723</v>
      </c>
      <c r="B2329" s="30" t="s">
        <v>4130</v>
      </c>
      <c r="C2329" s="381"/>
      <c r="D2329" s="381"/>
      <c r="E2329" s="381"/>
      <c r="F2329" s="381"/>
      <c r="G2329" s="385">
        <f t="shared" si="137"/>
        <v>0.45508474576271191</v>
      </c>
      <c r="H2329" s="381"/>
      <c r="I2329" s="381"/>
      <c r="J2329" s="381"/>
      <c r="K2329" s="381"/>
      <c r="L2329" s="381"/>
      <c r="M2329" s="381"/>
      <c r="N2329" s="386">
        <v>0.53700000000000003</v>
      </c>
      <c r="O2329" s="385">
        <v>0.53700000000000003</v>
      </c>
    </row>
    <row r="2330" spans="1:15" ht="31.5" x14ac:dyDescent="0.25">
      <c r="A2330" s="138" t="s">
        <v>4065</v>
      </c>
      <c r="B2330" s="30" t="s">
        <v>4124</v>
      </c>
      <c r="C2330" s="381"/>
      <c r="D2330" s="381"/>
      <c r="E2330" s="381"/>
      <c r="F2330" s="381"/>
      <c r="G2330" s="385">
        <f t="shared" si="137"/>
        <v>4.6610169491525424E-2</v>
      </c>
      <c r="H2330" s="381"/>
      <c r="I2330" s="381"/>
      <c r="J2330" s="381"/>
      <c r="K2330" s="381"/>
      <c r="L2330" s="381"/>
      <c r="M2330" s="381"/>
      <c r="N2330" s="386">
        <v>5.5E-2</v>
      </c>
      <c r="O2330" s="385">
        <v>5.5E-2</v>
      </c>
    </row>
    <row r="2331" spans="1:15" ht="47.25" x14ac:dyDescent="0.25">
      <c r="A2331" s="138" t="s">
        <v>4066</v>
      </c>
      <c r="B2331" s="30" t="s">
        <v>4131</v>
      </c>
      <c r="C2331" s="381"/>
      <c r="D2331" s="381"/>
      <c r="E2331" s="381"/>
      <c r="F2331" s="381"/>
      <c r="G2331" s="385">
        <f t="shared" si="137"/>
        <v>0.11016949152542374</v>
      </c>
      <c r="H2331" s="381"/>
      <c r="I2331" s="381"/>
      <c r="J2331" s="381"/>
      <c r="K2331" s="381"/>
      <c r="L2331" s="381"/>
      <c r="M2331" s="381"/>
      <c r="N2331" s="386">
        <v>0.13</v>
      </c>
      <c r="O2331" s="385">
        <v>0.13</v>
      </c>
    </row>
    <row r="2332" spans="1:15" ht="63" x14ac:dyDescent="0.25">
      <c r="A2332" s="138" t="s">
        <v>4067</v>
      </c>
      <c r="B2332" s="21" t="s">
        <v>4480</v>
      </c>
      <c r="C2332" s="381"/>
      <c r="D2332" s="381"/>
      <c r="E2332" s="381"/>
      <c r="F2332" s="381"/>
      <c r="G2332" s="385">
        <f t="shared" si="137"/>
        <v>6.6949152542372881E-2</v>
      </c>
      <c r="H2332" s="381"/>
      <c r="I2332" s="381"/>
      <c r="J2332" s="381"/>
      <c r="K2332" s="381"/>
      <c r="L2332" s="381"/>
      <c r="M2332" s="381"/>
      <c r="N2332" s="386">
        <v>7.9000000000000001E-2</v>
      </c>
      <c r="O2332" s="385">
        <v>7.9000000000000001E-2</v>
      </c>
    </row>
    <row r="2333" spans="1:15" ht="63" x14ac:dyDescent="0.25">
      <c r="A2333" s="138" t="s">
        <v>4068</v>
      </c>
      <c r="B2333" s="30" t="s">
        <v>4133</v>
      </c>
      <c r="C2333" s="381"/>
      <c r="D2333" s="381"/>
      <c r="E2333" s="381"/>
      <c r="F2333" s="381"/>
      <c r="G2333" s="385">
        <f t="shared" si="137"/>
        <v>6.3559322033898302E-2</v>
      </c>
      <c r="H2333" s="381"/>
      <c r="I2333" s="381"/>
      <c r="J2333" s="381"/>
      <c r="K2333" s="381"/>
      <c r="L2333" s="381"/>
      <c r="M2333" s="381"/>
      <c r="N2333" s="386">
        <v>7.4999999999999997E-2</v>
      </c>
      <c r="O2333" s="385">
        <v>7.4999999999999997E-2</v>
      </c>
    </row>
    <row r="2334" spans="1:15" ht="72.75" customHeight="1" x14ac:dyDescent="0.25">
      <c r="A2334" s="138" t="s">
        <v>4069</v>
      </c>
      <c r="B2334" s="21" t="s">
        <v>4481</v>
      </c>
      <c r="C2334" s="381"/>
      <c r="D2334" s="381"/>
      <c r="E2334" s="381"/>
      <c r="F2334" s="381"/>
      <c r="G2334" s="385">
        <f t="shared" si="137"/>
        <v>6.3559322033898302E-2</v>
      </c>
      <c r="H2334" s="381"/>
      <c r="I2334" s="381"/>
      <c r="J2334" s="381"/>
      <c r="K2334" s="381"/>
      <c r="L2334" s="381"/>
      <c r="M2334" s="381"/>
      <c r="N2334" s="386">
        <v>7.4999999999999997E-2</v>
      </c>
      <c r="O2334" s="385">
        <v>7.4999999999999997E-2</v>
      </c>
    </row>
    <row r="2335" spans="1:15" ht="63" x14ac:dyDescent="0.25">
      <c r="A2335" s="138" t="s">
        <v>4070</v>
      </c>
      <c r="B2335" s="21" t="s">
        <v>4482</v>
      </c>
      <c r="C2335" s="381"/>
      <c r="D2335" s="381"/>
      <c r="E2335" s="381"/>
      <c r="F2335" s="381"/>
      <c r="G2335" s="385">
        <f t="shared" si="137"/>
        <v>7.5423728813559326E-2</v>
      </c>
      <c r="H2335" s="381"/>
      <c r="I2335" s="381"/>
      <c r="J2335" s="381"/>
      <c r="K2335" s="381"/>
      <c r="L2335" s="381"/>
      <c r="M2335" s="381"/>
      <c r="N2335" s="386">
        <v>8.8999999999999996E-2</v>
      </c>
      <c r="O2335" s="385">
        <v>8.8999999999999996E-2</v>
      </c>
    </row>
    <row r="2336" spans="1:15" x14ac:dyDescent="0.25">
      <c r="A2336" s="27" t="s">
        <v>44</v>
      </c>
      <c r="B2336" s="395" t="s">
        <v>1034</v>
      </c>
      <c r="C2336" s="381"/>
      <c r="D2336" s="381"/>
      <c r="E2336" s="381"/>
      <c r="F2336" s="381"/>
      <c r="G2336" s="385">
        <f t="shared" si="137"/>
        <v>0</v>
      </c>
      <c r="H2336" s="381"/>
      <c r="I2336" s="381"/>
      <c r="J2336" s="381"/>
      <c r="K2336" s="381"/>
      <c r="L2336" s="381"/>
      <c r="M2336" s="381"/>
      <c r="N2336" s="386"/>
      <c r="O2336" s="385"/>
    </row>
    <row r="2337" spans="1:15" ht="20.25" customHeight="1" x14ac:dyDescent="0.25">
      <c r="A2337" s="138" t="s">
        <v>1724</v>
      </c>
      <c r="B2337" s="30" t="s">
        <v>1245</v>
      </c>
      <c r="C2337" s="381"/>
      <c r="D2337" s="381"/>
      <c r="E2337" s="381"/>
      <c r="F2337" s="381"/>
      <c r="G2337" s="385">
        <f t="shared" si="137"/>
        <v>1.1076186440677966</v>
      </c>
      <c r="H2337" s="381"/>
      <c r="I2337" s="381"/>
      <c r="J2337" s="381" t="s">
        <v>30</v>
      </c>
      <c r="K2337" s="381" t="s">
        <v>30</v>
      </c>
      <c r="L2337" s="381"/>
      <c r="M2337" s="381"/>
      <c r="N2337" s="386">
        <v>1.3069900000000001</v>
      </c>
      <c r="O2337" s="385">
        <v>1.3069900000000001</v>
      </c>
    </row>
    <row r="2338" spans="1:15" x14ac:dyDescent="0.25">
      <c r="A2338" s="27" t="s">
        <v>45</v>
      </c>
      <c r="B2338" s="395" t="s">
        <v>21</v>
      </c>
      <c r="C2338" s="381"/>
      <c r="D2338" s="381"/>
      <c r="E2338" s="381"/>
      <c r="F2338" s="381"/>
      <c r="G2338" s="385">
        <f t="shared" si="137"/>
        <v>0</v>
      </c>
      <c r="H2338" s="381"/>
      <c r="I2338" s="381"/>
      <c r="J2338" s="381"/>
      <c r="K2338" s="381"/>
      <c r="L2338" s="381"/>
      <c r="M2338" s="381"/>
      <c r="N2338" s="386"/>
      <c r="O2338" s="385"/>
    </row>
    <row r="2339" spans="1:15" ht="47.25" x14ac:dyDescent="0.25">
      <c r="A2339" s="138" t="s">
        <v>3291</v>
      </c>
      <c r="B2339" s="30" t="s">
        <v>4121</v>
      </c>
      <c r="C2339" s="381"/>
      <c r="D2339" s="381"/>
      <c r="E2339" s="381"/>
      <c r="F2339" s="381"/>
      <c r="G2339" s="385">
        <f t="shared" si="137"/>
        <v>0.67762801694915253</v>
      </c>
      <c r="H2339" s="381"/>
      <c r="I2339" s="381"/>
      <c r="J2339" s="381"/>
      <c r="K2339" s="381"/>
      <c r="L2339" s="381"/>
      <c r="M2339" s="381"/>
      <c r="N2339" s="386">
        <v>0.79960105999999997</v>
      </c>
      <c r="O2339" s="385">
        <v>0.79960105999999997</v>
      </c>
    </row>
    <row r="2340" spans="1:15" ht="31.5" x14ac:dyDescent="0.25">
      <c r="A2340" s="138" t="s">
        <v>3293</v>
      </c>
      <c r="B2340" s="30" t="s">
        <v>1038</v>
      </c>
      <c r="C2340" s="381"/>
      <c r="D2340" s="381"/>
      <c r="E2340" s="381"/>
      <c r="F2340" s="381"/>
      <c r="G2340" s="385">
        <f t="shared" si="137"/>
        <v>0.23599365254237289</v>
      </c>
      <c r="H2340" s="381"/>
      <c r="I2340" s="381"/>
      <c r="J2340" s="381"/>
      <c r="K2340" s="381"/>
      <c r="L2340" s="381"/>
      <c r="M2340" s="381"/>
      <c r="N2340" s="386">
        <v>0.27847251000000001</v>
      </c>
      <c r="O2340" s="385">
        <v>0.27847251000000001</v>
      </c>
    </row>
    <row r="2341" spans="1:15" ht="31.5" x14ac:dyDescent="0.25">
      <c r="A2341" s="138" t="s">
        <v>3295</v>
      </c>
      <c r="B2341" s="30" t="s">
        <v>1198</v>
      </c>
      <c r="C2341" s="381"/>
      <c r="D2341" s="381"/>
      <c r="E2341" s="381"/>
      <c r="F2341" s="381"/>
      <c r="G2341" s="385">
        <f t="shared" si="137"/>
        <v>0.67796610169491534</v>
      </c>
      <c r="H2341" s="381"/>
      <c r="I2341" s="381"/>
      <c r="J2341" s="381"/>
      <c r="K2341" s="381"/>
      <c r="L2341" s="381"/>
      <c r="M2341" s="381"/>
      <c r="N2341" s="386">
        <v>0.8</v>
      </c>
      <c r="O2341" s="385">
        <v>0.8</v>
      </c>
    </row>
    <row r="2342" spans="1:15" ht="47.25" x14ac:dyDescent="0.25">
      <c r="A2342" s="138" t="s">
        <v>3297</v>
      </c>
      <c r="B2342" s="30" t="s">
        <v>1040</v>
      </c>
      <c r="C2342" s="381"/>
      <c r="D2342" s="381"/>
      <c r="E2342" s="381"/>
      <c r="F2342" s="381"/>
      <c r="G2342" s="385">
        <f t="shared" si="137"/>
        <v>9.322028966101696</v>
      </c>
      <c r="H2342" s="381"/>
      <c r="I2342" s="381"/>
      <c r="J2342" s="381"/>
      <c r="K2342" s="381"/>
      <c r="L2342" s="381"/>
      <c r="M2342" s="381"/>
      <c r="N2342" s="386">
        <v>10.99999418</v>
      </c>
      <c r="O2342" s="385">
        <v>10.99999418</v>
      </c>
    </row>
    <row r="2343" spans="1:15" x14ac:dyDescent="0.25">
      <c r="A2343" s="27">
        <v>9</v>
      </c>
      <c r="B2343" s="395" t="s">
        <v>25</v>
      </c>
      <c r="C2343" s="381"/>
      <c r="D2343" s="381"/>
      <c r="E2343" s="381"/>
      <c r="F2343" s="381"/>
      <c r="G2343" s="385">
        <f t="shared" si="137"/>
        <v>0</v>
      </c>
      <c r="H2343" s="381"/>
      <c r="I2343" s="381"/>
      <c r="J2343" s="381"/>
      <c r="K2343" s="381"/>
      <c r="L2343" s="381"/>
      <c r="M2343" s="381"/>
      <c r="N2343" s="386"/>
      <c r="O2343" s="385"/>
    </row>
    <row r="2344" spans="1:15" ht="31.5" x14ac:dyDescent="0.25">
      <c r="A2344" s="138" t="s">
        <v>4071</v>
      </c>
      <c r="B2344" s="30" t="s">
        <v>1042</v>
      </c>
      <c r="C2344" s="381"/>
      <c r="D2344" s="381"/>
      <c r="E2344" s="381"/>
      <c r="F2344" s="381"/>
      <c r="G2344" s="385">
        <f t="shared" ref="G2344:G2407" si="138">N2344/1.18</f>
        <v>0.19047500000000001</v>
      </c>
      <c r="H2344" s="381"/>
      <c r="I2344" s="381"/>
      <c r="J2344" s="381" t="s">
        <v>30</v>
      </c>
      <c r="K2344" s="381" t="s">
        <v>30</v>
      </c>
      <c r="L2344" s="381"/>
      <c r="M2344" s="381"/>
      <c r="N2344" s="386">
        <v>0.2247605</v>
      </c>
      <c r="O2344" s="385">
        <v>0.2247605</v>
      </c>
    </row>
    <row r="2345" spans="1:15" x14ac:dyDescent="0.25">
      <c r="A2345" s="27" t="s">
        <v>90</v>
      </c>
      <c r="B2345" s="395" t="s">
        <v>26</v>
      </c>
      <c r="C2345" s="381"/>
      <c r="D2345" s="381"/>
      <c r="E2345" s="381"/>
      <c r="F2345" s="381"/>
      <c r="G2345" s="385">
        <f t="shared" si="138"/>
        <v>0</v>
      </c>
      <c r="H2345" s="381"/>
      <c r="I2345" s="381"/>
      <c r="J2345" s="381">
        <v>0</v>
      </c>
      <c r="K2345" s="381">
        <v>0</v>
      </c>
      <c r="L2345" s="381"/>
      <c r="M2345" s="381"/>
      <c r="N2345" s="386"/>
      <c r="O2345" s="385"/>
    </row>
    <row r="2346" spans="1:15" x14ac:dyDescent="0.25">
      <c r="A2346" s="138" t="s">
        <v>3321</v>
      </c>
      <c r="B2346" s="30" t="s">
        <v>1043</v>
      </c>
      <c r="C2346" s="381"/>
      <c r="D2346" s="381"/>
      <c r="E2346" s="381"/>
      <c r="F2346" s="381"/>
      <c r="G2346" s="385">
        <f t="shared" si="138"/>
        <v>5.3389830508474581E-2</v>
      </c>
      <c r="H2346" s="381"/>
      <c r="I2346" s="381"/>
      <c r="J2346" s="381" t="s">
        <v>30</v>
      </c>
      <c r="K2346" s="381" t="s">
        <v>30</v>
      </c>
      <c r="L2346" s="381"/>
      <c r="M2346" s="381"/>
      <c r="N2346" s="386">
        <v>6.3E-2</v>
      </c>
      <c r="O2346" s="385">
        <v>6.3E-2</v>
      </c>
    </row>
    <row r="2347" spans="1:15" x14ac:dyDescent="0.25">
      <c r="A2347" s="138" t="s">
        <v>3322</v>
      </c>
      <c r="B2347" s="30" t="s">
        <v>1044</v>
      </c>
      <c r="C2347" s="381"/>
      <c r="D2347" s="381"/>
      <c r="E2347" s="381"/>
      <c r="F2347" s="381"/>
      <c r="G2347" s="385">
        <f t="shared" si="138"/>
        <v>4.1355932203389838E-2</v>
      </c>
      <c r="H2347" s="381"/>
      <c r="I2347" s="381"/>
      <c r="J2347" s="381" t="s">
        <v>30</v>
      </c>
      <c r="K2347" s="381" t="s">
        <v>30</v>
      </c>
      <c r="L2347" s="381"/>
      <c r="M2347" s="381"/>
      <c r="N2347" s="386">
        <v>4.8800000000000003E-2</v>
      </c>
      <c r="O2347" s="385">
        <v>4.8800000000000003E-2</v>
      </c>
    </row>
    <row r="2348" spans="1:15" x14ac:dyDescent="0.25">
      <c r="A2348" s="138" t="s">
        <v>3323</v>
      </c>
      <c r="B2348" s="30" t="s">
        <v>1045</v>
      </c>
      <c r="C2348" s="381"/>
      <c r="D2348" s="381"/>
      <c r="E2348" s="381"/>
      <c r="F2348" s="381"/>
      <c r="G2348" s="385">
        <f t="shared" si="138"/>
        <v>5.0762711864406784E-2</v>
      </c>
      <c r="H2348" s="381"/>
      <c r="I2348" s="381"/>
      <c r="J2348" s="381" t="s">
        <v>30</v>
      </c>
      <c r="K2348" s="381" t="s">
        <v>30</v>
      </c>
      <c r="L2348" s="381"/>
      <c r="M2348" s="381"/>
      <c r="N2348" s="386">
        <v>5.9900000000000002E-2</v>
      </c>
      <c r="O2348" s="385">
        <v>5.9900000000000002E-2</v>
      </c>
    </row>
    <row r="2349" spans="1:15" x14ac:dyDescent="0.25">
      <c r="A2349" s="27" t="s">
        <v>10</v>
      </c>
      <c r="B2349" s="395" t="s">
        <v>11</v>
      </c>
      <c r="C2349" s="381"/>
      <c r="D2349" s="381"/>
      <c r="E2349" s="381"/>
      <c r="F2349" s="381"/>
      <c r="G2349" s="385">
        <f t="shared" si="138"/>
        <v>0</v>
      </c>
      <c r="H2349" s="381"/>
      <c r="I2349" s="381"/>
      <c r="J2349" s="381"/>
      <c r="K2349" s="381"/>
      <c r="L2349" s="381"/>
      <c r="M2349" s="381"/>
      <c r="N2349" s="386"/>
      <c r="O2349" s="385"/>
    </row>
    <row r="2350" spans="1:15" x14ac:dyDescent="0.25">
      <c r="A2350" s="27" t="s">
        <v>593</v>
      </c>
      <c r="B2350" s="395" t="s">
        <v>29</v>
      </c>
      <c r="C2350" s="381"/>
      <c r="D2350" s="381"/>
      <c r="E2350" s="381"/>
      <c r="F2350" s="381"/>
      <c r="G2350" s="385">
        <f t="shared" si="138"/>
        <v>0</v>
      </c>
      <c r="H2350" s="381"/>
      <c r="I2350" s="381"/>
      <c r="J2350" s="381"/>
      <c r="K2350" s="381"/>
      <c r="L2350" s="381"/>
      <c r="M2350" s="381"/>
      <c r="N2350" s="386"/>
      <c r="O2350" s="385"/>
    </row>
    <row r="2351" spans="1:15" ht="31.5" x14ac:dyDescent="0.25">
      <c r="A2351" s="138" t="s">
        <v>1444</v>
      </c>
      <c r="B2351" s="21" t="s">
        <v>4483</v>
      </c>
      <c r="C2351" s="381"/>
      <c r="D2351" s="381"/>
      <c r="E2351" s="381"/>
      <c r="F2351" s="381"/>
      <c r="G2351" s="385">
        <f t="shared" si="138"/>
        <v>5.7447144067796607</v>
      </c>
      <c r="H2351" s="381"/>
      <c r="I2351" s="381"/>
      <c r="J2351" s="381" t="s">
        <v>595</v>
      </c>
      <c r="K2351" s="381" t="s">
        <v>595</v>
      </c>
      <c r="L2351" s="381"/>
      <c r="M2351" s="381"/>
      <c r="N2351" s="386">
        <v>6.7787629999999996</v>
      </c>
      <c r="O2351" s="385">
        <v>6.7787629999999996</v>
      </c>
    </row>
    <row r="2352" spans="1:15" x14ac:dyDescent="0.25">
      <c r="A2352" s="138" t="s">
        <v>1445</v>
      </c>
      <c r="B2352" s="21" t="s">
        <v>4274</v>
      </c>
      <c r="C2352" s="381"/>
      <c r="D2352" s="381"/>
      <c r="E2352" s="381"/>
      <c r="F2352" s="381"/>
      <c r="G2352" s="385">
        <f t="shared" si="138"/>
        <v>9.8248576271186452E-2</v>
      </c>
      <c r="H2352" s="381"/>
      <c r="I2352" s="381"/>
      <c r="J2352" s="381" t="s">
        <v>597</v>
      </c>
      <c r="K2352" s="381" t="s">
        <v>597</v>
      </c>
      <c r="L2352" s="381"/>
      <c r="M2352" s="381"/>
      <c r="N2352" s="386">
        <v>0.11593332000000001</v>
      </c>
      <c r="O2352" s="386">
        <v>0.11593332000000001</v>
      </c>
    </row>
    <row r="2353" spans="1:15" ht="31.5" x14ac:dyDescent="0.25">
      <c r="A2353" s="138" t="s">
        <v>1446</v>
      </c>
      <c r="B2353" s="21" t="s">
        <v>4484</v>
      </c>
      <c r="C2353" s="381"/>
      <c r="D2353" s="381"/>
      <c r="E2353" s="381"/>
      <c r="F2353" s="381"/>
      <c r="G2353" s="385">
        <f t="shared" si="138"/>
        <v>0.34321475423728814</v>
      </c>
      <c r="H2353" s="381"/>
      <c r="I2353" s="381"/>
      <c r="J2353" s="381" t="s">
        <v>352</v>
      </c>
      <c r="K2353" s="381" t="s">
        <v>352</v>
      </c>
      <c r="L2353" s="381"/>
      <c r="M2353" s="381"/>
      <c r="N2353" s="386">
        <v>0.40499341</v>
      </c>
      <c r="O2353" s="385">
        <v>0.40499341</v>
      </c>
    </row>
    <row r="2354" spans="1:15" ht="21.75" customHeight="1" x14ac:dyDescent="0.25">
      <c r="A2354" s="138" t="s">
        <v>1447</v>
      </c>
      <c r="B2354" s="30" t="s">
        <v>600</v>
      </c>
      <c r="C2354" s="381"/>
      <c r="D2354" s="381"/>
      <c r="E2354" s="381"/>
      <c r="F2354" s="381"/>
      <c r="G2354" s="385">
        <f t="shared" si="138"/>
        <v>5.5025042118644079</v>
      </c>
      <c r="H2354" s="381"/>
      <c r="I2354" s="381"/>
      <c r="J2354" s="381" t="s">
        <v>601</v>
      </c>
      <c r="K2354" s="381" t="s">
        <v>601</v>
      </c>
      <c r="L2354" s="381"/>
      <c r="M2354" s="381"/>
      <c r="N2354" s="386">
        <v>6.4929549700000004</v>
      </c>
      <c r="O2354" s="386">
        <v>6.4929549700000004</v>
      </c>
    </row>
    <row r="2355" spans="1:15" ht="31.5" x14ac:dyDescent="0.25">
      <c r="A2355" s="138" t="s">
        <v>2398</v>
      </c>
      <c r="B2355" s="21" t="s">
        <v>4485</v>
      </c>
      <c r="C2355" s="381"/>
      <c r="D2355" s="381"/>
      <c r="E2355" s="381"/>
      <c r="F2355" s="381"/>
      <c r="G2355" s="385">
        <f t="shared" si="138"/>
        <v>3.0508474576271184E-2</v>
      </c>
      <c r="H2355" s="381"/>
      <c r="I2355" s="381"/>
      <c r="J2355" s="381"/>
      <c r="K2355" s="381"/>
      <c r="L2355" s="381"/>
      <c r="M2355" s="381"/>
      <c r="N2355" s="386">
        <v>3.5999999999999997E-2</v>
      </c>
      <c r="O2355" s="385">
        <v>3.5999999999999997E-2</v>
      </c>
    </row>
    <row r="2356" spans="1:15" x14ac:dyDescent="0.25">
      <c r="A2356" s="138" t="s">
        <v>2400</v>
      </c>
      <c r="B2356" s="21" t="s">
        <v>4486</v>
      </c>
      <c r="C2356" s="381"/>
      <c r="D2356" s="381"/>
      <c r="E2356" s="381"/>
      <c r="F2356" s="381"/>
      <c r="G2356" s="385">
        <f t="shared" si="138"/>
        <v>1.6101694915254237E-2</v>
      </c>
      <c r="H2356" s="381"/>
      <c r="I2356" s="381"/>
      <c r="J2356" s="381"/>
      <c r="K2356" s="381"/>
      <c r="L2356" s="381"/>
      <c r="M2356" s="381"/>
      <c r="N2356" s="386">
        <v>1.9E-2</v>
      </c>
      <c r="O2356" s="385">
        <v>1.9E-2</v>
      </c>
    </row>
    <row r="2357" spans="1:15" x14ac:dyDescent="0.25">
      <c r="A2357" s="138" t="s">
        <v>27</v>
      </c>
      <c r="B2357" s="30" t="s">
        <v>70</v>
      </c>
      <c r="C2357" s="381"/>
      <c r="D2357" s="381"/>
      <c r="E2357" s="381"/>
      <c r="F2357" s="381"/>
      <c r="G2357" s="385">
        <f t="shared" si="138"/>
        <v>0</v>
      </c>
      <c r="H2357" s="381"/>
      <c r="I2357" s="381"/>
      <c r="J2357" s="381"/>
      <c r="K2357" s="381"/>
      <c r="L2357" s="381"/>
      <c r="M2357" s="381"/>
      <c r="N2357" s="386">
        <v>0</v>
      </c>
      <c r="O2357" s="385">
        <v>0</v>
      </c>
    </row>
    <row r="2358" spans="1:15" ht="31.5" x14ac:dyDescent="0.25">
      <c r="A2358" s="138" t="s">
        <v>1448</v>
      </c>
      <c r="B2358" s="30" t="s">
        <v>1588</v>
      </c>
      <c r="C2358" s="381"/>
      <c r="D2358" s="381"/>
      <c r="E2358" s="381"/>
      <c r="F2358" s="381"/>
      <c r="G2358" s="385">
        <f t="shared" si="138"/>
        <v>2.9661016949152543</v>
      </c>
      <c r="H2358" s="381"/>
      <c r="I2358" s="381"/>
      <c r="J2358" s="381"/>
      <c r="K2358" s="381"/>
      <c r="L2358" s="381"/>
      <c r="M2358" s="381"/>
      <c r="N2358" s="386">
        <v>3.5</v>
      </c>
      <c r="O2358" s="385">
        <v>3.5</v>
      </c>
    </row>
    <row r="2359" spans="1:15" ht="31.5" x14ac:dyDescent="0.25">
      <c r="A2359" s="398" t="s">
        <v>1449</v>
      </c>
      <c r="B2359" s="30" t="s">
        <v>608</v>
      </c>
      <c r="C2359" s="381"/>
      <c r="D2359" s="381"/>
      <c r="E2359" s="381"/>
      <c r="F2359" s="381"/>
      <c r="G2359" s="385">
        <f t="shared" si="138"/>
        <v>4.8508169491525424</v>
      </c>
      <c r="H2359" s="381"/>
      <c r="I2359" s="381"/>
      <c r="J2359" s="381"/>
      <c r="K2359" s="381"/>
      <c r="L2359" s="381"/>
      <c r="M2359" s="381"/>
      <c r="N2359" s="386">
        <v>5.7239639999999996</v>
      </c>
      <c r="O2359" s="386">
        <v>5.7239639999999996</v>
      </c>
    </row>
    <row r="2360" spans="1:15" ht="31.5" x14ac:dyDescent="0.25">
      <c r="A2360" s="138" t="s">
        <v>1450</v>
      </c>
      <c r="B2360" s="30" t="s">
        <v>615</v>
      </c>
      <c r="C2360" s="381"/>
      <c r="D2360" s="381"/>
      <c r="E2360" s="381" t="s">
        <v>19</v>
      </c>
      <c r="F2360" s="381" t="s">
        <v>19</v>
      </c>
      <c r="G2360" s="385">
        <f t="shared" si="138"/>
        <v>0.65677966101694918</v>
      </c>
      <c r="H2360" s="381"/>
      <c r="I2360" s="381"/>
      <c r="J2360" s="381" t="s">
        <v>19</v>
      </c>
      <c r="K2360" s="381" t="s">
        <v>19</v>
      </c>
      <c r="L2360" s="381"/>
      <c r="M2360" s="381"/>
      <c r="N2360" s="386">
        <v>0.77500000000000002</v>
      </c>
      <c r="O2360" s="385">
        <v>0.77500000000000002</v>
      </c>
    </row>
    <row r="2361" spans="1:15" ht="47.25" x14ac:dyDescent="0.25">
      <c r="A2361" s="398" t="s">
        <v>1451</v>
      </c>
      <c r="B2361" s="30" t="s">
        <v>612</v>
      </c>
      <c r="C2361" s="381"/>
      <c r="D2361" s="381"/>
      <c r="E2361" s="381" t="s">
        <v>327</v>
      </c>
      <c r="F2361" s="381" t="s">
        <v>327</v>
      </c>
      <c r="G2361" s="385">
        <f t="shared" si="138"/>
        <v>8.9421932203389828E-2</v>
      </c>
      <c r="H2361" s="381"/>
      <c r="I2361" s="381"/>
      <c r="J2361" s="381" t="s">
        <v>327</v>
      </c>
      <c r="K2361" s="381" t="s">
        <v>327</v>
      </c>
      <c r="L2361" s="381"/>
      <c r="M2361" s="381"/>
      <c r="N2361" s="386">
        <v>0.10551787999999999</v>
      </c>
      <c r="O2361" s="386">
        <v>0.10551787999999999</v>
      </c>
    </row>
    <row r="2362" spans="1:15" ht="47.25" x14ac:dyDescent="0.25">
      <c r="A2362" s="138" t="s">
        <v>1452</v>
      </c>
      <c r="B2362" s="30" t="s">
        <v>613</v>
      </c>
      <c r="C2362" s="381"/>
      <c r="D2362" s="381"/>
      <c r="E2362" s="381" t="s">
        <v>18</v>
      </c>
      <c r="F2362" s="381" t="s">
        <v>18</v>
      </c>
      <c r="G2362" s="385">
        <f t="shared" si="138"/>
        <v>7.4885211864406789E-2</v>
      </c>
      <c r="H2362" s="381"/>
      <c r="I2362" s="381"/>
      <c r="J2362" s="381" t="s">
        <v>18</v>
      </c>
      <c r="K2362" s="381" t="s">
        <v>18</v>
      </c>
      <c r="L2362" s="381"/>
      <c r="M2362" s="381"/>
      <c r="N2362" s="386">
        <v>8.836455E-2</v>
      </c>
      <c r="O2362" s="385">
        <v>8.836455E-2</v>
      </c>
    </row>
    <row r="2363" spans="1:15" ht="94.5" x14ac:dyDescent="0.25">
      <c r="A2363" s="138" t="s">
        <v>1453</v>
      </c>
      <c r="B2363" s="30" t="s">
        <v>610</v>
      </c>
      <c r="C2363" s="381"/>
      <c r="D2363" s="381"/>
      <c r="E2363" s="381" t="s">
        <v>611</v>
      </c>
      <c r="F2363" s="381" t="s">
        <v>611</v>
      </c>
      <c r="G2363" s="385">
        <f t="shared" si="138"/>
        <v>9.4726093220338994E-2</v>
      </c>
      <c r="H2363" s="381"/>
      <c r="I2363" s="381"/>
      <c r="J2363" s="381" t="s">
        <v>611</v>
      </c>
      <c r="K2363" s="381" t="s">
        <v>611</v>
      </c>
      <c r="L2363" s="381"/>
      <c r="M2363" s="381"/>
      <c r="N2363" s="386">
        <v>0.11177679</v>
      </c>
      <c r="O2363" s="385">
        <v>0.11177679</v>
      </c>
    </row>
    <row r="2364" spans="1:15" ht="63" x14ac:dyDescent="0.25">
      <c r="A2364" s="138" t="s">
        <v>1454</v>
      </c>
      <c r="B2364" s="30" t="s">
        <v>614</v>
      </c>
      <c r="C2364" s="381"/>
      <c r="D2364" s="381"/>
      <c r="E2364" s="381" t="s">
        <v>124</v>
      </c>
      <c r="F2364" s="381" t="s">
        <v>124</v>
      </c>
      <c r="G2364" s="385">
        <f t="shared" si="138"/>
        <v>6.7691762711864403E-2</v>
      </c>
      <c r="H2364" s="381"/>
      <c r="I2364" s="381"/>
      <c r="J2364" s="381" t="s">
        <v>124</v>
      </c>
      <c r="K2364" s="381" t="s">
        <v>124</v>
      </c>
      <c r="L2364" s="381"/>
      <c r="M2364" s="381"/>
      <c r="N2364" s="386">
        <v>7.9876279999999994E-2</v>
      </c>
      <c r="O2364" s="385">
        <v>7.9876279999999994E-2</v>
      </c>
    </row>
    <row r="2365" spans="1:15" ht="94.5" x14ac:dyDescent="0.25">
      <c r="A2365" s="364" t="s">
        <v>1455</v>
      </c>
      <c r="B2365" s="45" t="s">
        <v>616</v>
      </c>
      <c r="C2365" s="381"/>
      <c r="D2365" s="381"/>
      <c r="E2365" s="381" t="s">
        <v>617</v>
      </c>
      <c r="F2365" s="381" t="s">
        <v>617</v>
      </c>
      <c r="G2365" s="385">
        <f t="shared" si="138"/>
        <v>0.12457627118644067</v>
      </c>
      <c r="H2365" s="381"/>
      <c r="I2365" s="381"/>
      <c r="J2365" s="381" t="s">
        <v>617</v>
      </c>
      <c r="K2365" s="381" t="s">
        <v>617</v>
      </c>
      <c r="L2365" s="381"/>
      <c r="M2365" s="381"/>
      <c r="N2365" s="386">
        <v>0.14699999999999999</v>
      </c>
      <c r="O2365" s="386">
        <v>0.14699999999999999</v>
      </c>
    </row>
    <row r="2366" spans="1:15" ht="94.5" x14ac:dyDescent="0.25">
      <c r="A2366" s="138" t="s">
        <v>1456</v>
      </c>
      <c r="B2366" s="437" t="s">
        <v>618</v>
      </c>
      <c r="C2366" s="381"/>
      <c r="D2366" s="381"/>
      <c r="E2366" s="381" t="s">
        <v>619</v>
      </c>
      <c r="F2366" s="381" t="s">
        <v>619</v>
      </c>
      <c r="G2366" s="385">
        <f t="shared" si="138"/>
        <v>9.3220338983050849E-2</v>
      </c>
      <c r="H2366" s="381"/>
      <c r="I2366" s="381"/>
      <c r="J2366" s="381" t="s">
        <v>619</v>
      </c>
      <c r="K2366" s="381" t="s">
        <v>619</v>
      </c>
      <c r="L2366" s="381"/>
      <c r="M2366" s="381"/>
      <c r="N2366" s="386">
        <v>0.11</v>
      </c>
      <c r="O2366" s="386">
        <v>0.11</v>
      </c>
    </row>
    <row r="2367" spans="1:15" ht="63" x14ac:dyDescent="0.25">
      <c r="A2367" s="138" t="s">
        <v>1457</v>
      </c>
      <c r="B2367" s="30" t="s">
        <v>620</v>
      </c>
      <c r="C2367" s="381"/>
      <c r="D2367" s="381"/>
      <c r="E2367" s="381" t="s">
        <v>621</v>
      </c>
      <c r="F2367" s="381" t="s">
        <v>621</v>
      </c>
      <c r="G2367" s="385">
        <f t="shared" si="138"/>
        <v>0.12061864406779663</v>
      </c>
      <c r="H2367" s="381"/>
      <c r="I2367" s="381"/>
      <c r="J2367" s="381" t="s">
        <v>621</v>
      </c>
      <c r="K2367" s="381" t="s">
        <v>621</v>
      </c>
      <c r="L2367" s="381"/>
      <c r="M2367" s="381"/>
      <c r="N2367" s="386">
        <v>0.14233000000000001</v>
      </c>
      <c r="O2367" s="385">
        <v>0.14233000000000001</v>
      </c>
    </row>
    <row r="2368" spans="1:15" ht="31.5" x14ac:dyDescent="0.25">
      <c r="A2368" s="138" t="s">
        <v>1665</v>
      </c>
      <c r="B2368" s="30" t="s">
        <v>622</v>
      </c>
      <c r="C2368" s="381"/>
      <c r="D2368" s="381"/>
      <c r="E2368" s="381"/>
      <c r="F2368" s="381"/>
      <c r="G2368" s="385">
        <f t="shared" si="138"/>
        <v>0.2703398305084746</v>
      </c>
      <c r="H2368" s="381"/>
      <c r="I2368" s="381"/>
      <c r="J2368" s="381"/>
      <c r="K2368" s="381"/>
      <c r="L2368" s="381"/>
      <c r="M2368" s="381"/>
      <c r="N2368" s="386">
        <v>0.31900099999999998</v>
      </c>
      <c r="O2368" s="385">
        <v>0.31900099999999998</v>
      </c>
    </row>
    <row r="2369" spans="1:15" x14ac:dyDescent="0.25">
      <c r="A2369" s="138" t="s">
        <v>1666</v>
      </c>
      <c r="B2369" s="30" t="s">
        <v>1344</v>
      </c>
      <c r="C2369" s="381"/>
      <c r="D2369" s="381"/>
      <c r="E2369" s="381"/>
      <c r="F2369" s="381"/>
      <c r="G2369" s="385">
        <f t="shared" si="138"/>
        <v>3.4745762711864407E-2</v>
      </c>
      <c r="H2369" s="381"/>
      <c r="I2369" s="381"/>
      <c r="J2369" s="381"/>
      <c r="K2369" s="381"/>
      <c r="L2369" s="381"/>
      <c r="M2369" s="381"/>
      <c r="N2369" s="386">
        <v>4.1000000000000002E-2</v>
      </c>
      <c r="O2369" s="385">
        <v>4.1000000000000002E-2</v>
      </c>
    </row>
    <row r="2370" spans="1:15" x14ac:dyDescent="0.25">
      <c r="A2370" s="138" t="s">
        <v>1667</v>
      </c>
      <c r="B2370" s="30" t="s">
        <v>1345</v>
      </c>
      <c r="C2370" s="381"/>
      <c r="D2370" s="381"/>
      <c r="E2370" s="381"/>
      <c r="F2370" s="381"/>
      <c r="G2370" s="385">
        <f t="shared" si="138"/>
        <v>3.4745762711864407E-2</v>
      </c>
      <c r="H2370" s="381"/>
      <c r="I2370" s="381"/>
      <c r="J2370" s="381"/>
      <c r="K2370" s="381"/>
      <c r="L2370" s="381"/>
      <c r="M2370" s="381"/>
      <c r="N2370" s="386">
        <v>4.1000000000000002E-2</v>
      </c>
      <c r="O2370" s="385">
        <v>4.1000000000000002E-2</v>
      </c>
    </row>
    <row r="2371" spans="1:15" x14ac:dyDescent="0.25">
      <c r="A2371" s="138" t="s">
        <v>44</v>
      </c>
      <c r="B2371" s="83" t="s">
        <v>20</v>
      </c>
      <c r="C2371" s="381"/>
      <c r="D2371" s="381"/>
      <c r="E2371" s="381"/>
      <c r="F2371" s="381"/>
      <c r="G2371" s="385">
        <f t="shared" si="138"/>
        <v>0</v>
      </c>
      <c r="H2371" s="381"/>
      <c r="I2371" s="381"/>
      <c r="J2371" s="381"/>
      <c r="K2371" s="381"/>
      <c r="L2371" s="381"/>
      <c r="M2371" s="381"/>
      <c r="N2371" s="386">
        <v>0</v>
      </c>
      <c r="O2371" s="385">
        <v>0</v>
      </c>
    </row>
    <row r="2372" spans="1:15" x14ac:dyDescent="0.25">
      <c r="A2372" s="138" t="s">
        <v>1458</v>
      </c>
      <c r="B2372" s="30" t="s">
        <v>114</v>
      </c>
      <c r="C2372" s="381"/>
      <c r="D2372" s="381"/>
      <c r="E2372" s="381"/>
      <c r="F2372" s="381"/>
      <c r="G2372" s="385">
        <f t="shared" si="138"/>
        <v>0.42372881355932207</v>
      </c>
      <c r="H2372" s="381"/>
      <c r="I2372" s="381"/>
      <c r="J2372" s="381" t="s">
        <v>30</v>
      </c>
      <c r="K2372" s="381" t="s">
        <v>30</v>
      </c>
      <c r="L2372" s="381"/>
      <c r="M2372" s="381"/>
      <c r="N2372" s="386">
        <v>0.5</v>
      </c>
      <c r="O2372" s="385">
        <v>0.5</v>
      </c>
    </row>
    <row r="2373" spans="1:15" x14ac:dyDescent="0.25">
      <c r="A2373" s="27" t="s">
        <v>51</v>
      </c>
      <c r="B2373" s="395" t="s">
        <v>626</v>
      </c>
      <c r="C2373" s="381"/>
      <c r="D2373" s="381"/>
      <c r="E2373" s="381"/>
      <c r="F2373" s="381"/>
      <c r="G2373" s="385">
        <f t="shared" si="138"/>
        <v>0</v>
      </c>
      <c r="H2373" s="381"/>
      <c r="I2373" s="381"/>
      <c r="J2373" s="381"/>
      <c r="K2373" s="381"/>
      <c r="L2373" s="381"/>
      <c r="M2373" s="381"/>
      <c r="N2373" s="386">
        <v>0</v>
      </c>
      <c r="O2373" s="385">
        <v>0</v>
      </c>
    </row>
    <row r="2374" spans="1:15" x14ac:dyDescent="0.25">
      <c r="A2374" s="138" t="s">
        <v>4072</v>
      </c>
      <c r="B2374" s="30" t="s">
        <v>626</v>
      </c>
      <c r="C2374" s="381"/>
      <c r="D2374" s="381"/>
      <c r="E2374" s="381"/>
      <c r="F2374" s="381"/>
      <c r="G2374" s="385">
        <f t="shared" si="138"/>
        <v>2.590677966101695</v>
      </c>
      <c r="H2374" s="381"/>
      <c r="I2374" s="381"/>
      <c r="J2374" s="381" t="s">
        <v>30</v>
      </c>
      <c r="K2374" s="381" t="s">
        <v>30</v>
      </c>
      <c r="L2374" s="381"/>
      <c r="M2374" s="381"/>
      <c r="N2374" s="386">
        <v>3.0569999999999999</v>
      </c>
      <c r="O2374" s="385">
        <v>3.0569999999999999</v>
      </c>
    </row>
    <row r="2375" spans="1:15" x14ac:dyDescent="0.25">
      <c r="A2375" s="27" t="s">
        <v>476</v>
      </c>
      <c r="B2375" s="136" t="s">
        <v>627</v>
      </c>
      <c r="C2375" s="381"/>
      <c r="D2375" s="381"/>
      <c r="E2375" s="381"/>
      <c r="F2375" s="381"/>
      <c r="G2375" s="385">
        <f t="shared" si="138"/>
        <v>0</v>
      </c>
      <c r="H2375" s="381"/>
      <c r="I2375" s="381"/>
      <c r="J2375" s="381"/>
      <c r="K2375" s="381"/>
      <c r="L2375" s="381"/>
      <c r="M2375" s="381"/>
      <c r="N2375" s="386">
        <v>0</v>
      </c>
      <c r="O2375" s="385">
        <v>0</v>
      </c>
    </row>
    <row r="2376" spans="1:15" x14ac:dyDescent="0.25">
      <c r="A2376" s="138" t="s">
        <v>4073</v>
      </c>
      <c r="B2376" s="30" t="s">
        <v>628</v>
      </c>
      <c r="C2376" s="381"/>
      <c r="D2376" s="381"/>
      <c r="E2376" s="381"/>
      <c r="F2376" s="381"/>
      <c r="G2376" s="385">
        <f t="shared" si="138"/>
        <v>0.14279661016949155</v>
      </c>
      <c r="H2376" s="381"/>
      <c r="I2376" s="381"/>
      <c r="J2376" s="381" t="s">
        <v>30</v>
      </c>
      <c r="K2376" s="381" t="s">
        <v>30</v>
      </c>
      <c r="L2376" s="381"/>
      <c r="M2376" s="381"/>
      <c r="N2376" s="386">
        <v>0.16850000000000001</v>
      </c>
      <c r="O2376" s="385">
        <v>0.16850000000000001</v>
      </c>
    </row>
    <row r="2377" spans="1:15" x14ac:dyDescent="0.25">
      <c r="A2377" s="27" t="s">
        <v>54</v>
      </c>
      <c r="B2377" s="136" t="s">
        <v>26</v>
      </c>
      <c r="C2377" s="381"/>
      <c r="D2377" s="381"/>
      <c r="E2377" s="381"/>
      <c r="F2377" s="381"/>
      <c r="G2377" s="385">
        <f t="shared" si="138"/>
        <v>0</v>
      </c>
      <c r="H2377" s="381"/>
      <c r="I2377" s="381"/>
      <c r="J2377" s="381"/>
      <c r="K2377" s="381"/>
      <c r="L2377" s="381"/>
      <c r="M2377" s="381"/>
      <c r="N2377" s="386">
        <v>0</v>
      </c>
      <c r="O2377" s="385">
        <v>0</v>
      </c>
    </row>
    <row r="2378" spans="1:15" x14ac:dyDescent="0.25">
      <c r="A2378" s="138" t="s">
        <v>1459</v>
      </c>
      <c r="B2378" s="30" t="s">
        <v>87</v>
      </c>
      <c r="C2378" s="381"/>
      <c r="D2378" s="381"/>
      <c r="E2378" s="381"/>
      <c r="F2378" s="381"/>
      <c r="G2378" s="385">
        <f t="shared" si="138"/>
        <v>5.8898305084745771E-2</v>
      </c>
      <c r="H2378" s="381"/>
      <c r="I2378" s="381"/>
      <c r="J2378" s="381" t="s">
        <v>30</v>
      </c>
      <c r="K2378" s="381" t="s">
        <v>30</v>
      </c>
      <c r="L2378" s="381"/>
      <c r="M2378" s="381"/>
      <c r="N2378" s="386">
        <v>6.9500000000000006E-2</v>
      </c>
      <c r="O2378" s="385">
        <v>6.9500000000000006E-2</v>
      </c>
    </row>
    <row r="2379" spans="1:15" x14ac:dyDescent="0.25">
      <c r="A2379" s="27">
        <v>17</v>
      </c>
      <c r="B2379" s="395" t="s">
        <v>277</v>
      </c>
      <c r="C2379" s="381"/>
      <c r="D2379" s="381"/>
      <c r="E2379" s="381"/>
      <c r="F2379" s="381"/>
      <c r="G2379" s="385">
        <f t="shared" si="138"/>
        <v>0</v>
      </c>
      <c r="H2379" s="381"/>
      <c r="I2379" s="381"/>
      <c r="J2379" s="381"/>
      <c r="K2379" s="381"/>
      <c r="L2379" s="381"/>
      <c r="M2379" s="381"/>
      <c r="N2379" s="386"/>
      <c r="O2379" s="385"/>
    </row>
    <row r="2380" spans="1:15" x14ac:dyDescent="0.25">
      <c r="A2380" s="27" t="s">
        <v>593</v>
      </c>
      <c r="B2380" s="395" t="s">
        <v>29</v>
      </c>
      <c r="C2380" s="381"/>
      <c r="D2380" s="381"/>
      <c r="E2380" s="381"/>
      <c r="F2380" s="381"/>
      <c r="G2380" s="385">
        <f t="shared" si="138"/>
        <v>0</v>
      </c>
      <c r="H2380" s="381"/>
      <c r="I2380" s="381"/>
      <c r="J2380" s="381"/>
      <c r="K2380" s="381"/>
      <c r="L2380" s="381"/>
      <c r="M2380" s="381"/>
      <c r="N2380" s="386"/>
      <c r="O2380" s="385"/>
    </row>
    <row r="2381" spans="1:15" ht="31.5" x14ac:dyDescent="0.25">
      <c r="A2381" s="138" t="s">
        <v>1668</v>
      </c>
      <c r="B2381" s="29" t="s">
        <v>362</v>
      </c>
      <c r="C2381" s="381"/>
      <c r="D2381" s="381"/>
      <c r="E2381" s="381"/>
      <c r="F2381" s="381"/>
      <c r="G2381" s="385">
        <f t="shared" si="138"/>
        <v>0.54230358474576279</v>
      </c>
      <c r="H2381" s="381"/>
      <c r="I2381" s="381"/>
      <c r="J2381" s="381" t="s">
        <v>364</v>
      </c>
      <c r="K2381" s="381" t="s">
        <v>364</v>
      </c>
      <c r="L2381" s="381"/>
      <c r="M2381" s="381"/>
      <c r="N2381" s="386">
        <v>0.63991823000000003</v>
      </c>
      <c r="O2381" s="385">
        <v>0.63991823000000003</v>
      </c>
    </row>
    <row r="2382" spans="1:15" ht="31.5" x14ac:dyDescent="0.25">
      <c r="A2382" s="138" t="s">
        <v>1669</v>
      </c>
      <c r="B2382" s="29" t="s">
        <v>366</v>
      </c>
      <c r="C2382" s="381"/>
      <c r="D2382" s="381"/>
      <c r="E2382" s="381"/>
      <c r="F2382" s="381"/>
      <c r="G2382" s="385">
        <f t="shared" si="138"/>
        <v>2.1949152542372881</v>
      </c>
      <c r="H2382" s="381"/>
      <c r="I2382" s="381"/>
      <c r="J2382" s="381" t="s">
        <v>367</v>
      </c>
      <c r="K2382" s="381" t="s">
        <v>367</v>
      </c>
      <c r="L2382" s="381"/>
      <c r="M2382" s="381"/>
      <c r="N2382" s="386">
        <v>2.59</v>
      </c>
      <c r="O2382" s="386">
        <v>2.59</v>
      </c>
    </row>
    <row r="2383" spans="1:15" ht="31.5" x14ac:dyDescent="0.25">
      <c r="A2383" s="138" t="s">
        <v>1670</v>
      </c>
      <c r="B2383" s="30" t="s">
        <v>369</v>
      </c>
      <c r="C2383" s="381"/>
      <c r="D2383" s="381"/>
      <c r="E2383" s="381"/>
      <c r="F2383" s="381"/>
      <c r="G2383" s="385">
        <f t="shared" si="138"/>
        <v>0.40980165254237294</v>
      </c>
      <c r="H2383" s="381"/>
      <c r="I2383" s="381"/>
      <c r="J2383" s="381" t="s">
        <v>371</v>
      </c>
      <c r="K2383" s="381" t="s">
        <v>371</v>
      </c>
      <c r="L2383" s="381"/>
      <c r="M2383" s="381"/>
      <c r="N2383" s="386">
        <v>0.48356595000000002</v>
      </c>
      <c r="O2383" s="385">
        <v>0.48356595000000002</v>
      </c>
    </row>
    <row r="2384" spans="1:15" ht="31.5" x14ac:dyDescent="0.25">
      <c r="A2384" s="138" t="s">
        <v>1671</v>
      </c>
      <c r="B2384" s="401" t="s">
        <v>372</v>
      </c>
      <c r="C2384" s="381"/>
      <c r="D2384" s="381"/>
      <c r="E2384" s="381"/>
      <c r="F2384" s="381"/>
      <c r="G2384" s="385">
        <f t="shared" si="138"/>
        <v>0.58644067796610166</v>
      </c>
      <c r="H2384" s="381"/>
      <c r="I2384" s="381"/>
      <c r="J2384" s="381"/>
      <c r="K2384" s="381"/>
      <c r="L2384" s="381"/>
      <c r="M2384" s="381"/>
      <c r="N2384" s="386">
        <v>0.69199999999999995</v>
      </c>
      <c r="O2384" s="385">
        <v>0.69199999999999995</v>
      </c>
    </row>
    <row r="2385" spans="1:15" x14ac:dyDescent="0.25">
      <c r="A2385" s="27" t="s">
        <v>137</v>
      </c>
      <c r="B2385" s="395" t="s">
        <v>43</v>
      </c>
      <c r="C2385" s="381"/>
      <c r="D2385" s="381"/>
      <c r="E2385" s="381"/>
      <c r="F2385" s="381"/>
      <c r="G2385" s="385">
        <f t="shared" si="138"/>
        <v>0</v>
      </c>
      <c r="H2385" s="381"/>
      <c r="I2385" s="381"/>
      <c r="J2385" s="381"/>
      <c r="K2385" s="381"/>
      <c r="L2385" s="381"/>
      <c r="M2385" s="381"/>
      <c r="N2385" s="386"/>
      <c r="O2385" s="385"/>
    </row>
    <row r="2386" spans="1:15" ht="47.25" x14ac:dyDescent="0.25">
      <c r="A2386" s="138" t="s">
        <v>392</v>
      </c>
      <c r="B2386" s="30" t="s">
        <v>375</v>
      </c>
      <c r="C2386" s="381"/>
      <c r="D2386" s="381"/>
      <c r="E2386" s="381" t="s">
        <v>352</v>
      </c>
      <c r="F2386" s="381" t="s">
        <v>352</v>
      </c>
      <c r="G2386" s="385">
        <f t="shared" si="138"/>
        <v>0.45471280508474576</v>
      </c>
      <c r="H2386" s="381"/>
      <c r="I2386" s="381"/>
      <c r="J2386" s="381" t="s">
        <v>352</v>
      </c>
      <c r="K2386" s="381" t="s">
        <v>352</v>
      </c>
      <c r="L2386" s="381"/>
      <c r="M2386" s="381"/>
      <c r="N2386" s="386">
        <v>0.53656110999999995</v>
      </c>
      <c r="O2386" s="385">
        <v>0.53656110999999995</v>
      </c>
    </row>
    <row r="2387" spans="1:15" ht="47.25" x14ac:dyDescent="0.25">
      <c r="A2387" s="138" t="s">
        <v>394</v>
      </c>
      <c r="B2387" s="401" t="s">
        <v>377</v>
      </c>
      <c r="C2387" s="381"/>
      <c r="D2387" s="381"/>
      <c r="E2387" s="381" t="s">
        <v>378</v>
      </c>
      <c r="F2387" s="381" t="s">
        <v>378</v>
      </c>
      <c r="G2387" s="385">
        <f t="shared" si="138"/>
        <v>1.1271186440677967</v>
      </c>
      <c r="H2387" s="381"/>
      <c r="I2387" s="381"/>
      <c r="J2387" s="381" t="s">
        <v>378</v>
      </c>
      <c r="K2387" s="381" t="s">
        <v>378</v>
      </c>
      <c r="L2387" s="381"/>
      <c r="M2387" s="381"/>
      <c r="N2387" s="386">
        <v>1.33</v>
      </c>
      <c r="O2387" s="385">
        <v>1.33</v>
      </c>
    </row>
    <row r="2388" spans="1:15" s="416" customFormat="1" ht="47.25" x14ac:dyDescent="0.25">
      <c r="A2388" s="138" t="s">
        <v>395</v>
      </c>
      <c r="B2388" s="30" t="s">
        <v>380</v>
      </c>
      <c r="C2388" s="414"/>
      <c r="D2388" s="414"/>
      <c r="E2388" s="414" t="s">
        <v>352</v>
      </c>
      <c r="F2388" s="414" t="s">
        <v>352</v>
      </c>
      <c r="G2388" s="385">
        <f t="shared" si="138"/>
        <v>0.63127109322033903</v>
      </c>
      <c r="H2388" s="414"/>
      <c r="I2388" s="414"/>
      <c r="J2388" s="414" t="s">
        <v>352</v>
      </c>
      <c r="K2388" s="414" t="s">
        <v>352</v>
      </c>
      <c r="L2388" s="414"/>
      <c r="M2388" s="414"/>
      <c r="N2388" s="415">
        <v>0.74489989000000001</v>
      </c>
      <c r="O2388" s="415">
        <v>0.74489989000000001</v>
      </c>
    </row>
    <row r="2389" spans="1:15" ht="31.5" x14ac:dyDescent="0.25">
      <c r="A2389" s="138" t="s">
        <v>397</v>
      </c>
      <c r="B2389" s="30" t="s">
        <v>382</v>
      </c>
      <c r="C2389" s="381"/>
      <c r="D2389" s="381"/>
      <c r="E2389" s="381" t="s">
        <v>378</v>
      </c>
      <c r="F2389" s="381" t="s">
        <v>378</v>
      </c>
      <c r="G2389" s="385">
        <f t="shared" si="138"/>
        <v>0.83836888135593224</v>
      </c>
      <c r="H2389" s="381"/>
      <c r="I2389" s="381"/>
      <c r="J2389" s="381" t="s">
        <v>378</v>
      </c>
      <c r="K2389" s="381" t="s">
        <v>378</v>
      </c>
      <c r="L2389" s="381"/>
      <c r="M2389" s="381"/>
      <c r="N2389" s="386">
        <v>0.98927527999999998</v>
      </c>
      <c r="O2389" s="385">
        <v>0.98927527999999998</v>
      </c>
    </row>
    <row r="2390" spans="1:15" ht="31.5" x14ac:dyDescent="0.25">
      <c r="A2390" s="138" t="s">
        <v>398</v>
      </c>
      <c r="B2390" s="30" t="s">
        <v>384</v>
      </c>
      <c r="C2390" s="381"/>
      <c r="D2390" s="381"/>
      <c r="E2390" s="381" t="s">
        <v>378</v>
      </c>
      <c r="F2390" s="381" t="s">
        <v>378</v>
      </c>
      <c r="G2390" s="385">
        <f t="shared" si="138"/>
        <v>0.78983050847457636</v>
      </c>
      <c r="H2390" s="381"/>
      <c r="I2390" s="381"/>
      <c r="J2390" s="381" t="s">
        <v>378</v>
      </c>
      <c r="K2390" s="381" t="s">
        <v>378</v>
      </c>
      <c r="L2390" s="381"/>
      <c r="M2390" s="381"/>
      <c r="N2390" s="386">
        <v>0.93200000000000005</v>
      </c>
      <c r="O2390" s="386">
        <v>0.93200000000000005</v>
      </c>
    </row>
    <row r="2391" spans="1:15" ht="31.5" x14ac:dyDescent="0.25">
      <c r="A2391" s="138" t="s">
        <v>399</v>
      </c>
      <c r="B2391" s="30" t="s">
        <v>385</v>
      </c>
      <c r="C2391" s="381"/>
      <c r="D2391" s="381"/>
      <c r="E2391" s="381" t="s">
        <v>327</v>
      </c>
      <c r="F2391" s="381" t="s">
        <v>327</v>
      </c>
      <c r="G2391" s="385">
        <f t="shared" si="138"/>
        <v>0.12288135593220338</v>
      </c>
      <c r="H2391" s="381"/>
      <c r="I2391" s="381"/>
      <c r="J2391" s="381" t="s">
        <v>352</v>
      </c>
      <c r="K2391" s="381" t="s">
        <v>352</v>
      </c>
      <c r="L2391" s="381"/>
      <c r="M2391" s="381"/>
      <c r="N2391" s="386">
        <v>0.14499999999999999</v>
      </c>
      <c r="O2391" s="385">
        <v>0.14499999999999999</v>
      </c>
    </row>
    <row r="2392" spans="1:15" ht="47.25" x14ac:dyDescent="0.25">
      <c r="A2392" s="138" t="s">
        <v>1673</v>
      </c>
      <c r="B2392" s="30" t="s">
        <v>386</v>
      </c>
      <c r="C2392" s="381"/>
      <c r="D2392" s="381"/>
      <c r="E2392" s="381" t="s">
        <v>18</v>
      </c>
      <c r="F2392" s="381" t="s">
        <v>18</v>
      </c>
      <c r="G2392" s="385">
        <f t="shared" si="138"/>
        <v>0.12302265254237288</v>
      </c>
      <c r="H2392" s="381"/>
      <c r="I2392" s="381"/>
      <c r="J2392" s="381" t="s">
        <v>18</v>
      </c>
      <c r="K2392" s="381" t="s">
        <v>18</v>
      </c>
      <c r="L2392" s="381"/>
      <c r="M2392" s="381"/>
      <c r="N2392" s="386">
        <v>0.14516672999999999</v>
      </c>
      <c r="O2392" s="385">
        <v>0.14516672999999999</v>
      </c>
    </row>
    <row r="2393" spans="1:15" ht="31.5" x14ac:dyDescent="0.25">
      <c r="A2393" s="138" t="s">
        <v>1674</v>
      </c>
      <c r="B2393" s="30" t="s">
        <v>387</v>
      </c>
      <c r="C2393" s="381"/>
      <c r="D2393" s="381"/>
      <c r="E2393" s="381" t="s">
        <v>1820</v>
      </c>
      <c r="F2393" s="381" t="s">
        <v>1820</v>
      </c>
      <c r="G2393" s="385">
        <f t="shared" si="138"/>
        <v>1.1275940508474578</v>
      </c>
      <c r="H2393" s="381"/>
      <c r="I2393" s="381"/>
      <c r="J2393" s="381" t="s">
        <v>3913</v>
      </c>
      <c r="K2393" s="381" t="s">
        <v>3913</v>
      </c>
      <c r="L2393" s="381"/>
      <c r="M2393" s="381"/>
      <c r="N2393" s="386">
        <v>1.33056098</v>
      </c>
      <c r="O2393" s="385">
        <v>1.33056098</v>
      </c>
    </row>
    <row r="2394" spans="1:15" ht="63" x14ac:dyDescent="0.25">
      <c r="A2394" s="138" t="s">
        <v>1675</v>
      </c>
      <c r="B2394" s="30" t="s">
        <v>388</v>
      </c>
      <c r="C2394" s="381"/>
      <c r="D2394" s="381"/>
      <c r="E2394" s="381" t="s">
        <v>1823</v>
      </c>
      <c r="F2394" s="381" t="s">
        <v>1823</v>
      </c>
      <c r="G2394" s="385">
        <f t="shared" si="138"/>
        <v>0.16641194067796611</v>
      </c>
      <c r="H2394" s="381"/>
      <c r="I2394" s="381"/>
      <c r="J2394" s="381" t="s">
        <v>389</v>
      </c>
      <c r="K2394" s="381" t="s">
        <v>389</v>
      </c>
      <c r="L2394" s="381"/>
      <c r="M2394" s="381"/>
      <c r="N2394" s="386">
        <v>0.19636608999999999</v>
      </c>
      <c r="O2394" s="385">
        <v>0.19636608999999999</v>
      </c>
    </row>
    <row r="2395" spans="1:15" ht="47.25" x14ac:dyDescent="0.25">
      <c r="A2395" s="138" t="s">
        <v>1676</v>
      </c>
      <c r="B2395" s="30" t="s">
        <v>390</v>
      </c>
      <c r="C2395" s="381"/>
      <c r="D2395" s="381"/>
      <c r="E2395" s="381" t="s">
        <v>1565</v>
      </c>
      <c r="F2395" s="381" t="s">
        <v>1565</v>
      </c>
      <c r="G2395" s="385">
        <f t="shared" si="138"/>
        <v>0.30781775423728813</v>
      </c>
      <c r="H2395" s="381"/>
      <c r="I2395" s="381"/>
      <c r="J2395" s="381" t="s">
        <v>391</v>
      </c>
      <c r="K2395" s="381" t="s">
        <v>391</v>
      </c>
      <c r="L2395" s="381"/>
      <c r="M2395" s="381"/>
      <c r="N2395" s="386">
        <v>0.36322494999999999</v>
      </c>
      <c r="O2395" s="385">
        <v>0.36322494999999999</v>
      </c>
    </row>
    <row r="2396" spans="1:15" ht="31.5" x14ac:dyDescent="0.25">
      <c r="A2396" s="364" t="s">
        <v>1677</v>
      </c>
      <c r="B2396" s="45" t="s">
        <v>393</v>
      </c>
      <c r="C2396" s="381"/>
      <c r="D2396" s="381"/>
      <c r="E2396" s="381"/>
      <c r="F2396" s="381"/>
      <c r="G2396" s="385">
        <f t="shared" si="138"/>
        <v>5.5494067796610175E-2</v>
      </c>
      <c r="H2396" s="381"/>
      <c r="I2396" s="381"/>
      <c r="J2396" s="381"/>
      <c r="K2396" s="381"/>
      <c r="L2396" s="381"/>
      <c r="M2396" s="381"/>
      <c r="N2396" s="386">
        <v>6.5483E-2</v>
      </c>
      <c r="O2396" s="385">
        <v>6.5483E-2</v>
      </c>
    </row>
    <row r="2397" spans="1:15" ht="31.5" x14ac:dyDescent="0.25">
      <c r="A2397" s="336" t="s">
        <v>1678</v>
      </c>
      <c r="B2397" s="36" t="s">
        <v>4487</v>
      </c>
      <c r="C2397" s="381"/>
      <c r="D2397" s="381"/>
      <c r="E2397" s="381"/>
      <c r="F2397" s="381"/>
      <c r="G2397" s="385">
        <f t="shared" si="138"/>
        <v>6.2262711864406781E-2</v>
      </c>
      <c r="H2397" s="381"/>
      <c r="I2397" s="381"/>
      <c r="J2397" s="381"/>
      <c r="K2397" s="381"/>
      <c r="L2397" s="381"/>
      <c r="M2397" s="381"/>
      <c r="N2397" s="386">
        <v>7.3469999999999994E-2</v>
      </c>
      <c r="O2397" s="385">
        <v>7.3469999999999994E-2</v>
      </c>
    </row>
    <row r="2398" spans="1:15" ht="47.25" x14ac:dyDescent="0.25">
      <c r="A2398" s="138" t="s">
        <v>1679</v>
      </c>
      <c r="B2398" s="30" t="s">
        <v>396</v>
      </c>
      <c r="C2398" s="381"/>
      <c r="D2398" s="381"/>
      <c r="E2398" s="381"/>
      <c r="F2398" s="381"/>
      <c r="G2398" s="385">
        <f t="shared" si="138"/>
        <v>8.7711864406779666E-2</v>
      </c>
      <c r="H2398" s="381"/>
      <c r="I2398" s="381"/>
      <c r="J2398" s="381"/>
      <c r="K2398" s="381"/>
      <c r="L2398" s="381"/>
      <c r="M2398" s="381"/>
      <c r="N2398" s="386">
        <v>0.10349999999999999</v>
      </c>
      <c r="O2398" s="385">
        <v>0.10349999999999999</v>
      </c>
    </row>
    <row r="2399" spans="1:15" ht="31.5" x14ac:dyDescent="0.25">
      <c r="A2399" s="138" t="s">
        <v>1680</v>
      </c>
      <c r="B2399" s="45" t="s">
        <v>1347</v>
      </c>
      <c r="C2399" s="381"/>
      <c r="D2399" s="381"/>
      <c r="E2399" s="381"/>
      <c r="F2399" s="381"/>
      <c r="G2399" s="385">
        <f t="shared" si="138"/>
        <v>5.7627118644067799E-3</v>
      </c>
      <c r="H2399" s="381"/>
      <c r="I2399" s="381"/>
      <c r="J2399" s="381"/>
      <c r="K2399" s="381"/>
      <c r="L2399" s="381"/>
      <c r="M2399" s="381"/>
      <c r="N2399" s="386">
        <v>6.7999999999999996E-3</v>
      </c>
      <c r="O2399" s="385">
        <v>6.7999999999999996E-3</v>
      </c>
    </row>
    <row r="2400" spans="1:15" x14ac:dyDescent="0.25">
      <c r="A2400" s="27" t="s">
        <v>44</v>
      </c>
      <c r="B2400" s="395" t="s">
        <v>20</v>
      </c>
      <c r="C2400" s="381"/>
      <c r="D2400" s="381"/>
      <c r="E2400" s="381"/>
      <c r="F2400" s="381"/>
      <c r="G2400" s="385">
        <f t="shared" si="138"/>
        <v>0</v>
      </c>
      <c r="H2400" s="381"/>
      <c r="I2400" s="381"/>
      <c r="J2400" s="381"/>
      <c r="K2400" s="381"/>
      <c r="L2400" s="381"/>
      <c r="M2400" s="381"/>
      <c r="N2400" s="386">
        <v>0</v>
      </c>
      <c r="O2400" s="385">
        <v>0</v>
      </c>
    </row>
    <row r="2401" spans="1:15" x14ac:dyDescent="0.25">
      <c r="A2401" s="138" t="s">
        <v>1681</v>
      </c>
      <c r="B2401" s="45" t="s">
        <v>116</v>
      </c>
      <c r="C2401" s="381"/>
      <c r="D2401" s="381"/>
      <c r="E2401" s="381"/>
      <c r="F2401" s="381"/>
      <c r="G2401" s="385">
        <f t="shared" si="138"/>
        <v>0.38474576271186445</v>
      </c>
      <c r="H2401" s="381"/>
      <c r="I2401" s="381"/>
      <c r="J2401" s="381" t="s">
        <v>30</v>
      </c>
      <c r="K2401" s="381" t="s">
        <v>30</v>
      </c>
      <c r="L2401" s="381"/>
      <c r="M2401" s="381"/>
      <c r="N2401" s="386">
        <v>0.45400000000000001</v>
      </c>
      <c r="O2401" s="385">
        <v>0.45400000000000001</v>
      </c>
    </row>
    <row r="2402" spans="1:15" x14ac:dyDescent="0.25">
      <c r="A2402" s="9" t="s">
        <v>476</v>
      </c>
      <c r="B2402" s="100" t="s">
        <v>25</v>
      </c>
      <c r="C2402" s="381"/>
      <c r="D2402" s="381"/>
      <c r="E2402" s="381"/>
      <c r="F2402" s="381"/>
      <c r="G2402" s="385">
        <f t="shared" si="138"/>
        <v>0</v>
      </c>
      <c r="H2402" s="381"/>
      <c r="I2402" s="381"/>
      <c r="J2402" s="381"/>
      <c r="K2402" s="381"/>
      <c r="L2402" s="381"/>
      <c r="M2402" s="381"/>
      <c r="N2402" s="386">
        <v>0</v>
      </c>
      <c r="O2402" s="385">
        <v>0</v>
      </c>
    </row>
    <row r="2403" spans="1:15" ht="20.25" customHeight="1" x14ac:dyDescent="0.25">
      <c r="A2403" s="138" t="s">
        <v>4074</v>
      </c>
      <c r="B2403" s="30" t="s">
        <v>403</v>
      </c>
      <c r="C2403" s="381"/>
      <c r="D2403" s="381"/>
      <c r="E2403" s="381"/>
      <c r="F2403" s="381"/>
      <c r="G2403" s="385">
        <f t="shared" si="138"/>
        <v>0.15254237288135594</v>
      </c>
      <c r="H2403" s="381"/>
      <c r="I2403" s="381"/>
      <c r="J2403" s="381" t="s">
        <v>30</v>
      </c>
      <c r="K2403" s="381" t="s">
        <v>30</v>
      </c>
      <c r="L2403" s="381"/>
      <c r="M2403" s="381"/>
      <c r="N2403" s="386">
        <v>0.18</v>
      </c>
      <c r="O2403" s="385">
        <v>0.18</v>
      </c>
    </row>
    <row r="2404" spans="1:15" x14ac:dyDescent="0.25">
      <c r="A2404" s="27" t="s">
        <v>90</v>
      </c>
      <c r="B2404" s="395" t="s">
        <v>26</v>
      </c>
      <c r="C2404" s="381"/>
      <c r="D2404" s="381"/>
      <c r="E2404" s="381"/>
      <c r="F2404" s="381"/>
      <c r="G2404" s="385">
        <f t="shared" si="138"/>
        <v>0</v>
      </c>
      <c r="H2404" s="381"/>
      <c r="I2404" s="381"/>
      <c r="J2404" s="381"/>
      <c r="K2404" s="381"/>
      <c r="L2404" s="381"/>
      <c r="M2404" s="381"/>
      <c r="N2404" s="386">
        <v>0</v>
      </c>
      <c r="O2404" s="385">
        <v>0</v>
      </c>
    </row>
    <row r="2405" spans="1:15" x14ac:dyDescent="0.25">
      <c r="A2405" s="138" t="s">
        <v>4075</v>
      </c>
      <c r="B2405" s="30" t="s">
        <v>87</v>
      </c>
      <c r="C2405" s="381"/>
      <c r="D2405" s="381"/>
      <c r="E2405" s="381"/>
      <c r="F2405" s="381"/>
      <c r="G2405" s="385">
        <f t="shared" si="138"/>
        <v>5.8898305084745771E-2</v>
      </c>
      <c r="H2405" s="381"/>
      <c r="I2405" s="381"/>
      <c r="J2405" s="381" t="s">
        <v>30</v>
      </c>
      <c r="K2405" s="381" t="s">
        <v>30</v>
      </c>
      <c r="L2405" s="381"/>
      <c r="M2405" s="381"/>
      <c r="N2405" s="386">
        <v>6.9500000000000006E-2</v>
      </c>
      <c r="O2405" s="385">
        <v>6.9500000000000006E-2</v>
      </c>
    </row>
    <row r="2406" spans="1:15" x14ac:dyDescent="0.25">
      <c r="A2406" s="27" t="s">
        <v>122</v>
      </c>
      <c r="B2406" s="395" t="s">
        <v>123</v>
      </c>
      <c r="C2406" s="381"/>
      <c r="D2406" s="381"/>
      <c r="E2406" s="381"/>
      <c r="F2406" s="381"/>
      <c r="G2406" s="385">
        <f t="shared" si="138"/>
        <v>0</v>
      </c>
      <c r="H2406" s="381"/>
      <c r="I2406" s="381"/>
      <c r="J2406" s="381"/>
      <c r="K2406" s="381"/>
      <c r="L2406" s="381"/>
      <c r="M2406" s="381"/>
      <c r="N2406" s="386"/>
      <c r="O2406" s="385"/>
    </row>
    <row r="2407" spans="1:15" x14ac:dyDescent="0.25">
      <c r="A2407" s="27">
        <v>1</v>
      </c>
      <c r="B2407" s="395" t="s">
        <v>484</v>
      </c>
      <c r="C2407" s="381"/>
      <c r="D2407" s="381"/>
      <c r="E2407" s="381"/>
      <c r="F2407" s="381"/>
      <c r="G2407" s="385">
        <f t="shared" si="138"/>
        <v>0</v>
      </c>
      <c r="H2407" s="381"/>
      <c r="I2407" s="381"/>
      <c r="J2407" s="381"/>
      <c r="K2407" s="381"/>
      <c r="L2407" s="381"/>
      <c r="M2407" s="381"/>
      <c r="N2407" s="386"/>
      <c r="O2407" s="385"/>
    </row>
    <row r="2408" spans="1:15" ht="31.5" x14ac:dyDescent="0.25">
      <c r="A2408" s="138" t="s">
        <v>629</v>
      </c>
      <c r="B2408" s="21" t="s">
        <v>4488</v>
      </c>
      <c r="C2408" s="381"/>
      <c r="D2408" s="381"/>
      <c r="E2408" s="381"/>
      <c r="F2408" s="381"/>
      <c r="G2408" s="385">
        <f t="shared" ref="G2408:G2471" si="139">N2408/1.18</f>
        <v>0.23517627118644066</v>
      </c>
      <c r="H2408" s="381"/>
      <c r="I2408" s="381"/>
      <c r="J2408" s="381">
        <v>0.25</v>
      </c>
      <c r="K2408" s="381">
        <v>0.25</v>
      </c>
      <c r="L2408" s="381"/>
      <c r="M2408" s="381"/>
      <c r="N2408" s="386">
        <v>0.27750799999999998</v>
      </c>
      <c r="O2408" s="385">
        <v>0.27750799999999998</v>
      </c>
    </row>
    <row r="2409" spans="1:15" x14ac:dyDescent="0.25">
      <c r="A2409" s="27">
        <v>2</v>
      </c>
      <c r="B2409" s="395" t="s">
        <v>43</v>
      </c>
      <c r="C2409" s="381"/>
      <c r="D2409" s="381"/>
      <c r="E2409" s="381"/>
      <c r="F2409" s="381"/>
      <c r="G2409" s="385">
        <f t="shared" si="139"/>
        <v>0</v>
      </c>
      <c r="H2409" s="381"/>
      <c r="I2409" s="381"/>
      <c r="J2409" s="381">
        <v>0</v>
      </c>
      <c r="K2409" s="381">
        <v>0</v>
      </c>
      <c r="L2409" s="381"/>
      <c r="M2409" s="381"/>
      <c r="N2409" s="386"/>
      <c r="O2409" s="385"/>
    </row>
    <row r="2410" spans="1:15" ht="31.5" x14ac:dyDescent="0.25">
      <c r="A2410" s="138" t="s">
        <v>663</v>
      </c>
      <c r="B2410" s="21" t="s">
        <v>4287</v>
      </c>
      <c r="C2410" s="381"/>
      <c r="D2410" s="381"/>
      <c r="E2410" s="381">
        <v>1.1200000000000001</v>
      </c>
      <c r="F2410" s="381">
        <v>1.1200000000000001</v>
      </c>
      <c r="G2410" s="385">
        <f t="shared" si="139"/>
        <v>0.6508516949152543</v>
      </c>
      <c r="H2410" s="381"/>
      <c r="I2410" s="381"/>
      <c r="J2410" s="381">
        <v>1.1200000000000001</v>
      </c>
      <c r="K2410" s="381">
        <v>1.1200000000000001</v>
      </c>
      <c r="L2410" s="381"/>
      <c r="M2410" s="381"/>
      <c r="N2410" s="386">
        <v>0.76800500000000005</v>
      </c>
      <c r="O2410" s="385">
        <v>0.76800500000000005</v>
      </c>
    </row>
    <row r="2411" spans="1:15" ht="47.25" x14ac:dyDescent="0.25">
      <c r="A2411" s="138" t="s">
        <v>665</v>
      </c>
      <c r="B2411" s="21" t="s">
        <v>4489</v>
      </c>
      <c r="C2411" s="381"/>
      <c r="D2411" s="381"/>
      <c r="E2411" s="381">
        <v>4.42</v>
      </c>
      <c r="F2411" s="381">
        <v>4.42</v>
      </c>
      <c r="G2411" s="385">
        <f t="shared" si="139"/>
        <v>2.1412293220338983</v>
      </c>
      <c r="H2411" s="381"/>
      <c r="I2411" s="381"/>
      <c r="J2411" s="381">
        <v>4.42</v>
      </c>
      <c r="K2411" s="381">
        <v>4.42</v>
      </c>
      <c r="L2411" s="381"/>
      <c r="M2411" s="381"/>
      <c r="N2411" s="386">
        <v>2.5266506</v>
      </c>
      <c r="O2411" s="385">
        <v>2.5266506</v>
      </c>
    </row>
    <row r="2412" spans="1:15" ht="63" x14ac:dyDescent="0.25">
      <c r="A2412" s="138" t="s">
        <v>667</v>
      </c>
      <c r="B2412" s="21" t="s">
        <v>4490</v>
      </c>
      <c r="C2412" s="381"/>
      <c r="D2412" s="381"/>
      <c r="E2412" s="381">
        <v>3.7749999999999999</v>
      </c>
      <c r="F2412" s="381">
        <v>3.7749999999999999</v>
      </c>
      <c r="G2412" s="385">
        <f t="shared" si="139"/>
        <v>2.281675313559322</v>
      </c>
      <c r="H2412" s="381"/>
      <c r="I2412" s="381"/>
      <c r="J2412" s="381">
        <v>3.7749999999999999</v>
      </c>
      <c r="K2412" s="381">
        <v>3.7749999999999999</v>
      </c>
      <c r="L2412" s="381"/>
      <c r="M2412" s="381"/>
      <c r="N2412" s="386">
        <v>2.6923768699999999</v>
      </c>
      <c r="O2412" s="385">
        <v>2.6923768699999999</v>
      </c>
    </row>
    <row r="2413" spans="1:15" ht="47.25" x14ac:dyDescent="0.25">
      <c r="A2413" s="333" t="s">
        <v>669</v>
      </c>
      <c r="B2413" s="36" t="s">
        <v>4491</v>
      </c>
      <c r="C2413" s="381"/>
      <c r="D2413" s="381"/>
      <c r="E2413" s="381">
        <v>2.9380000000000002</v>
      </c>
      <c r="F2413" s="381">
        <v>2.9380000000000002</v>
      </c>
      <c r="G2413" s="385">
        <f t="shared" si="139"/>
        <v>1.4396896610169492</v>
      </c>
      <c r="H2413" s="381"/>
      <c r="I2413" s="381"/>
      <c r="J2413" s="381">
        <v>2.9380000000000002</v>
      </c>
      <c r="K2413" s="381">
        <v>2.9380000000000002</v>
      </c>
      <c r="L2413" s="381"/>
      <c r="M2413" s="381"/>
      <c r="N2413" s="386">
        <v>1.6988338000000001</v>
      </c>
      <c r="O2413" s="385">
        <v>1.6988338000000001</v>
      </c>
    </row>
    <row r="2414" spans="1:15" ht="47.25" x14ac:dyDescent="0.25">
      <c r="A2414" s="138" t="s">
        <v>671</v>
      </c>
      <c r="B2414" s="21" t="s">
        <v>4291</v>
      </c>
      <c r="C2414" s="381"/>
      <c r="D2414" s="381"/>
      <c r="E2414" s="381">
        <v>0.96299999999999997</v>
      </c>
      <c r="F2414" s="381">
        <v>0.96299999999999997</v>
      </c>
      <c r="G2414" s="385">
        <f t="shared" si="139"/>
        <v>0.67174322033898304</v>
      </c>
      <c r="H2414" s="381"/>
      <c r="I2414" s="381"/>
      <c r="J2414" s="381">
        <v>0.96299999999999997</v>
      </c>
      <c r="K2414" s="381">
        <v>0.96299999999999997</v>
      </c>
      <c r="L2414" s="381"/>
      <c r="M2414" s="381"/>
      <c r="N2414" s="386">
        <v>0.79265699999999994</v>
      </c>
      <c r="O2414" s="385">
        <v>0.79265699999999994</v>
      </c>
    </row>
    <row r="2415" spans="1:15" ht="31.5" x14ac:dyDescent="0.25">
      <c r="A2415" s="138" t="s">
        <v>673</v>
      </c>
      <c r="B2415" s="21" t="s">
        <v>4492</v>
      </c>
      <c r="C2415" s="381"/>
      <c r="D2415" s="381"/>
      <c r="E2415" s="381">
        <v>0.47599999999999998</v>
      </c>
      <c r="F2415" s="381">
        <v>0.47599999999999998</v>
      </c>
      <c r="G2415" s="385">
        <f t="shared" si="139"/>
        <v>0.30815186440677972</v>
      </c>
      <c r="H2415" s="381"/>
      <c r="I2415" s="381"/>
      <c r="J2415" s="381">
        <v>0.47599999999999998</v>
      </c>
      <c r="K2415" s="381">
        <v>0.47599999999999998</v>
      </c>
      <c r="L2415" s="381"/>
      <c r="M2415" s="381"/>
      <c r="N2415" s="386">
        <v>0.36361920000000003</v>
      </c>
      <c r="O2415" s="385">
        <v>0.36361920000000003</v>
      </c>
    </row>
    <row r="2416" spans="1:15" ht="47.25" x14ac:dyDescent="0.25">
      <c r="A2416" s="138" t="s">
        <v>675</v>
      </c>
      <c r="B2416" s="21" t="s">
        <v>4493</v>
      </c>
      <c r="C2416" s="381"/>
      <c r="D2416" s="381"/>
      <c r="E2416" s="381">
        <v>0.86099999999999999</v>
      </c>
      <c r="F2416" s="381">
        <v>0.86099999999999999</v>
      </c>
      <c r="G2416" s="385">
        <f t="shared" si="139"/>
        <v>0.70431118644067803</v>
      </c>
      <c r="H2416" s="381"/>
      <c r="I2416" s="381"/>
      <c r="J2416" s="381">
        <v>0.86099999999999999</v>
      </c>
      <c r="K2416" s="381">
        <v>0.86099999999999999</v>
      </c>
      <c r="L2416" s="381"/>
      <c r="M2416" s="381"/>
      <c r="N2416" s="386">
        <v>0.83108720000000003</v>
      </c>
      <c r="O2416" s="385">
        <v>0.83108720000000003</v>
      </c>
    </row>
    <row r="2417" spans="1:15" ht="31.5" x14ac:dyDescent="0.25">
      <c r="A2417" s="138" t="s">
        <v>677</v>
      </c>
      <c r="B2417" s="21" t="s">
        <v>4290</v>
      </c>
      <c r="C2417" s="381"/>
      <c r="D2417" s="381"/>
      <c r="E2417" s="381">
        <v>9.6000000000000002E-2</v>
      </c>
      <c r="F2417" s="381">
        <v>9.6000000000000002E-2</v>
      </c>
      <c r="G2417" s="385">
        <f t="shared" si="139"/>
        <v>1.4711150847457628</v>
      </c>
      <c r="H2417" s="381"/>
      <c r="I2417" s="381"/>
      <c r="J2417" s="381">
        <v>9.6000000000000002E-2</v>
      </c>
      <c r="K2417" s="381">
        <v>9.6000000000000002E-2</v>
      </c>
      <c r="L2417" s="381"/>
      <c r="M2417" s="381"/>
      <c r="N2417" s="386">
        <v>1.7359157999999999</v>
      </c>
      <c r="O2417" s="385">
        <v>1.7359157999999999</v>
      </c>
    </row>
    <row r="2418" spans="1:15" ht="47.25" x14ac:dyDescent="0.25">
      <c r="A2418" s="333" t="s">
        <v>679</v>
      </c>
      <c r="B2418" s="36" t="s">
        <v>4494</v>
      </c>
      <c r="C2418" s="381"/>
      <c r="D2418" s="381"/>
      <c r="E2418" s="381">
        <v>3.9729999999999999</v>
      </c>
      <c r="F2418" s="381">
        <v>3.9729999999999999</v>
      </c>
      <c r="G2418" s="385">
        <f t="shared" si="139"/>
        <v>2.091999322033899</v>
      </c>
      <c r="H2418" s="381"/>
      <c r="I2418" s="381"/>
      <c r="J2418" s="381">
        <v>3.9729999999999999</v>
      </c>
      <c r="K2418" s="381">
        <v>3.9729999999999999</v>
      </c>
      <c r="L2418" s="381"/>
      <c r="M2418" s="381"/>
      <c r="N2418" s="386">
        <v>2.4685592000000005</v>
      </c>
      <c r="O2418" s="385">
        <v>2.4685592000000005</v>
      </c>
    </row>
    <row r="2419" spans="1:15" ht="47.25" x14ac:dyDescent="0.25">
      <c r="A2419" s="333" t="s">
        <v>681</v>
      </c>
      <c r="B2419" s="21" t="s">
        <v>4289</v>
      </c>
      <c r="C2419" s="381"/>
      <c r="D2419" s="381"/>
      <c r="E2419" s="381">
        <v>1.82</v>
      </c>
      <c r="F2419" s="381">
        <v>1.82</v>
      </c>
      <c r="G2419" s="385">
        <f t="shared" si="139"/>
        <v>0.97845711864406792</v>
      </c>
      <c r="H2419" s="381"/>
      <c r="I2419" s="381"/>
      <c r="J2419" s="381">
        <v>1.82</v>
      </c>
      <c r="K2419" s="381">
        <v>1.82</v>
      </c>
      <c r="L2419" s="381"/>
      <c r="M2419" s="381"/>
      <c r="N2419" s="386">
        <v>1.1545794</v>
      </c>
      <c r="O2419" s="385">
        <v>1.1545794</v>
      </c>
    </row>
    <row r="2420" spans="1:15" ht="47.25" x14ac:dyDescent="0.25">
      <c r="A2420" s="333" t="s">
        <v>683</v>
      </c>
      <c r="B2420" s="36" t="s">
        <v>4293</v>
      </c>
      <c r="C2420" s="381"/>
      <c r="D2420" s="381"/>
      <c r="E2420" s="381">
        <v>2.3250000000000002</v>
      </c>
      <c r="F2420" s="381">
        <v>2.3250000000000002</v>
      </c>
      <c r="G2420" s="385">
        <f t="shared" si="139"/>
        <v>1.2387054237288138</v>
      </c>
      <c r="H2420" s="381"/>
      <c r="I2420" s="381"/>
      <c r="J2420" s="381">
        <v>2.3250000000000002</v>
      </c>
      <c r="K2420" s="381">
        <v>2.3250000000000002</v>
      </c>
      <c r="L2420" s="381"/>
      <c r="M2420" s="381"/>
      <c r="N2420" s="386">
        <v>1.4616724000000001</v>
      </c>
      <c r="O2420" s="385">
        <v>1.4616724000000001</v>
      </c>
    </row>
    <row r="2421" spans="1:15" ht="31.5" x14ac:dyDescent="0.25">
      <c r="A2421" s="333" t="s">
        <v>685</v>
      </c>
      <c r="B2421" s="21" t="s">
        <v>4294</v>
      </c>
      <c r="C2421" s="381"/>
      <c r="D2421" s="381"/>
      <c r="E2421" s="381">
        <v>1.8520000000000001</v>
      </c>
      <c r="F2421" s="381">
        <v>1.8520000000000001</v>
      </c>
      <c r="G2421" s="385">
        <f t="shared" si="139"/>
        <v>1.0754557627118644</v>
      </c>
      <c r="H2421" s="381"/>
      <c r="I2421" s="381"/>
      <c r="J2421" s="381">
        <v>1.8520000000000001</v>
      </c>
      <c r="K2421" s="381">
        <v>1.8520000000000001</v>
      </c>
      <c r="L2421" s="381"/>
      <c r="M2421" s="381"/>
      <c r="N2421" s="386">
        <v>1.2690378</v>
      </c>
      <c r="O2421" s="385">
        <v>1.2690378</v>
      </c>
    </row>
    <row r="2422" spans="1:15" ht="47.25" x14ac:dyDescent="0.25">
      <c r="A2422" s="138" t="s">
        <v>687</v>
      </c>
      <c r="B2422" s="30" t="s">
        <v>655</v>
      </c>
      <c r="C2422" s="381"/>
      <c r="D2422" s="381"/>
      <c r="E2422" s="381" t="s">
        <v>656</v>
      </c>
      <c r="F2422" s="381" t="s">
        <v>656</v>
      </c>
      <c r="G2422" s="385">
        <f t="shared" si="139"/>
        <v>0.27491186440677967</v>
      </c>
      <c r="H2422" s="381"/>
      <c r="I2422" s="381"/>
      <c r="J2422" s="381" t="s">
        <v>656</v>
      </c>
      <c r="K2422" s="381" t="s">
        <v>656</v>
      </c>
      <c r="L2422" s="381"/>
      <c r="M2422" s="381"/>
      <c r="N2422" s="386">
        <v>0.32439600000000002</v>
      </c>
      <c r="O2422" s="385">
        <v>0.32439600000000002</v>
      </c>
    </row>
    <row r="2423" spans="1:15" ht="63" x14ac:dyDescent="0.25">
      <c r="A2423" s="398" t="s">
        <v>689</v>
      </c>
      <c r="B2423" s="30" t="s">
        <v>657</v>
      </c>
      <c r="C2423" s="381"/>
      <c r="D2423" s="381"/>
      <c r="E2423" s="381" t="s">
        <v>658</v>
      </c>
      <c r="F2423" s="381" t="s">
        <v>658</v>
      </c>
      <c r="G2423" s="385">
        <f t="shared" si="139"/>
        <v>0.9864891101694917</v>
      </c>
      <c r="H2423" s="381"/>
      <c r="I2423" s="381"/>
      <c r="J2423" s="381" t="s">
        <v>658</v>
      </c>
      <c r="K2423" s="381" t="s">
        <v>658</v>
      </c>
      <c r="L2423" s="381"/>
      <c r="M2423" s="381"/>
      <c r="N2423" s="386">
        <v>1.1640571500000001</v>
      </c>
      <c r="O2423" s="385">
        <v>1.1640571500000001</v>
      </c>
    </row>
    <row r="2424" spans="1:15" ht="94.5" x14ac:dyDescent="0.25">
      <c r="A2424" s="138" t="s">
        <v>691</v>
      </c>
      <c r="B2424" s="21" t="s">
        <v>4495</v>
      </c>
      <c r="C2424" s="381"/>
      <c r="D2424" s="381"/>
      <c r="E2424" s="381">
        <v>0.222</v>
      </c>
      <c r="F2424" s="381">
        <v>0.222</v>
      </c>
      <c r="G2424" s="385">
        <f t="shared" si="139"/>
        <v>4.4716101694915258E-2</v>
      </c>
      <c r="H2424" s="381"/>
      <c r="I2424" s="381"/>
      <c r="J2424" s="381">
        <v>0.222</v>
      </c>
      <c r="K2424" s="381">
        <v>0.222</v>
      </c>
      <c r="L2424" s="381"/>
      <c r="M2424" s="381"/>
      <c r="N2424" s="386">
        <v>5.2764999999999999E-2</v>
      </c>
      <c r="O2424" s="385">
        <v>5.2764999999999999E-2</v>
      </c>
    </row>
    <row r="2425" spans="1:15" ht="94.5" x14ac:dyDescent="0.25">
      <c r="A2425" s="364" t="s">
        <v>693</v>
      </c>
      <c r="B2425" s="45" t="s">
        <v>4496</v>
      </c>
      <c r="C2425" s="381"/>
      <c r="D2425" s="381"/>
      <c r="E2425" s="381">
        <v>0.35799999999999998</v>
      </c>
      <c r="F2425" s="381">
        <v>0.35799999999999998</v>
      </c>
      <c r="G2425" s="385">
        <f t="shared" si="139"/>
        <v>0.18950508474576272</v>
      </c>
      <c r="H2425" s="381"/>
      <c r="I2425" s="381"/>
      <c r="J2425" s="381">
        <v>0.35799999999999998</v>
      </c>
      <c r="K2425" s="381">
        <v>0.35799999999999998</v>
      </c>
      <c r="L2425" s="381"/>
      <c r="M2425" s="381"/>
      <c r="N2425" s="386">
        <v>0.22361600000000001</v>
      </c>
      <c r="O2425" s="385">
        <v>0.22361600000000001</v>
      </c>
    </row>
    <row r="2426" spans="1:15" ht="63" x14ac:dyDescent="0.25">
      <c r="A2426" s="364" t="s">
        <v>695</v>
      </c>
      <c r="B2426" s="45" t="s">
        <v>661</v>
      </c>
      <c r="C2426" s="381"/>
      <c r="D2426" s="381"/>
      <c r="E2426" s="381">
        <v>0.5</v>
      </c>
      <c r="F2426" s="381">
        <v>0.5</v>
      </c>
      <c r="G2426" s="385">
        <f t="shared" si="139"/>
        <v>0.72927796610169493</v>
      </c>
      <c r="H2426" s="381"/>
      <c r="I2426" s="381"/>
      <c r="J2426" s="381">
        <v>0.5</v>
      </c>
      <c r="K2426" s="381">
        <v>0.5</v>
      </c>
      <c r="L2426" s="381"/>
      <c r="M2426" s="381"/>
      <c r="N2426" s="386">
        <v>0.86054799999999998</v>
      </c>
      <c r="O2426" s="385">
        <v>0.86054799999999998</v>
      </c>
    </row>
    <row r="2427" spans="1:15" ht="47.25" x14ac:dyDescent="0.25">
      <c r="A2427" s="138" t="s">
        <v>697</v>
      </c>
      <c r="B2427" s="30" t="s">
        <v>662</v>
      </c>
      <c r="C2427" s="381"/>
      <c r="D2427" s="381"/>
      <c r="E2427" s="381">
        <v>0.16</v>
      </c>
      <c r="F2427" s="381">
        <v>0.16</v>
      </c>
      <c r="G2427" s="385">
        <f t="shared" si="139"/>
        <v>9.3366101694915271E-2</v>
      </c>
      <c r="H2427" s="381"/>
      <c r="I2427" s="381"/>
      <c r="J2427" s="381">
        <v>0.16</v>
      </c>
      <c r="K2427" s="381">
        <v>0.16</v>
      </c>
      <c r="L2427" s="381"/>
      <c r="M2427" s="381"/>
      <c r="N2427" s="386">
        <v>0.11017200000000001</v>
      </c>
      <c r="O2427" s="385">
        <v>0.11017200000000001</v>
      </c>
    </row>
    <row r="2428" spans="1:15" ht="47.25" x14ac:dyDescent="0.25">
      <c r="A2428" s="138" t="s">
        <v>4076</v>
      </c>
      <c r="B2428" s="36" t="s">
        <v>4497</v>
      </c>
      <c r="C2428" s="381"/>
      <c r="D2428" s="381"/>
      <c r="E2428" s="381"/>
      <c r="F2428" s="381"/>
      <c r="G2428" s="385">
        <f t="shared" si="139"/>
        <v>3.0595762711864406E-2</v>
      </c>
      <c r="H2428" s="381"/>
      <c r="I2428" s="381"/>
      <c r="J2428" s="381"/>
      <c r="K2428" s="381"/>
      <c r="L2428" s="381"/>
      <c r="M2428" s="381"/>
      <c r="N2428" s="386">
        <v>3.6102999999999996E-2</v>
      </c>
      <c r="O2428" s="385">
        <v>3.6102999999999996E-2</v>
      </c>
    </row>
    <row r="2429" spans="1:15" ht="47.25" x14ac:dyDescent="0.25">
      <c r="A2429" s="138" t="s">
        <v>4077</v>
      </c>
      <c r="B2429" s="21" t="s">
        <v>4498</v>
      </c>
      <c r="C2429" s="381"/>
      <c r="D2429" s="381"/>
      <c r="E2429" s="381"/>
      <c r="F2429" s="381"/>
      <c r="G2429" s="385">
        <f t="shared" si="139"/>
        <v>6.8316101694915254E-2</v>
      </c>
      <c r="H2429" s="381"/>
      <c r="I2429" s="381"/>
      <c r="J2429" s="381"/>
      <c r="K2429" s="381"/>
      <c r="L2429" s="381"/>
      <c r="M2429" s="381"/>
      <c r="N2429" s="386">
        <v>8.0613000000000004E-2</v>
      </c>
      <c r="O2429" s="385">
        <v>8.0613000000000004E-2</v>
      </c>
    </row>
    <row r="2430" spans="1:15" ht="31.5" x14ac:dyDescent="0.25">
      <c r="A2430" s="138" t="s">
        <v>4078</v>
      </c>
      <c r="B2430" s="21" t="s">
        <v>4499</v>
      </c>
      <c r="C2430" s="381"/>
      <c r="D2430" s="381"/>
      <c r="E2430" s="381"/>
      <c r="F2430" s="381"/>
      <c r="G2430" s="385">
        <f t="shared" si="139"/>
        <v>3.0595762711864406E-2</v>
      </c>
      <c r="H2430" s="381"/>
      <c r="I2430" s="381"/>
      <c r="J2430" s="381"/>
      <c r="K2430" s="381"/>
      <c r="L2430" s="381"/>
      <c r="M2430" s="381"/>
      <c r="N2430" s="386">
        <v>3.6102999999999996E-2</v>
      </c>
      <c r="O2430" s="385">
        <v>3.6102999999999996E-2</v>
      </c>
    </row>
    <row r="2431" spans="1:15" ht="31.5" x14ac:dyDescent="0.25">
      <c r="A2431" s="138" t="s">
        <v>4079</v>
      </c>
      <c r="B2431" s="21" t="s">
        <v>4500</v>
      </c>
      <c r="C2431" s="381"/>
      <c r="D2431" s="381"/>
      <c r="E2431" s="381"/>
      <c r="F2431" s="381"/>
      <c r="G2431" s="385">
        <f t="shared" si="139"/>
        <v>3.0595762711864406E-2</v>
      </c>
      <c r="H2431" s="381"/>
      <c r="I2431" s="381"/>
      <c r="J2431" s="381"/>
      <c r="K2431" s="381"/>
      <c r="L2431" s="381"/>
      <c r="M2431" s="381"/>
      <c r="N2431" s="386">
        <v>3.6102999999999996E-2</v>
      </c>
      <c r="O2431" s="385">
        <v>3.6102999999999996E-2</v>
      </c>
    </row>
    <row r="2432" spans="1:15" ht="31.5" x14ac:dyDescent="0.25">
      <c r="A2432" s="138" t="s">
        <v>4080</v>
      </c>
      <c r="B2432" s="21" t="s">
        <v>4501</v>
      </c>
      <c r="C2432" s="381"/>
      <c r="D2432" s="381"/>
      <c r="E2432" s="381"/>
      <c r="F2432" s="381"/>
      <c r="G2432" s="385">
        <f t="shared" si="139"/>
        <v>3.0595762711864406E-2</v>
      </c>
      <c r="H2432" s="381"/>
      <c r="I2432" s="381"/>
      <c r="J2432" s="381"/>
      <c r="K2432" s="381"/>
      <c r="L2432" s="381"/>
      <c r="M2432" s="381"/>
      <c r="N2432" s="386">
        <v>3.6102999999999996E-2</v>
      </c>
      <c r="O2432" s="385">
        <v>3.6102999999999996E-2</v>
      </c>
    </row>
    <row r="2433" spans="1:15" ht="31.5" x14ac:dyDescent="0.25">
      <c r="A2433" s="138" t="s">
        <v>4081</v>
      </c>
      <c r="B2433" s="21" t="s">
        <v>4502</v>
      </c>
      <c r="C2433" s="381"/>
      <c r="D2433" s="381"/>
      <c r="E2433" s="381"/>
      <c r="F2433" s="381"/>
      <c r="G2433" s="385">
        <f t="shared" si="139"/>
        <v>3.0595762711864406E-2</v>
      </c>
      <c r="H2433" s="381"/>
      <c r="I2433" s="381"/>
      <c r="J2433" s="381"/>
      <c r="K2433" s="381"/>
      <c r="L2433" s="381"/>
      <c r="M2433" s="381"/>
      <c r="N2433" s="386">
        <v>3.6102999999999996E-2</v>
      </c>
      <c r="O2433" s="385">
        <v>3.6102999999999996E-2</v>
      </c>
    </row>
    <row r="2434" spans="1:15" ht="47.25" x14ac:dyDescent="0.25">
      <c r="A2434" s="138" t="s">
        <v>4082</v>
      </c>
      <c r="B2434" s="21" t="s">
        <v>4503</v>
      </c>
      <c r="C2434" s="381"/>
      <c r="D2434" s="381"/>
      <c r="E2434" s="381"/>
      <c r="F2434" s="381"/>
      <c r="G2434" s="385">
        <f t="shared" si="139"/>
        <v>5.1731355932203391E-2</v>
      </c>
      <c r="H2434" s="381"/>
      <c r="I2434" s="381"/>
      <c r="J2434" s="381"/>
      <c r="K2434" s="381"/>
      <c r="L2434" s="381"/>
      <c r="M2434" s="381"/>
      <c r="N2434" s="386">
        <v>6.1043E-2</v>
      </c>
      <c r="O2434" s="385">
        <v>6.1043E-2</v>
      </c>
    </row>
    <row r="2435" spans="1:15" ht="63" x14ac:dyDescent="0.25">
      <c r="A2435" s="138" t="s">
        <v>4083</v>
      </c>
      <c r="B2435" s="21" t="s">
        <v>4504</v>
      </c>
      <c r="C2435" s="381"/>
      <c r="D2435" s="381"/>
      <c r="E2435" s="381"/>
      <c r="F2435" s="381"/>
      <c r="G2435" s="385">
        <f t="shared" si="139"/>
        <v>4.5011016949152542E-2</v>
      </c>
      <c r="H2435" s="381"/>
      <c r="I2435" s="381"/>
      <c r="J2435" s="381"/>
      <c r="K2435" s="381"/>
      <c r="L2435" s="381"/>
      <c r="M2435" s="381"/>
      <c r="N2435" s="386">
        <v>5.3112999999999994E-2</v>
      </c>
      <c r="O2435" s="385">
        <v>5.3112999999999994E-2</v>
      </c>
    </row>
    <row r="2436" spans="1:15" ht="47.25" x14ac:dyDescent="0.25">
      <c r="A2436" s="138" t="s">
        <v>4084</v>
      </c>
      <c r="B2436" s="21" t="s">
        <v>4505</v>
      </c>
      <c r="C2436" s="381"/>
      <c r="D2436" s="381"/>
      <c r="E2436" s="381"/>
      <c r="F2436" s="381"/>
      <c r="G2436" s="385">
        <f t="shared" si="139"/>
        <v>3.1248305084745766E-2</v>
      </c>
      <c r="H2436" s="381"/>
      <c r="I2436" s="381"/>
      <c r="J2436" s="381"/>
      <c r="K2436" s="381"/>
      <c r="L2436" s="381"/>
      <c r="M2436" s="381"/>
      <c r="N2436" s="386">
        <v>3.6873000000000003E-2</v>
      </c>
      <c r="O2436" s="385">
        <v>3.6873000000000003E-2</v>
      </c>
    </row>
    <row r="2437" spans="1:15" ht="31.5" x14ac:dyDescent="0.25">
      <c r="A2437" s="138" t="s">
        <v>4085</v>
      </c>
      <c r="B2437" s="21" t="s">
        <v>4506</v>
      </c>
      <c r="C2437" s="381"/>
      <c r="D2437" s="381"/>
      <c r="E2437" s="381"/>
      <c r="F2437" s="381"/>
      <c r="G2437" s="385">
        <f t="shared" si="139"/>
        <v>3.0595762711864406E-2</v>
      </c>
      <c r="H2437" s="381"/>
      <c r="I2437" s="381"/>
      <c r="J2437" s="381"/>
      <c r="K2437" s="381"/>
      <c r="L2437" s="381"/>
      <c r="M2437" s="381"/>
      <c r="N2437" s="386">
        <v>3.6102999999999996E-2</v>
      </c>
      <c r="O2437" s="385">
        <v>3.6102999999999996E-2</v>
      </c>
    </row>
    <row r="2438" spans="1:15" ht="31.5" x14ac:dyDescent="0.25">
      <c r="A2438" s="138" t="s">
        <v>4086</v>
      </c>
      <c r="B2438" s="21" t="s">
        <v>4507</v>
      </c>
      <c r="C2438" s="381"/>
      <c r="D2438" s="381"/>
      <c r="E2438" s="381"/>
      <c r="F2438" s="381"/>
      <c r="G2438" s="385">
        <f t="shared" si="139"/>
        <v>3.0595762711864406E-2</v>
      </c>
      <c r="H2438" s="381"/>
      <c r="I2438" s="381"/>
      <c r="J2438" s="381"/>
      <c r="K2438" s="381"/>
      <c r="L2438" s="381"/>
      <c r="M2438" s="381"/>
      <c r="N2438" s="386">
        <v>3.6102999999999996E-2</v>
      </c>
      <c r="O2438" s="385">
        <v>3.6102999999999996E-2</v>
      </c>
    </row>
    <row r="2439" spans="1:15" ht="31.5" x14ac:dyDescent="0.25">
      <c r="A2439" s="138" t="s">
        <v>4087</v>
      </c>
      <c r="B2439" s="21" t="s">
        <v>4508</v>
      </c>
      <c r="C2439" s="381"/>
      <c r="D2439" s="381"/>
      <c r="E2439" s="381"/>
      <c r="F2439" s="381"/>
      <c r="G2439" s="385">
        <f t="shared" si="139"/>
        <v>3.0595762711864406E-2</v>
      </c>
      <c r="H2439" s="381"/>
      <c r="I2439" s="381"/>
      <c r="J2439" s="381"/>
      <c r="K2439" s="381"/>
      <c r="L2439" s="381"/>
      <c r="M2439" s="381"/>
      <c r="N2439" s="386">
        <v>3.6102999999999996E-2</v>
      </c>
      <c r="O2439" s="385">
        <v>3.6102999999999996E-2</v>
      </c>
    </row>
    <row r="2440" spans="1:15" ht="31.5" x14ac:dyDescent="0.25">
      <c r="A2440" s="138" t="s">
        <v>4088</v>
      </c>
      <c r="B2440" s="21" t="s">
        <v>4509</v>
      </c>
      <c r="C2440" s="381"/>
      <c r="D2440" s="381"/>
      <c r="E2440" s="381"/>
      <c r="F2440" s="381"/>
      <c r="G2440" s="385">
        <f t="shared" si="139"/>
        <v>3.0595762711864406E-2</v>
      </c>
      <c r="H2440" s="381"/>
      <c r="I2440" s="381"/>
      <c r="J2440" s="381"/>
      <c r="K2440" s="381"/>
      <c r="L2440" s="381"/>
      <c r="M2440" s="381"/>
      <c r="N2440" s="386">
        <v>3.6102999999999996E-2</v>
      </c>
      <c r="O2440" s="385">
        <v>3.6102999999999996E-2</v>
      </c>
    </row>
    <row r="2441" spans="1:15" ht="31.5" x14ac:dyDescent="0.25">
      <c r="A2441" s="138" t="s">
        <v>4089</v>
      </c>
      <c r="B2441" s="21" t="s">
        <v>4510</v>
      </c>
      <c r="C2441" s="381"/>
      <c r="D2441" s="381"/>
      <c r="E2441" s="381"/>
      <c r="F2441" s="381"/>
      <c r="G2441" s="385">
        <f t="shared" si="139"/>
        <v>3.0595762711864406E-2</v>
      </c>
      <c r="H2441" s="381"/>
      <c r="I2441" s="381"/>
      <c r="J2441" s="381"/>
      <c r="K2441" s="381"/>
      <c r="L2441" s="381"/>
      <c r="M2441" s="381"/>
      <c r="N2441" s="386">
        <v>3.6102999999999996E-2</v>
      </c>
      <c r="O2441" s="385">
        <v>3.6102999999999996E-2</v>
      </c>
    </row>
    <row r="2442" spans="1:15" ht="47.25" x14ac:dyDescent="0.25">
      <c r="A2442" s="138" t="s">
        <v>4090</v>
      </c>
      <c r="B2442" s="129" t="s">
        <v>4511</v>
      </c>
      <c r="C2442" s="381"/>
      <c r="D2442" s="381"/>
      <c r="E2442" s="381"/>
      <c r="F2442" s="381"/>
      <c r="G2442" s="385">
        <f t="shared" si="139"/>
        <v>3.0595762711864406E-2</v>
      </c>
      <c r="H2442" s="381"/>
      <c r="I2442" s="381"/>
      <c r="J2442" s="381"/>
      <c r="K2442" s="381"/>
      <c r="L2442" s="381"/>
      <c r="M2442" s="381"/>
      <c r="N2442" s="386">
        <v>3.6102999999999996E-2</v>
      </c>
      <c r="O2442" s="385">
        <v>3.6102999999999996E-2</v>
      </c>
    </row>
    <row r="2443" spans="1:15" ht="47.25" x14ac:dyDescent="0.25">
      <c r="A2443" s="138" t="s">
        <v>4091</v>
      </c>
      <c r="B2443" s="21" t="s">
        <v>4512</v>
      </c>
      <c r="C2443" s="381"/>
      <c r="D2443" s="381"/>
      <c r="E2443" s="381"/>
      <c r="F2443" s="381"/>
      <c r="G2443" s="385">
        <f t="shared" si="139"/>
        <v>0.13653542372881355</v>
      </c>
      <c r="H2443" s="381"/>
      <c r="I2443" s="381"/>
      <c r="J2443" s="381"/>
      <c r="K2443" s="381"/>
      <c r="L2443" s="381"/>
      <c r="M2443" s="381"/>
      <c r="N2443" s="386">
        <v>0.1611118</v>
      </c>
      <c r="O2443" s="385">
        <v>0.1611118</v>
      </c>
    </row>
    <row r="2444" spans="1:15" ht="47.25" x14ac:dyDescent="0.25">
      <c r="A2444" s="138" t="s">
        <v>4092</v>
      </c>
      <c r="B2444" s="21" t="s">
        <v>4513</v>
      </c>
      <c r="C2444" s="381"/>
      <c r="D2444" s="381"/>
      <c r="E2444" s="381"/>
      <c r="F2444" s="381"/>
      <c r="G2444" s="385">
        <f t="shared" si="139"/>
        <v>4.3926271186440685E-2</v>
      </c>
      <c r="H2444" s="381"/>
      <c r="I2444" s="381"/>
      <c r="J2444" s="381"/>
      <c r="K2444" s="381"/>
      <c r="L2444" s="381"/>
      <c r="M2444" s="381"/>
      <c r="N2444" s="386">
        <v>5.1833000000000004E-2</v>
      </c>
      <c r="O2444" s="385">
        <v>5.1833000000000004E-2</v>
      </c>
    </row>
    <row r="2445" spans="1:15" ht="47.25" x14ac:dyDescent="0.25">
      <c r="A2445" s="138" t="s">
        <v>4093</v>
      </c>
      <c r="B2445" s="21" t="s">
        <v>4514</v>
      </c>
      <c r="C2445" s="381"/>
      <c r="D2445" s="381"/>
      <c r="E2445" s="381"/>
      <c r="F2445" s="381"/>
      <c r="G2445" s="385">
        <f t="shared" si="139"/>
        <v>0.2266022033898305</v>
      </c>
      <c r="H2445" s="381"/>
      <c r="I2445" s="381"/>
      <c r="J2445" s="381"/>
      <c r="K2445" s="381"/>
      <c r="L2445" s="381"/>
      <c r="M2445" s="381"/>
      <c r="N2445" s="386">
        <v>0.26739059999999998</v>
      </c>
      <c r="O2445" s="385">
        <v>0.26739059999999998</v>
      </c>
    </row>
    <row r="2446" spans="1:15" ht="31.5" x14ac:dyDescent="0.25">
      <c r="A2446" s="138" t="s">
        <v>4094</v>
      </c>
      <c r="B2446" s="21" t="s">
        <v>4515</v>
      </c>
      <c r="C2446" s="381"/>
      <c r="D2446" s="381"/>
      <c r="E2446" s="381"/>
      <c r="F2446" s="381"/>
      <c r="G2446" s="385">
        <f t="shared" si="139"/>
        <v>3.9107627118644066E-2</v>
      </c>
      <c r="H2446" s="381"/>
      <c r="I2446" s="381"/>
      <c r="J2446" s="381"/>
      <c r="K2446" s="381"/>
      <c r="L2446" s="381"/>
      <c r="M2446" s="381"/>
      <c r="N2446" s="386">
        <v>4.6146999999999994E-2</v>
      </c>
      <c r="O2446" s="385">
        <v>4.6146999999999994E-2</v>
      </c>
    </row>
    <row r="2447" spans="1:15" ht="31.5" x14ac:dyDescent="0.25">
      <c r="A2447" s="138" t="s">
        <v>4095</v>
      </c>
      <c r="B2447" s="21" t="s">
        <v>4516</v>
      </c>
      <c r="C2447" s="381"/>
      <c r="D2447" s="381"/>
      <c r="E2447" s="381"/>
      <c r="F2447" s="381"/>
      <c r="G2447" s="385">
        <f t="shared" si="139"/>
        <v>3.0595762711864406E-2</v>
      </c>
      <c r="H2447" s="381"/>
      <c r="I2447" s="381"/>
      <c r="J2447" s="381"/>
      <c r="K2447" s="381"/>
      <c r="L2447" s="381"/>
      <c r="M2447" s="381"/>
      <c r="N2447" s="386">
        <v>3.6102999999999996E-2</v>
      </c>
      <c r="O2447" s="386">
        <v>3.6102999999999996E-2</v>
      </c>
    </row>
    <row r="2448" spans="1:15" ht="31.5" x14ac:dyDescent="0.25">
      <c r="A2448" s="138" t="s">
        <v>4096</v>
      </c>
      <c r="B2448" s="21" t="s">
        <v>4517</v>
      </c>
      <c r="C2448" s="381"/>
      <c r="D2448" s="381"/>
      <c r="E2448" s="381"/>
      <c r="F2448" s="381"/>
      <c r="G2448" s="385">
        <f t="shared" si="139"/>
        <v>0.12276271186440678</v>
      </c>
      <c r="H2448" s="381"/>
      <c r="I2448" s="381"/>
      <c r="J2448" s="381"/>
      <c r="K2448" s="381"/>
      <c r="L2448" s="381"/>
      <c r="M2448" s="381"/>
      <c r="N2448" s="386">
        <v>0.14485999999999999</v>
      </c>
      <c r="O2448" s="385">
        <v>0.14485999999999999</v>
      </c>
    </row>
    <row r="2449" spans="1:15" ht="31.5" x14ac:dyDescent="0.25">
      <c r="A2449" s="138" t="s">
        <v>4097</v>
      </c>
      <c r="B2449" s="30" t="s">
        <v>702</v>
      </c>
      <c r="C2449" s="381"/>
      <c r="D2449" s="381"/>
      <c r="E2449" s="381"/>
      <c r="F2449" s="381"/>
      <c r="G2449" s="385">
        <f t="shared" si="139"/>
        <v>6.2550847457627123E-2</v>
      </c>
      <c r="H2449" s="381"/>
      <c r="I2449" s="381"/>
      <c r="J2449" s="381"/>
      <c r="K2449" s="381"/>
      <c r="L2449" s="381"/>
      <c r="M2449" s="381"/>
      <c r="N2449" s="386">
        <v>7.3810000000000001E-2</v>
      </c>
      <c r="O2449" s="385">
        <v>7.3810000000000001E-2</v>
      </c>
    </row>
    <row r="2450" spans="1:15" x14ac:dyDescent="0.25">
      <c r="A2450" s="27">
        <v>3</v>
      </c>
      <c r="B2450" s="395" t="s">
        <v>20</v>
      </c>
      <c r="C2450" s="381"/>
      <c r="D2450" s="381"/>
      <c r="E2450" s="381"/>
      <c r="F2450" s="381"/>
      <c r="G2450" s="385">
        <f t="shared" si="139"/>
        <v>0</v>
      </c>
      <c r="H2450" s="381"/>
      <c r="I2450" s="381"/>
      <c r="J2450" s="381"/>
      <c r="K2450" s="381"/>
      <c r="L2450" s="381"/>
      <c r="M2450" s="381"/>
      <c r="N2450" s="386"/>
      <c r="O2450" s="385"/>
    </row>
    <row r="2451" spans="1:15" ht="31.5" x14ac:dyDescent="0.25">
      <c r="A2451" s="138" t="s">
        <v>1682</v>
      </c>
      <c r="B2451" s="339" t="s">
        <v>706</v>
      </c>
      <c r="C2451" s="381"/>
      <c r="D2451" s="381"/>
      <c r="E2451" s="381"/>
      <c r="F2451" s="381"/>
      <c r="G2451" s="385">
        <f t="shared" si="139"/>
        <v>4.4361016949152544E-2</v>
      </c>
      <c r="H2451" s="381"/>
      <c r="I2451" s="381"/>
      <c r="J2451" s="381" t="s">
        <v>30</v>
      </c>
      <c r="K2451" s="381" t="s">
        <v>30</v>
      </c>
      <c r="L2451" s="381"/>
      <c r="M2451" s="381"/>
      <c r="N2451" s="386">
        <v>5.2345999999999997E-2</v>
      </c>
      <c r="O2451" s="385">
        <v>5.2345999999999997E-2</v>
      </c>
    </row>
    <row r="2452" spans="1:15" ht="18" customHeight="1" x14ac:dyDescent="0.25">
      <c r="A2452" s="138" t="s">
        <v>1685</v>
      </c>
      <c r="B2452" s="339" t="s">
        <v>1361</v>
      </c>
      <c r="C2452" s="381"/>
      <c r="D2452" s="381"/>
      <c r="E2452" s="381"/>
      <c r="F2452" s="381"/>
      <c r="G2452" s="385">
        <f t="shared" si="139"/>
        <v>0.26466779661016948</v>
      </c>
      <c r="H2452" s="381"/>
      <c r="I2452" s="381"/>
      <c r="J2452" s="381" t="s">
        <v>30</v>
      </c>
      <c r="K2452" s="381" t="s">
        <v>30</v>
      </c>
      <c r="L2452" s="381"/>
      <c r="M2452" s="381"/>
      <c r="N2452" s="386">
        <v>0.31230799999999997</v>
      </c>
      <c r="O2452" s="385">
        <v>0.31230799999999997</v>
      </c>
    </row>
    <row r="2453" spans="1:15" x14ac:dyDescent="0.25">
      <c r="A2453" s="27">
        <v>4</v>
      </c>
      <c r="B2453" s="409" t="s">
        <v>21</v>
      </c>
      <c r="C2453" s="381"/>
      <c r="D2453" s="381"/>
      <c r="E2453" s="381"/>
      <c r="F2453" s="381"/>
      <c r="G2453" s="385">
        <f t="shared" si="139"/>
        <v>0</v>
      </c>
      <c r="H2453" s="381"/>
      <c r="I2453" s="381"/>
      <c r="J2453" s="381"/>
      <c r="K2453" s="381"/>
      <c r="L2453" s="381"/>
      <c r="M2453" s="381"/>
      <c r="N2453" s="386">
        <v>0</v>
      </c>
      <c r="O2453" s="385">
        <v>0</v>
      </c>
    </row>
    <row r="2454" spans="1:15" ht="47.25" x14ac:dyDescent="0.25">
      <c r="A2454" s="138" t="s">
        <v>703</v>
      </c>
      <c r="B2454" s="339" t="s">
        <v>631</v>
      </c>
      <c r="C2454" s="381"/>
      <c r="D2454" s="381"/>
      <c r="E2454" s="381"/>
      <c r="F2454" s="381"/>
      <c r="G2454" s="385">
        <f t="shared" si="139"/>
        <v>0.8584669491525424</v>
      </c>
      <c r="H2454" s="381"/>
      <c r="I2454" s="381"/>
      <c r="J2454" s="381"/>
      <c r="K2454" s="381"/>
      <c r="L2454" s="381"/>
      <c r="M2454" s="381"/>
      <c r="N2454" s="386">
        <v>1.012991</v>
      </c>
      <c r="O2454" s="385">
        <v>1.012991</v>
      </c>
    </row>
    <row r="2455" spans="1:15" ht="47.25" x14ac:dyDescent="0.25">
      <c r="A2455" s="138" t="s">
        <v>705</v>
      </c>
      <c r="B2455" s="339" t="s">
        <v>1348</v>
      </c>
      <c r="C2455" s="381"/>
      <c r="D2455" s="381"/>
      <c r="E2455" s="381"/>
      <c r="F2455" s="381"/>
      <c r="G2455" s="385">
        <f t="shared" si="139"/>
        <v>7.9968644067796621E-2</v>
      </c>
      <c r="H2455" s="381"/>
      <c r="I2455" s="381"/>
      <c r="J2455" s="381"/>
      <c r="K2455" s="381"/>
      <c r="L2455" s="381"/>
      <c r="M2455" s="381"/>
      <c r="N2455" s="386">
        <v>9.4363000000000002E-2</v>
      </c>
      <c r="O2455" s="385">
        <v>9.4363000000000002E-2</v>
      </c>
    </row>
    <row r="2456" spans="1:15" x14ac:dyDescent="0.25">
      <c r="A2456" s="27" t="s">
        <v>125</v>
      </c>
      <c r="B2456" s="409" t="s">
        <v>126</v>
      </c>
      <c r="C2456" s="381"/>
      <c r="D2456" s="381"/>
      <c r="E2456" s="381"/>
      <c r="F2456" s="381"/>
      <c r="G2456" s="385">
        <f t="shared" si="139"/>
        <v>0</v>
      </c>
      <c r="H2456" s="381"/>
      <c r="I2456" s="381"/>
      <c r="J2456" s="381"/>
      <c r="K2456" s="381"/>
      <c r="L2456" s="381"/>
      <c r="M2456" s="381"/>
      <c r="N2456" s="386"/>
      <c r="O2456" s="385"/>
    </row>
    <row r="2457" spans="1:15" x14ac:dyDescent="0.25">
      <c r="A2457" s="27">
        <v>1</v>
      </c>
      <c r="B2457" s="409" t="s">
        <v>29</v>
      </c>
      <c r="C2457" s="381"/>
      <c r="D2457" s="381"/>
      <c r="E2457" s="381"/>
      <c r="F2457" s="381"/>
      <c r="G2457" s="385">
        <f t="shared" si="139"/>
        <v>0</v>
      </c>
      <c r="H2457" s="381"/>
      <c r="I2457" s="381"/>
      <c r="J2457" s="381"/>
      <c r="K2457" s="381"/>
      <c r="L2457" s="381"/>
      <c r="M2457" s="381"/>
      <c r="N2457" s="386"/>
      <c r="O2457" s="385"/>
    </row>
    <row r="2458" spans="1:15" ht="47.25" x14ac:dyDescent="0.25">
      <c r="A2458" s="138" t="s">
        <v>1689</v>
      </c>
      <c r="B2458" s="22" t="s">
        <v>4518</v>
      </c>
      <c r="C2458" s="381"/>
      <c r="D2458" s="381"/>
      <c r="E2458" s="381"/>
      <c r="F2458" s="381"/>
      <c r="G2458" s="385">
        <f t="shared" si="139"/>
        <v>9.5762711864406783E-2</v>
      </c>
      <c r="H2458" s="381"/>
      <c r="I2458" s="381"/>
      <c r="J2458" s="381"/>
      <c r="K2458" s="381"/>
      <c r="L2458" s="381"/>
      <c r="M2458" s="381"/>
      <c r="N2458" s="386">
        <v>0.113</v>
      </c>
      <c r="O2458" s="385">
        <v>0.113</v>
      </c>
    </row>
    <row r="2459" spans="1:15" x14ac:dyDescent="0.25">
      <c r="A2459" s="27">
        <v>2</v>
      </c>
      <c r="B2459" s="409" t="s">
        <v>43</v>
      </c>
      <c r="C2459" s="381"/>
      <c r="D2459" s="381"/>
      <c r="E2459" s="381"/>
      <c r="F2459" s="381"/>
      <c r="G2459" s="385">
        <f t="shared" si="139"/>
        <v>0</v>
      </c>
      <c r="H2459" s="381"/>
      <c r="I2459" s="381"/>
      <c r="J2459" s="381"/>
      <c r="K2459" s="381"/>
      <c r="L2459" s="381"/>
      <c r="M2459" s="381"/>
      <c r="N2459" s="386"/>
      <c r="O2459" s="385"/>
    </row>
    <row r="2460" spans="1:15" ht="47.25" x14ac:dyDescent="0.25">
      <c r="A2460" s="138" t="s">
        <v>715</v>
      </c>
      <c r="B2460" s="22" t="s">
        <v>4519</v>
      </c>
      <c r="C2460" s="381"/>
      <c r="D2460" s="381"/>
      <c r="E2460" s="381" t="s">
        <v>124</v>
      </c>
      <c r="F2460" s="381" t="s">
        <v>124</v>
      </c>
      <c r="G2460" s="385">
        <f t="shared" si="139"/>
        <v>0.20179328813559322</v>
      </c>
      <c r="H2460" s="381"/>
      <c r="I2460" s="381"/>
      <c r="J2460" s="381" t="s">
        <v>124</v>
      </c>
      <c r="K2460" s="381" t="s">
        <v>124</v>
      </c>
      <c r="L2460" s="381"/>
      <c r="M2460" s="381"/>
      <c r="N2460" s="386">
        <v>0.23811607999999998</v>
      </c>
      <c r="O2460" s="385">
        <v>0.23811607999999998</v>
      </c>
    </row>
    <row r="2461" spans="1:15" ht="31.5" x14ac:dyDescent="0.25">
      <c r="A2461" s="138" t="s">
        <v>716</v>
      </c>
      <c r="B2461" s="22" t="s">
        <v>4520</v>
      </c>
      <c r="C2461" s="381"/>
      <c r="D2461" s="381"/>
      <c r="E2461" s="381" t="s">
        <v>1825</v>
      </c>
      <c r="F2461" s="381" t="s">
        <v>1825</v>
      </c>
      <c r="G2461" s="385">
        <f t="shared" si="139"/>
        <v>0.76847462627118657</v>
      </c>
      <c r="H2461" s="381"/>
      <c r="I2461" s="381"/>
      <c r="J2461" s="381" t="s">
        <v>710</v>
      </c>
      <c r="K2461" s="381" t="s">
        <v>710</v>
      </c>
      <c r="L2461" s="381"/>
      <c r="M2461" s="381"/>
      <c r="N2461" s="386">
        <v>0.90680005900000005</v>
      </c>
      <c r="O2461" s="385">
        <v>0.90680005900000005</v>
      </c>
    </row>
    <row r="2462" spans="1:15" ht="78.75" x14ac:dyDescent="0.25">
      <c r="A2462" s="138" t="s">
        <v>717</v>
      </c>
      <c r="B2462" s="339" t="s">
        <v>1362</v>
      </c>
      <c r="C2462" s="381"/>
      <c r="D2462" s="381"/>
      <c r="E2462" s="381" t="s">
        <v>1597</v>
      </c>
      <c r="F2462" s="381" t="s">
        <v>1597</v>
      </c>
      <c r="G2462" s="385">
        <f t="shared" si="139"/>
        <v>7.7312084745762719E-2</v>
      </c>
      <c r="H2462" s="381"/>
      <c r="I2462" s="381"/>
      <c r="J2462" s="381" t="s">
        <v>712</v>
      </c>
      <c r="K2462" s="381" t="s">
        <v>712</v>
      </c>
      <c r="L2462" s="381"/>
      <c r="M2462" s="381"/>
      <c r="N2462" s="386">
        <v>9.1228260000000005E-2</v>
      </c>
      <c r="O2462" s="385">
        <v>9.1228260000000005E-2</v>
      </c>
    </row>
    <row r="2463" spans="1:15" ht="47.25" x14ac:dyDescent="0.25">
      <c r="A2463" s="138" t="s">
        <v>1686</v>
      </c>
      <c r="B2463" s="339" t="s">
        <v>714</v>
      </c>
      <c r="C2463" s="381"/>
      <c r="D2463" s="381"/>
      <c r="E2463" s="381" t="s">
        <v>298</v>
      </c>
      <c r="F2463" s="381" t="s">
        <v>298</v>
      </c>
      <c r="G2463" s="385">
        <f t="shared" si="139"/>
        <v>0.1271186440677966</v>
      </c>
      <c r="H2463" s="381"/>
      <c r="I2463" s="381"/>
      <c r="J2463" s="381" t="s">
        <v>298</v>
      </c>
      <c r="K2463" s="381" t="s">
        <v>298</v>
      </c>
      <c r="L2463" s="381"/>
      <c r="M2463" s="381"/>
      <c r="N2463" s="386">
        <v>0.15</v>
      </c>
      <c r="O2463" s="385">
        <v>0.15</v>
      </c>
    </row>
    <row r="2464" spans="1:15" ht="21.75" customHeight="1" x14ac:dyDescent="0.25">
      <c r="A2464" s="138" t="s">
        <v>1687</v>
      </c>
      <c r="B2464" s="339" t="s">
        <v>1351</v>
      </c>
      <c r="C2464" s="381"/>
      <c r="D2464" s="381"/>
      <c r="E2464" s="381"/>
      <c r="F2464" s="381"/>
      <c r="G2464" s="385">
        <f t="shared" si="139"/>
        <v>2.6127966101694919E-2</v>
      </c>
      <c r="H2464" s="381"/>
      <c r="I2464" s="381"/>
      <c r="J2464" s="381"/>
      <c r="K2464" s="381"/>
      <c r="L2464" s="381"/>
      <c r="M2464" s="381"/>
      <c r="N2464" s="386">
        <v>3.0831000000000001E-2</v>
      </c>
      <c r="O2464" s="385">
        <v>3.0831000000000001E-2</v>
      </c>
    </row>
    <row r="2465" spans="1:15" ht="26.25" customHeight="1" x14ac:dyDescent="0.25">
      <c r="A2465" s="138" t="s">
        <v>1688</v>
      </c>
      <c r="B2465" s="339" t="s">
        <v>1352</v>
      </c>
      <c r="C2465" s="381"/>
      <c r="D2465" s="381"/>
      <c r="E2465" s="381"/>
      <c r="F2465" s="381"/>
      <c r="G2465" s="385">
        <f t="shared" si="139"/>
        <v>2.6127966101694919E-2</v>
      </c>
      <c r="H2465" s="381"/>
      <c r="I2465" s="381"/>
      <c r="J2465" s="381"/>
      <c r="K2465" s="381"/>
      <c r="L2465" s="381"/>
      <c r="M2465" s="381"/>
      <c r="N2465" s="386">
        <v>3.0831000000000001E-2</v>
      </c>
      <c r="O2465" s="385">
        <v>3.0831000000000001E-2</v>
      </c>
    </row>
    <row r="2466" spans="1:15" x14ac:dyDescent="0.25">
      <c r="A2466" s="27" t="s">
        <v>52</v>
      </c>
      <c r="B2466" s="409" t="s">
        <v>26</v>
      </c>
      <c r="C2466" s="381"/>
      <c r="D2466" s="381"/>
      <c r="E2466" s="381"/>
      <c r="F2466" s="381"/>
      <c r="G2466" s="385">
        <f t="shared" si="139"/>
        <v>0</v>
      </c>
      <c r="H2466" s="381"/>
      <c r="I2466" s="381"/>
      <c r="J2466" s="381"/>
      <c r="K2466" s="381"/>
      <c r="L2466" s="381"/>
      <c r="M2466" s="381"/>
      <c r="N2466" s="386">
        <v>0</v>
      </c>
      <c r="O2466" s="385">
        <v>0</v>
      </c>
    </row>
    <row r="2467" spans="1:15" x14ac:dyDescent="0.25">
      <c r="A2467" s="138" t="s">
        <v>4099</v>
      </c>
      <c r="B2467" s="87" t="s">
        <v>87</v>
      </c>
      <c r="C2467" s="381"/>
      <c r="D2467" s="381"/>
      <c r="E2467" s="381"/>
      <c r="F2467" s="381"/>
      <c r="G2467" s="385">
        <f t="shared" si="139"/>
        <v>5.8898305084745771E-2</v>
      </c>
      <c r="H2467" s="381"/>
      <c r="I2467" s="381"/>
      <c r="J2467" s="381" t="s">
        <v>30</v>
      </c>
      <c r="K2467" s="381" t="s">
        <v>30</v>
      </c>
      <c r="L2467" s="381"/>
      <c r="M2467" s="381"/>
      <c r="N2467" s="386">
        <v>6.9500000000000006E-2</v>
      </c>
      <c r="O2467" s="385">
        <v>6.9500000000000006E-2</v>
      </c>
    </row>
    <row r="2468" spans="1:15" x14ac:dyDescent="0.25">
      <c r="A2468" s="27" t="s">
        <v>127</v>
      </c>
      <c r="B2468" s="395" t="s">
        <v>128</v>
      </c>
      <c r="C2468" s="381"/>
      <c r="D2468" s="381"/>
      <c r="E2468" s="381"/>
      <c r="F2468" s="381"/>
      <c r="G2468" s="385">
        <f t="shared" si="139"/>
        <v>0</v>
      </c>
      <c r="H2468" s="381"/>
      <c r="I2468" s="381"/>
      <c r="J2468" s="381"/>
      <c r="K2468" s="381"/>
      <c r="L2468" s="381"/>
      <c r="M2468" s="381"/>
      <c r="N2468" s="386"/>
      <c r="O2468" s="385"/>
    </row>
    <row r="2469" spans="1:15" x14ac:dyDescent="0.25">
      <c r="A2469" s="27">
        <v>1</v>
      </c>
      <c r="B2469" s="438" t="s">
        <v>484</v>
      </c>
      <c r="C2469" s="381"/>
      <c r="D2469" s="381"/>
      <c r="E2469" s="381"/>
      <c r="F2469" s="381"/>
      <c r="G2469" s="385">
        <f t="shared" si="139"/>
        <v>0</v>
      </c>
      <c r="H2469" s="381"/>
      <c r="I2469" s="381"/>
      <c r="J2469" s="381"/>
      <c r="K2469" s="381"/>
      <c r="L2469" s="381"/>
      <c r="M2469" s="381"/>
      <c r="N2469" s="386"/>
      <c r="O2469" s="385"/>
    </row>
    <row r="2470" spans="1:15" ht="38.25" customHeight="1" x14ac:dyDescent="0.25">
      <c r="A2470" s="398" t="s">
        <v>1460</v>
      </c>
      <c r="B2470" s="30" t="s">
        <v>487</v>
      </c>
      <c r="C2470" s="381"/>
      <c r="D2470" s="381"/>
      <c r="E2470" s="381"/>
      <c r="F2470" s="381"/>
      <c r="G2470" s="385">
        <f t="shared" si="139"/>
        <v>0.39556241525423735</v>
      </c>
      <c r="H2470" s="381"/>
      <c r="I2470" s="381"/>
      <c r="J2470" s="381" t="s">
        <v>413</v>
      </c>
      <c r="K2470" s="381" t="s">
        <v>413</v>
      </c>
      <c r="L2470" s="381"/>
      <c r="M2470" s="381"/>
      <c r="N2470" s="386">
        <v>0.46676365000000003</v>
      </c>
      <c r="O2470" s="386">
        <v>0.46676365000000003</v>
      </c>
    </row>
    <row r="2471" spans="1:15" ht="36" customHeight="1" x14ac:dyDescent="0.25">
      <c r="A2471" s="450" t="s">
        <v>1461</v>
      </c>
      <c r="B2471" s="30" t="s">
        <v>488</v>
      </c>
      <c r="C2471" s="381"/>
      <c r="D2471" s="381"/>
      <c r="E2471" s="381"/>
      <c r="F2471" s="381"/>
      <c r="G2471" s="385">
        <f t="shared" si="139"/>
        <v>0.85073305084745765</v>
      </c>
      <c r="H2471" s="381"/>
      <c r="I2471" s="381"/>
      <c r="J2471" s="381" t="s">
        <v>489</v>
      </c>
      <c r="K2471" s="381" t="s">
        <v>489</v>
      </c>
      <c r="L2471" s="381"/>
      <c r="M2471" s="381"/>
      <c r="N2471" s="386">
        <v>1.003865</v>
      </c>
      <c r="O2471" s="385">
        <v>1.003865</v>
      </c>
    </row>
    <row r="2472" spans="1:15" ht="38.25" customHeight="1" x14ac:dyDescent="0.25">
      <c r="A2472" s="450" t="s">
        <v>1462</v>
      </c>
      <c r="B2472" s="30" t="s">
        <v>1692</v>
      </c>
      <c r="C2472" s="381"/>
      <c r="D2472" s="381"/>
      <c r="E2472" s="381"/>
      <c r="F2472" s="381"/>
      <c r="G2472" s="385">
        <f t="shared" ref="G2472:G2534" si="140">N2472/1.18</f>
        <v>0.39839172033898301</v>
      </c>
      <c r="H2472" s="381"/>
      <c r="I2472" s="381"/>
      <c r="J2472" s="381" t="s">
        <v>96</v>
      </c>
      <c r="K2472" s="381" t="s">
        <v>96</v>
      </c>
      <c r="L2472" s="381"/>
      <c r="M2472" s="381"/>
      <c r="N2472" s="386">
        <v>0.47010222999999995</v>
      </c>
      <c r="O2472" s="386">
        <v>0.47010222999999995</v>
      </c>
    </row>
    <row r="2473" spans="1:15" ht="38.25" customHeight="1" x14ac:dyDescent="0.25">
      <c r="A2473" s="450" t="s">
        <v>1463</v>
      </c>
      <c r="B2473" s="30" t="s">
        <v>1693</v>
      </c>
      <c r="C2473" s="381"/>
      <c r="D2473" s="381"/>
      <c r="E2473" s="381"/>
      <c r="F2473" s="381"/>
      <c r="G2473" s="385">
        <f t="shared" si="140"/>
        <v>0.62032505932203386</v>
      </c>
      <c r="H2473" s="381"/>
      <c r="I2473" s="381"/>
      <c r="J2473" s="381" t="s">
        <v>352</v>
      </c>
      <c r="K2473" s="381" t="s">
        <v>352</v>
      </c>
      <c r="L2473" s="381"/>
      <c r="M2473" s="381"/>
      <c r="N2473" s="386">
        <v>0.73198356999999992</v>
      </c>
      <c r="O2473" s="385">
        <v>0.73198356999999992</v>
      </c>
    </row>
    <row r="2474" spans="1:15" ht="20.25" customHeight="1" x14ac:dyDescent="0.25">
      <c r="A2474" s="27" t="s">
        <v>137</v>
      </c>
      <c r="B2474" s="395" t="s">
        <v>70</v>
      </c>
      <c r="C2474" s="381"/>
      <c r="D2474" s="381"/>
      <c r="E2474" s="381"/>
      <c r="F2474" s="381"/>
      <c r="G2474" s="385">
        <f t="shared" si="140"/>
        <v>0</v>
      </c>
      <c r="H2474" s="381"/>
      <c r="I2474" s="381"/>
      <c r="J2474" s="381"/>
      <c r="K2474" s="381"/>
      <c r="L2474" s="381"/>
      <c r="M2474" s="381"/>
      <c r="N2474" s="386"/>
      <c r="O2474" s="385"/>
    </row>
    <row r="2475" spans="1:15" ht="37.5" customHeight="1" x14ac:dyDescent="0.25">
      <c r="A2475" s="364" t="s">
        <v>516</v>
      </c>
      <c r="B2475" s="45" t="s">
        <v>491</v>
      </c>
      <c r="C2475" s="381"/>
      <c r="D2475" s="381"/>
      <c r="E2475" s="381" t="s">
        <v>492</v>
      </c>
      <c r="F2475" s="381" t="s">
        <v>492</v>
      </c>
      <c r="G2475" s="385">
        <f t="shared" si="140"/>
        <v>0.77457627118644079</v>
      </c>
      <c r="H2475" s="381"/>
      <c r="I2475" s="381"/>
      <c r="J2475" s="381" t="s">
        <v>492</v>
      </c>
      <c r="K2475" s="381" t="s">
        <v>492</v>
      </c>
      <c r="L2475" s="381"/>
      <c r="M2475" s="381"/>
      <c r="N2475" s="386">
        <v>0.91400000000000003</v>
      </c>
      <c r="O2475" s="386">
        <v>0.91400000000000003</v>
      </c>
    </row>
    <row r="2476" spans="1:15" ht="18.75" customHeight="1" x14ac:dyDescent="0.25">
      <c r="A2476" s="398" t="s">
        <v>517</v>
      </c>
      <c r="B2476" s="142" t="s">
        <v>498</v>
      </c>
      <c r="C2476" s="381"/>
      <c r="D2476" s="381"/>
      <c r="E2476" s="381" t="s">
        <v>500</v>
      </c>
      <c r="F2476" s="381" t="s">
        <v>500</v>
      </c>
      <c r="G2476" s="385">
        <f t="shared" si="140"/>
        <v>5.1591912372881357</v>
      </c>
      <c r="H2476" s="381"/>
      <c r="I2476" s="381"/>
      <c r="J2476" s="381" t="s">
        <v>500</v>
      </c>
      <c r="K2476" s="381" t="s">
        <v>500</v>
      </c>
      <c r="L2476" s="381"/>
      <c r="M2476" s="381"/>
      <c r="N2476" s="386">
        <v>6.0878456600000002</v>
      </c>
      <c r="O2476" s="386">
        <v>6.0878456600000002</v>
      </c>
    </row>
    <row r="2477" spans="1:15" ht="37.5" customHeight="1" x14ac:dyDescent="0.25">
      <c r="A2477" s="138" t="s">
        <v>1465</v>
      </c>
      <c r="B2477" s="45" t="s">
        <v>502</v>
      </c>
      <c r="C2477" s="381"/>
      <c r="D2477" s="381"/>
      <c r="E2477" s="381" t="s">
        <v>351</v>
      </c>
      <c r="F2477" s="381" t="s">
        <v>351</v>
      </c>
      <c r="G2477" s="385">
        <f t="shared" si="140"/>
        <v>1.1025932966101695</v>
      </c>
      <c r="H2477" s="381"/>
      <c r="I2477" s="381"/>
      <c r="J2477" s="381" t="s">
        <v>351</v>
      </c>
      <c r="K2477" s="381" t="s">
        <v>351</v>
      </c>
      <c r="L2477" s="381"/>
      <c r="M2477" s="381"/>
      <c r="N2477" s="386">
        <v>1.30106009</v>
      </c>
      <c r="O2477" s="385">
        <v>1.30106009</v>
      </c>
    </row>
    <row r="2478" spans="1:15" ht="31.5" x14ac:dyDescent="0.25">
      <c r="A2478" s="138" t="s">
        <v>1466</v>
      </c>
      <c r="B2478" s="338" t="s">
        <v>503</v>
      </c>
      <c r="C2478" s="381"/>
      <c r="D2478" s="381"/>
      <c r="E2478" s="381" t="s">
        <v>97</v>
      </c>
      <c r="F2478" s="381" t="s">
        <v>97</v>
      </c>
      <c r="G2478" s="385">
        <f t="shared" si="140"/>
        <v>0.25266101694915255</v>
      </c>
      <c r="H2478" s="381"/>
      <c r="I2478" s="381"/>
      <c r="J2478" s="381" t="s">
        <v>97</v>
      </c>
      <c r="K2478" s="381" t="s">
        <v>97</v>
      </c>
      <c r="L2478" s="381"/>
      <c r="M2478" s="381"/>
      <c r="N2478" s="386">
        <v>0.29814000000000002</v>
      </c>
      <c r="O2478" s="385">
        <v>0.29814000000000002</v>
      </c>
    </row>
    <row r="2479" spans="1:15" ht="63" x14ac:dyDescent="0.25">
      <c r="A2479" s="138" t="s">
        <v>1467</v>
      </c>
      <c r="B2479" s="21" t="s">
        <v>4521</v>
      </c>
      <c r="C2479" s="381"/>
      <c r="D2479" s="381"/>
      <c r="E2479" s="381" t="s">
        <v>504</v>
      </c>
      <c r="F2479" s="381" t="s">
        <v>504</v>
      </c>
      <c r="G2479" s="385">
        <f t="shared" si="140"/>
        <v>5.9908508474576273E-2</v>
      </c>
      <c r="H2479" s="381"/>
      <c r="I2479" s="381"/>
      <c r="J2479" s="381" t="s">
        <v>504</v>
      </c>
      <c r="K2479" s="381" t="s">
        <v>504</v>
      </c>
      <c r="L2479" s="381"/>
      <c r="M2479" s="381"/>
      <c r="N2479" s="386">
        <v>7.0692039999999998E-2</v>
      </c>
      <c r="O2479" s="385">
        <v>7.0692039999999998E-2</v>
      </c>
    </row>
    <row r="2480" spans="1:15" ht="63" x14ac:dyDescent="0.25">
      <c r="A2480" s="138" t="s">
        <v>1468</v>
      </c>
      <c r="B2480" s="439" t="s">
        <v>505</v>
      </c>
      <c r="C2480" s="381"/>
      <c r="D2480" s="381"/>
      <c r="E2480" s="381" t="s">
        <v>506</v>
      </c>
      <c r="F2480" s="381" t="s">
        <v>506</v>
      </c>
      <c r="G2480" s="385">
        <f t="shared" si="140"/>
        <v>3.0050762711864409E-2</v>
      </c>
      <c r="H2480" s="381"/>
      <c r="I2480" s="381"/>
      <c r="J2480" s="381" t="s">
        <v>506</v>
      </c>
      <c r="K2480" s="381" t="s">
        <v>506</v>
      </c>
      <c r="L2480" s="381"/>
      <c r="M2480" s="381"/>
      <c r="N2480" s="386">
        <v>3.5459900000000003E-2</v>
      </c>
      <c r="O2480" s="385">
        <v>3.5459900000000003E-2</v>
      </c>
    </row>
    <row r="2481" spans="1:15" ht="63" x14ac:dyDescent="0.25">
      <c r="A2481" s="138" t="s">
        <v>1469</v>
      </c>
      <c r="B2481" s="30" t="s">
        <v>507</v>
      </c>
      <c r="C2481" s="381"/>
      <c r="D2481" s="381"/>
      <c r="E2481" s="381" t="s">
        <v>508</v>
      </c>
      <c r="F2481" s="381" t="s">
        <v>508</v>
      </c>
      <c r="G2481" s="385">
        <f t="shared" si="140"/>
        <v>6.0120381355932201E-2</v>
      </c>
      <c r="H2481" s="381"/>
      <c r="I2481" s="381"/>
      <c r="J2481" s="381" t="s">
        <v>508</v>
      </c>
      <c r="K2481" s="381" t="s">
        <v>508</v>
      </c>
      <c r="L2481" s="381"/>
      <c r="M2481" s="381"/>
      <c r="N2481" s="386">
        <v>7.0942049999999993E-2</v>
      </c>
      <c r="O2481" s="385">
        <v>7.0942049999999993E-2</v>
      </c>
    </row>
    <row r="2482" spans="1:15" ht="63" x14ac:dyDescent="0.25">
      <c r="A2482" s="138" t="s">
        <v>1470</v>
      </c>
      <c r="B2482" s="142" t="s">
        <v>509</v>
      </c>
      <c r="C2482" s="381"/>
      <c r="D2482" s="381"/>
      <c r="E2482" s="381" t="s">
        <v>510</v>
      </c>
      <c r="F2482" s="381" t="s">
        <v>510</v>
      </c>
      <c r="G2482" s="385">
        <f t="shared" si="140"/>
        <v>3.9745762711864405E-2</v>
      </c>
      <c r="H2482" s="381"/>
      <c r="I2482" s="381"/>
      <c r="J2482" s="381" t="s">
        <v>510</v>
      </c>
      <c r="K2482" s="381" t="s">
        <v>510</v>
      </c>
      <c r="L2482" s="381"/>
      <c r="M2482" s="381"/>
      <c r="N2482" s="386">
        <v>4.6899999999999997E-2</v>
      </c>
      <c r="O2482" s="385">
        <v>4.6899999999999997E-2</v>
      </c>
    </row>
    <row r="2483" spans="1:15" ht="31.5" x14ac:dyDescent="0.25">
      <c r="A2483" s="138" t="s">
        <v>1471</v>
      </c>
      <c r="B2483" s="142" t="s">
        <v>511</v>
      </c>
      <c r="C2483" s="381"/>
      <c r="D2483" s="381"/>
      <c r="E2483" s="381" t="s">
        <v>512</v>
      </c>
      <c r="F2483" s="381" t="s">
        <v>512</v>
      </c>
      <c r="G2483" s="385">
        <f t="shared" si="140"/>
        <v>8.2203389830508483E-2</v>
      </c>
      <c r="H2483" s="381"/>
      <c r="I2483" s="381"/>
      <c r="J2483" s="381" t="s">
        <v>512</v>
      </c>
      <c r="K2483" s="381" t="s">
        <v>512</v>
      </c>
      <c r="L2483" s="381"/>
      <c r="M2483" s="381"/>
      <c r="N2483" s="386">
        <v>9.7000000000000003E-2</v>
      </c>
      <c r="O2483" s="385">
        <v>9.7000000000000003E-2</v>
      </c>
    </row>
    <row r="2484" spans="1:15" ht="31.5" x14ac:dyDescent="0.25">
      <c r="A2484" s="138" t="s">
        <v>1472</v>
      </c>
      <c r="B2484" s="437" t="s">
        <v>513</v>
      </c>
      <c r="C2484" s="381"/>
      <c r="D2484" s="381"/>
      <c r="E2484" s="381" t="s">
        <v>514</v>
      </c>
      <c r="F2484" s="381" t="s">
        <v>514</v>
      </c>
      <c r="G2484" s="385">
        <f t="shared" si="140"/>
        <v>0.19322033898305085</v>
      </c>
      <c r="H2484" s="381"/>
      <c r="I2484" s="381"/>
      <c r="J2484" s="381" t="s">
        <v>514</v>
      </c>
      <c r="K2484" s="381" t="s">
        <v>514</v>
      </c>
      <c r="L2484" s="381"/>
      <c r="M2484" s="381"/>
      <c r="N2484" s="386">
        <v>0.22799999999999998</v>
      </c>
      <c r="O2484" s="385">
        <v>0.22799999999999998</v>
      </c>
    </row>
    <row r="2485" spans="1:15" ht="63" x14ac:dyDescent="0.25">
      <c r="A2485" s="138" t="s">
        <v>1473</v>
      </c>
      <c r="B2485" s="30" t="s">
        <v>515</v>
      </c>
      <c r="C2485" s="381"/>
      <c r="D2485" s="381"/>
      <c r="E2485" s="381" t="s">
        <v>512</v>
      </c>
      <c r="F2485" s="381" t="s">
        <v>512</v>
      </c>
      <c r="G2485" s="385">
        <f t="shared" si="140"/>
        <v>0.12616611864406779</v>
      </c>
      <c r="H2485" s="381"/>
      <c r="I2485" s="381"/>
      <c r="J2485" s="381" t="s">
        <v>512</v>
      </c>
      <c r="K2485" s="381" t="s">
        <v>512</v>
      </c>
      <c r="L2485" s="381"/>
      <c r="M2485" s="381"/>
      <c r="N2485" s="386">
        <v>0.14887602</v>
      </c>
      <c r="O2485" s="385">
        <v>0.14887602</v>
      </c>
    </row>
    <row r="2486" spans="1:15" ht="47.25" x14ac:dyDescent="0.25">
      <c r="A2486" s="138" t="s">
        <v>1474</v>
      </c>
      <c r="B2486" s="30" t="s">
        <v>1359</v>
      </c>
      <c r="C2486" s="381"/>
      <c r="D2486" s="381"/>
      <c r="E2486" s="381" t="s">
        <v>352</v>
      </c>
      <c r="F2486" s="381" t="s">
        <v>352</v>
      </c>
      <c r="G2486" s="385">
        <f t="shared" si="140"/>
        <v>0.18474576271186441</v>
      </c>
      <c r="H2486" s="381"/>
      <c r="I2486" s="381"/>
      <c r="J2486" s="381" t="s">
        <v>19</v>
      </c>
      <c r="K2486" s="381" t="s">
        <v>19</v>
      </c>
      <c r="L2486" s="381"/>
      <c r="M2486" s="381"/>
      <c r="N2486" s="386">
        <v>0.218</v>
      </c>
      <c r="O2486" s="385">
        <v>0.218</v>
      </c>
    </row>
    <row r="2487" spans="1:15" x14ac:dyDescent="0.25">
      <c r="A2487" s="398" t="s">
        <v>1725</v>
      </c>
      <c r="B2487" s="30" t="s">
        <v>1349</v>
      </c>
      <c r="C2487" s="381"/>
      <c r="D2487" s="381"/>
      <c r="E2487" s="381"/>
      <c r="F2487" s="381"/>
      <c r="G2487" s="385">
        <f t="shared" si="140"/>
        <v>0.11271186440677967</v>
      </c>
      <c r="H2487" s="381"/>
      <c r="I2487" s="381"/>
      <c r="J2487" s="381"/>
      <c r="K2487" s="381"/>
      <c r="L2487" s="381"/>
      <c r="M2487" s="381"/>
      <c r="N2487" s="386">
        <v>0.13300000000000001</v>
      </c>
      <c r="O2487" s="385">
        <v>0.13300000000000001</v>
      </c>
    </row>
    <row r="2488" spans="1:15" x14ac:dyDescent="0.25">
      <c r="A2488" s="220" t="s">
        <v>1726</v>
      </c>
      <c r="B2488" s="30" t="s">
        <v>1350</v>
      </c>
      <c r="C2488" s="381"/>
      <c r="D2488" s="381"/>
      <c r="E2488" s="381"/>
      <c r="F2488" s="381"/>
      <c r="G2488" s="385">
        <f t="shared" si="140"/>
        <v>1.5581305084745765</v>
      </c>
      <c r="H2488" s="381"/>
      <c r="I2488" s="381"/>
      <c r="J2488" s="381"/>
      <c r="K2488" s="381"/>
      <c r="L2488" s="381"/>
      <c r="M2488" s="381"/>
      <c r="N2488" s="386">
        <v>1.8385940000000001</v>
      </c>
      <c r="O2488" s="385">
        <v>1.8385940000000001</v>
      </c>
    </row>
    <row r="2489" spans="1:15" x14ac:dyDescent="0.25">
      <c r="A2489" s="27" t="s">
        <v>45</v>
      </c>
      <c r="B2489" s="395" t="s">
        <v>21</v>
      </c>
      <c r="C2489" s="381"/>
      <c r="D2489" s="381"/>
      <c r="E2489" s="381"/>
      <c r="F2489" s="381"/>
      <c r="G2489" s="385">
        <f t="shared" si="140"/>
        <v>0</v>
      </c>
      <c r="H2489" s="381"/>
      <c r="I2489" s="381"/>
      <c r="J2489" s="381"/>
      <c r="K2489" s="381"/>
      <c r="L2489" s="381"/>
      <c r="M2489" s="381"/>
      <c r="N2489" s="386">
        <v>0</v>
      </c>
      <c r="O2489" s="385">
        <v>0</v>
      </c>
    </row>
    <row r="2490" spans="1:15" ht="31.5" x14ac:dyDescent="0.25">
      <c r="A2490" s="138" t="s">
        <v>518</v>
      </c>
      <c r="B2490" s="30" t="s">
        <v>520</v>
      </c>
      <c r="C2490" s="381"/>
      <c r="D2490" s="381"/>
      <c r="E2490" s="381"/>
      <c r="F2490" s="381"/>
      <c r="G2490" s="385">
        <f t="shared" si="140"/>
        <v>0.1271186440677966</v>
      </c>
      <c r="H2490" s="381"/>
      <c r="I2490" s="381"/>
      <c r="J2490" s="381"/>
      <c r="K2490" s="381"/>
      <c r="L2490" s="381"/>
      <c r="M2490" s="381"/>
      <c r="N2490" s="386">
        <v>0.15</v>
      </c>
      <c r="O2490" s="385">
        <v>0.15</v>
      </c>
    </row>
    <row r="2491" spans="1:15" x14ac:dyDescent="0.25">
      <c r="A2491" s="27" t="s">
        <v>50</v>
      </c>
      <c r="B2491" s="440" t="s">
        <v>17</v>
      </c>
      <c r="C2491" s="381"/>
      <c r="D2491" s="381"/>
      <c r="E2491" s="381"/>
      <c r="F2491" s="381"/>
      <c r="G2491" s="385">
        <f t="shared" si="140"/>
        <v>0</v>
      </c>
      <c r="H2491" s="381"/>
      <c r="I2491" s="381"/>
      <c r="J2491" s="381"/>
      <c r="K2491" s="381"/>
      <c r="L2491" s="381"/>
      <c r="M2491" s="381"/>
      <c r="N2491" s="386">
        <v>0</v>
      </c>
      <c r="O2491" s="385">
        <v>0</v>
      </c>
    </row>
    <row r="2492" spans="1:15" x14ac:dyDescent="0.25">
      <c r="A2492" s="138" t="s">
        <v>4100</v>
      </c>
      <c r="B2492" s="441" t="s">
        <v>17</v>
      </c>
      <c r="C2492" s="381"/>
      <c r="D2492" s="381"/>
      <c r="E2492" s="381"/>
      <c r="F2492" s="381"/>
      <c r="G2492" s="385">
        <f t="shared" si="140"/>
        <v>3.0982430847457625</v>
      </c>
      <c r="H2492" s="381"/>
      <c r="I2492" s="381"/>
      <c r="J2492" s="381"/>
      <c r="K2492" s="381"/>
      <c r="L2492" s="381"/>
      <c r="M2492" s="381"/>
      <c r="N2492" s="386">
        <v>3.6559268399999998</v>
      </c>
      <c r="O2492" s="385">
        <v>3.6559268399999998</v>
      </c>
    </row>
    <row r="2493" spans="1:15" x14ac:dyDescent="0.25">
      <c r="A2493" s="27" t="s">
        <v>135</v>
      </c>
      <c r="B2493" s="440" t="s">
        <v>136</v>
      </c>
      <c r="C2493" s="381"/>
      <c r="D2493" s="381"/>
      <c r="E2493" s="381"/>
      <c r="F2493" s="381"/>
      <c r="G2493" s="385">
        <f t="shared" si="140"/>
        <v>0</v>
      </c>
      <c r="H2493" s="381"/>
      <c r="I2493" s="381"/>
      <c r="J2493" s="381"/>
      <c r="K2493" s="381"/>
      <c r="L2493" s="381"/>
      <c r="M2493" s="381"/>
      <c r="N2493" s="386"/>
      <c r="O2493" s="385"/>
    </row>
    <row r="2494" spans="1:15" x14ac:dyDescent="0.25">
      <c r="A2494" s="137" t="s">
        <v>12</v>
      </c>
      <c r="B2494" s="395" t="s">
        <v>29</v>
      </c>
      <c r="C2494" s="381"/>
      <c r="D2494" s="381"/>
      <c r="E2494" s="381"/>
      <c r="F2494" s="381"/>
      <c r="G2494" s="385">
        <f t="shared" si="140"/>
        <v>0</v>
      </c>
      <c r="H2494" s="381"/>
      <c r="I2494" s="381"/>
      <c r="J2494" s="381"/>
      <c r="K2494" s="381"/>
      <c r="L2494" s="381"/>
      <c r="M2494" s="381"/>
      <c r="N2494" s="386"/>
      <c r="O2494" s="385"/>
    </row>
    <row r="2495" spans="1:15" ht="31.5" x14ac:dyDescent="0.25">
      <c r="A2495" s="138" t="s">
        <v>1727</v>
      </c>
      <c r="B2495" s="30" t="s">
        <v>279</v>
      </c>
      <c r="C2495" s="381"/>
      <c r="D2495" s="381"/>
      <c r="E2495" s="381"/>
      <c r="F2495" s="381"/>
      <c r="G2495" s="385">
        <f t="shared" si="140"/>
        <v>0.23857010169491527</v>
      </c>
      <c r="H2495" s="381"/>
      <c r="I2495" s="381"/>
      <c r="J2495" s="381" t="s">
        <v>280</v>
      </c>
      <c r="K2495" s="381" t="s">
        <v>280</v>
      </c>
      <c r="L2495" s="381"/>
      <c r="M2495" s="381"/>
      <c r="N2495" s="386">
        <v>0.28151271999999999</v>
      </c>
      <c r="O2495" s="385">
        <v>0.28151271999999999</v>
      </c>
    </row>
    <row r="2496" spans="1:15" ht="31.5" x14ac:dyDescent="0.25">
      <c r="A2496" s="138" t="s">
        <v>1728</v>
      </c>
      <c r="B2496" s="30" t="s">
        <v>282</v>
      </c>
      <c r="C2496" s="381"/>
      <c r="D2496" s="381"/>
      <c r="E2496" s="381"/>
      <c r="F2496" s="381"/>
      <c r="G2496" s="385">
        <f t="shared" si="140"/>
        <v>6.4659389830508479E-2</v>
      </c>
      <c r="H2496" s="381"/>
      <c r="I2496" s="381"/>
      <c r="J2496" s="381" t="s">
        <v>283</v>
      </c>
      <c r="K2496" s="381" t="s">
        <v>283</v>
      </c>
      <c r="L2496" s="381"/>
      <c r="M2496" s="381"/>
      <c r="N2496" s="386">
        <v>7.6298080000000004E-2</v>
      </c>
      <c r="O2496" s="385">
        <v>7.6298080000000004E-2</v>
      </c>
    </row>
    <row r="2497" spans="1:15" ht="31.5" x14ac:dyDescent="0.25">
      <c r="A2497" s="138" t="s">
        <v>1729</v>
      </c>
      <c r="B2497" s="30" t="s">
        <v>285</v>
      </c>
      <c r="C2497" s="381"/>
      <c r="D2497" s="381"/>
      <c r="E2497" s="381"/>
      <c r="F2497" s="381"/>
      <c r="G2497" s="385">
        <f t="shared" si="140"/>
        <v>0.34346384745762715</v>
      </c>
      <c r="H2497" s="381"/>
      <c r="I2497" s="381"/>
      <c r="J2497" s="381" t="s">
        <v>286</v>
      </c>
      <c r="K2497" s="381" t="s">
        <v>286</v>
      </c>
      <c r="L2497" s="381"/>
      <c r="M2497" s="381"/>
      <c r="N2497" s="386">
        <v>0.40528734</v>
      </c>
      <c r="O2497" s="385">
        <v>0.40528734</v>
      </c>
    </row>
    <row r="2498" spans="1:15" x14ac:dyDescent="0.25">
      <c r="A2498" s="27" t="s">
        <v>137</v>
      </c>
      <c r="B2498" s="440" t="s">
        <v>70</v>
      </c>
      <c r="C2498" s="381"/>
      <c r="D2498" s="381"/>
      <c r="E2498" s="381"/>
      <c r="F2498" s="381"/>
      <c r="G2498" s="385">
        <f t="shared" si="140"/>
        <v>0</v>
      </c>
      <c r="H2498" s="381"/>
      <c r="I2498" s="381"/>
      <c r="J2498" s="381"/>
      <c r="K2498" s="381"/>
      <c r="L2498" s="381"/>
      <c r="M2498" s="381"/>
      <c r="N2498" s="386"/>
      <c r="O2498" s="385"/>
    </row>
    <row r="2499" spans="1:15" ht="31.5" x14ac:dyDescent="0.25">
      <c r="A2499" s="138" t="s">
        <v>308</v>
      </c>
      <c r="B2499" s="441" t="s">
        <v>288</v>
      </c>
      <c r="C2499" s="381"/>
      <c r="D2499" s="381"/>
      <c r="E2499" s="381" t="s">
        <v>1826</v>
      </c>
      <c r="F2499" s="381" t="s">
        <v>1826</v>
      </c>
      <c r="G2499" s="385">
        <f t="shared" si="140"/>
        <v>0.3947210677966102</v>
      </c>
      <c r="H2499" s="381"/>
      <c r="I2499" s="381"/>
      <c r="J2499" s="381" t="s">
        <v>286</v>
      </c>
      <c r="K2499" s="381" t="s">
        <v>286</v>
      </c>
      <c r="L2499" s="381"/>
      <c r="M2499" s="381"/>
      <c r="N2499" s="386">
        <v>0.46577086000000001</v>
      </c>
      <c r="O2499" s="385">
        <v>0.46577086000000001</v>
      </c>
    </row>
    <row r="2500" spans="1:15" ht="31.5" x14ac:dyDescent="0.25">
      <c r="A2500" s="138" t="s">
        <v>309</v>
      </c>
      <c r="B2500" s="441" t="s">
        <v>290</v>
      </c>
      <c r="C2500" s="381"/>
      <c r="D2500" s="381"/>
      <c r="E2500" s="381" t="s">
        <v>151</v>
      </c>
      <c r="F2500" s="381" t="s">
        <v>151</v>
      </c>
      <c r="G2500" s="385">
        <f t="shared" si="140"/>
        <v>0.37713282203389831</v>
      </c>
      <c r="H2500" s="381"/>
      <c r="I2500" s="381"/>
      <c r="J2500" s="381" t="s">
        <v>286</v>
      </c>
      <c r="K2500" s="381" t="s">
        <v>286</v>
      </c>
      <c r="L2500" s="381"/>
      <c r="M2500" s="381"/>
      <c r="N2500" s="386">
        <v>0.44501672999999997</v>
      </c>
      <c r="O2500" s="385">
        <v>0.44501672999999997</v>
      </c>
    </row>
    <row r="2501" spans="1:15" ht="31.5" x14ac:dyDescent="0.25">
      <c r="A2501" s="138" t="s">
        <v>310</v>
      </c>
      <c r="B2501" s="441" t="s">
        <v>292</v>
      </c>
      <c r="C2501" s="381"/>
      <c r="D2501" s="381"/>
      <c r="E2501" s="381" t="s">
        <v>1826</v>
      </c>
      <c r="F2501" s="381" t="s">
        <v>1826</v>
      </c>
      <c r="G2501" s="385">
        <f t="shared" si="140"/>
        <v>0.24759816949152544</v>
      </c>
      <c r="H2501" s="381"/>
      <c r="I2501" s="381"/>
      <c r="J2501" s="381" t="s">
        <v>286</v>
      </c>
      <c r="K2501" s="381" t="s">
        <v>286</v>
      </c>
      <c r="L2501" s="381"/>
      <c r="M2501" s="381"/>
      <c r="N2501" s="386">
        <v>0.29216584000000001</v>
      </c>
      <c r="O2501" s="385">
        <v>0.29216584000000001</v>
      </c>
    </row>
    <row r="2502" spans="1:15" x14ac:dyDescent="0.25">
      <c r="A2502" s="138" t="s">
        <v>311</v>
      </c>
      <c r="B2502" s="441" t="s">
        <v>294</v>
      </c>
      <c r="C2502" s="381"/>
      <c r="D2502" s="381"/>
      <c r="E2502" s="381" t="s">
        <v>295</v>
      </c>
      <c r="F2502" s="381" t="s">
        <v>295</v>
      </c>
      <c r="G2502" s="385">
        <f t="shared" si="140"/>
        <v>0.39054705932203393</v>
      </c>
      <c r="H2502" s="381"/>
      <c r="I2502" s="381"/>
      <c r="J2502" s="381" t="s">
        <v>295</v>
      </c>
      <c r="K2502" s="381" t="s">
        <v>295</v>
      </c>
      <c r="L2502" s="381"/>
      <c r="M2502" s="381"/>
      <c r="N2502" s="386">
        <v>0.46084553</v>
      </c>
      <c r="O2502" s="385">
        <v>0.46084553</v>
      </c>
    </row>
    <row r="2503" spans="1:15" ht="31.5" x14ac:dyDescent="0.25">
      <c r="A2503" s="138" t="s">
        <v>312</v>
      </c>
      <c r="B2503" s="441" t="s">
        <v>302</v>
      </c>
      <c r="C2503" s="381"/>
      <c r="D2503" s="381"/>
      <c r="E2503" s="381" t="s">
        <v>1827</v>
      </c>
      <c r="F2503" s="381" t="s">
        <v>1827</v>
      </c>
      <c r="G2503" s="385">
        <f t="shared" si="140"/>
        <v>0.40609358474576274</v>
      </c>
      <c r="H2503" s="381"/>
      <c r="I2503" s="381"/>
      <c r="J2503" s="381" t="s">
        <v>303</v>
      </c>
      <c r="K2503" s="381" t="s">
        <v>303</v>
      </c>
      <c r="L2503" s="381"/>
      <c r="M2503" s="381"/>
      <c r="N2503" s="386">
        <v>0.47919043</v>
      </c>
      <c r="O2503" s="385">
        <v>0.47919043</v>
      </c>
    </row>
    <row r="2504" spans="1:15" ht="31.5" x14ac:dyDescent="0.25">
      <c r="A2504" s="138" t="s">
        <v>313</v>
      </c>
      <c r="B2504" s="441" t="s">
        <v>304</v>
      </c>
      <c r="C2504" s="381"/>
      <c r="D2504" s="381"/>
      <c r="E2504" s="381" t="s">
        <v>1828</v>
      </c>
      <c r="F2504" s="381" t="s">
        <v>1828</v>
      </c>
      <c r="G2504" s="385">
        <f t="shared" si="140"/>
        <v>0.15443416101694918</v>
      </c>
      <c r="H2504" s="381"/>
      <c r="I2504" s="381"/>
      <c r="J2504" s="381" t="s">
        <v>305</v>
      </c>
      <c r="K2504" s="381" t="s">
        <v>305</v>
      </c>
      <c r="L2504" s="381"/>
      <c r="M2504" s="381"/>
      <c r="N2504" s="386">
        <v>0.18223231000000001</v>
      </c>
      <c r="O2504" s="385">
        <v>0.18223231000000001</v>
      </c>
    </row>
    <row r="2505" spans="1:15" ht="31.5" x14ac:dyDescent="0.25">
      <c r="A2505" s="138" t="s">
        <v>1730</v>
      </c>
      <c r="B2505" s="441" t="s">
        <v>306</v>
      </c>
      <c r="C2505" s="381"/>
      <c r="D2505" s="381"/>
      <c r="E2505" s="381" t="s">
        <v>1829</v>
      </c>
      <c r="F2505" s="381" t="s">
        <v>1829</v>
      </c>
      <c r="G2505" s="385">
        <f t="shared" si="140"/>
        <v>3.3583584745762715E-2</v>
      </c>
      <c r="H2505" s="381"/>
      <c r="I2505" s="381"/>
      <c r="J2505" s="381" t="s">
        <v>307</v>
      </c>
      <c r="K2505" s="381" t="s">
        <v>307</v>
      </c>
      <c r="L2505" s="381"/>
      <c r="M2505" s="381"/>
      <c r="N2505" s="386">
        <v>3.9628629999999998E-2</v>
      </c>
      <c r="O2505" s="385">
        <v>3.9628629999999998E-2</v>
      </c>
    </row>
    <row r="2506" spans="1:15" ht="31.5" x14ac:dyDescent="0.25">
      <c r="A2506" s="138" t="s">
        <v>1731</v>
      </c>
      <c r="B2506" s="441" t="s">
        <v>1353</v>
      </c>
      <c r="C2506" s="381"/>
      <c r="D2506" s="381"/>
      <c r="E2506" s="381"/>
      <c r="F2506" s="381"/>
      <c r="G2506" s="385">
        <f t="shared" si="140"/>
        <v>0.47853305084745762</v>
      </c>
      <c r="H2506" s="381"/>
      <c r="I2506" s="381"/>
      <c r="J2506" s="381"/>
      <c r="K2506" s="381"/>
      <c r="L2506" s="381"/>
      <c r="M2506" s="381"/>
      <c r="N2506" s="386">
        <v>0.56466899999999998</v>
      </c>
      <c r="O2506" s="385">
        <v>0.56466899999999998</v>
      </c>
    </row>
    <row r="2507" spans="1:15" ht="16.5" customHeight="1" x14ac:dyDescent="0.25">
      <c r="A2507" s="138" t="s">
        <v>1732</v>
      </c>
      <c r="B2507" s="30" t="s">
        <v>1354</v>
      </c>
      <c r="C2507" s="381"/>
      <c r="D2507" s="381"/>
      <c r="E2507" s="381"/>
      <c r="F2507" s="381"/>
      <c r="G2507" s="385">
        <f t="shared" si="140"/>
        <v>1.8805084745762715E-2</v>
      </c>
      <c r="H2507" s="381"/>
      <c r="I2507" s="381"/>
      <c r="J2507" s="381"/>
      <c r="K2507" s="381"/>
      <c r="L2507" s="381"/>
      <c r="M2507" s="381"/>
      <c r="N2507" s="386">
        <v>2.2190000000000001E-2</v>
      </c>
      <c r="O2507" s="385">
        <v>2.2190000000000001E-2</v>
      </c>
    </row>
    <row r="2508" spans="1:15" ht="19.5" customHeight="1" x14ac:dyDescent="0.25">
      <c r="A2508" s="138" t="s">
        <v>1733</v>
      </c>
      <c r="B2508" s="442" t="s">
        <v>1355</v>
      </c>
      <c r="C2508" s="381"/>
      <c r="D2508" s="381"/>
      <c r="E2508" s="381"/>
      <c r="F2508" s="381"/>
      <c r="G2508" s="385">
        <f t="shared" si="140"/>
        <v>1.8805084745762715E-2</v>
      </c>
      <c r="H2508" s="381"/>
      <c r="I2508" s="381"/>
      <c r="J2508" s="381"/>
      <c r="K2508" s="381"/>
      <c r="L2508" s="381"/>
      <c r="M2508" s="381"/>
      <c r="N2508" s="386">
        <v>2.2190000000000001E-2</v>
      </c>
      <c r="O2508" s="385">
        <v>2.2190000000000001E-2</v>
      </c>
    </row>
    <row r="2509" spans="1:15" ht="19.5" customHeight="1" x14ac:dyDescent="0.25">
      <c r="A2509" s="138" t="s">
        <v>1734</v>
      </c>
      <c r="B2509" s="30" t="s">
        <v>1356</v>
      </c>
      <c r="C2509" s="381"/>
      <c r="D2509" s="381"/>
      <c r="E2509" s="381"/>
      <c r="F2509" s="381"/>
      <c r="G2509" s="385">
        <f t="shared" si="140"/>
        <v>3.1639830508474576E-2</v>
      </c>
      <c r="H2509" s="381"/>
      <c r="I2509" s="381"/>
      <c r="J2509" s="381"/>
      <c r="K2509" s="381"/>
      <c r="L2509" s="381"/>
      <c r="M2509" s="381"/>
      <c r="N2509" s="386">
        <v>3.7335E-2</v>
      </c>
      <c r="O2509" s="385">
        <v>3.7335E-2</v>
      </c>
    </row>
    <row r="2510" spans="1:15" x14ac:dyDescent="0.25">
      <c r="A2510" s="27">
        <v>3</v>
      </c>
      <c r="B2510" s="395" t="s">
        <v>20</v>
      </c>
      <c r="C2510" s="381"/>
      <c r="D2510" s="381"/>
      <c r="E2510" s="381"/>
      <c r="F2510" s="381"/>
      <c r="G2510" s="385">
        <f t="shared" si="140"/>
        <v>0</v>
      </c>
      <c r="H2510" s="381"/>
      <c r="I2510" s="381"/>
      <c r="J2510" s="381"/>
      <c r="K2510" s="381"/>
      <c r="L2510" s="381"/>
      <c r="M2510" s="381"/>
      <c r="N2510" s="386"/>
      <c r="O2510" s="385"/>
    </row>
    <row r="2511" spans="1:15" x14ac:dyDescent="0.25">
      <c r="A2511" s="138">
        <v>36971</v>
      </c>
      <c r="B2511" s="30" t="s">
        <v>116</v>
      </c>
      <c r="C2511" s="381"/>
      <c r="D2511" s="381"/>
      <c r="E2511" s="381"/>
      <c r="F2511" s="381"/>
      <c r="G2511" s="385">
        <f t="shared" si="140"/>
        <v>0.38474576271186445</v>
      </c>
      <c r="H2511" s="381"/>
      <c r="I2511" s="381"/>
      <c r="J2511" s="381" t="s">
        <v>30</v>
      </c>
      <c r="K2511" s="381" t="s">
        <v>30</v>
      </c>
      <c r="L2511" s="381"/>
      <c r="M2511" s="381"/>
      <c r="N2511" s="386">
        <v>0.45400000000000001</v>
      </c>
      <c r="O2511" s="385">
        <v>0.45400000000000001</v>
      </c>
    </row>
    <row r="2512" spans="1:15" x14ac:dyDescent="0.25">
      <c r="A2512" s="27">
        <v>4</v>
      </c>
      <c r="B2512" s="395" t="s">
        <v>21</v>
      </c>
      <c r="C2512" s="381"/>
      <c r="D2512" s="381"/>
      <c r="E2512" s="381"/>
      <c r="F2512" s="381"/>
      <c r="G2512" s="385">
        <f t="shared" si="140"/>
        <v>0</v>
      </c>
      <c r="H2512" s="381"/>
      <c r="I2512" s="381"/>
      <c r="J2512" s="381">
        <v>0</v>
      </c>
      <c r="K2512" s="381">
        <v>0</v>
      </c>
      <c r="L2512" s="381"/>
      <c r="M2512" s="381"/>
      <c r="N2512" s="386"/>
      <c r="O2512" s="385"/>
    </row>
    <row r="2513" spans="1:15" x14ac:dyDescent="0.25">
      <c r="A2513" s="138" t="s">
        <v>4101</v>
      </c>
      <c r="B2513" s="30" t="s">
        <v>316</v>
      </c>
      <c r="C2513" s="381"/>
      <c r="D2513" s="381"/>
      <c r="E2513" s="381"/>
      <c r="F2513" s="381"/>
      <c r="G2513" s="385">
        <f t="shared" si="140"/>
        <v>0.46610169491525427</v>
      </c>
      <c r="H2513" s="381"/>
      <c r="I2513" s="381"/>
      <c r="J2513" s="381">
        <v>0</v>
      </c>
      <c r="K2513" s="381">
        <v>0</v>
      </c>
      <c r="L2513" s="381"/>
      <c r="M2513" s="381"/>
      <c r="N2513" s="386">
        <v>0.55000000000000004</v>
      </c>
      <c r="O2513" s="385">
        <v>0.55000000000000004</v>
      </c>
    </row>
    <row r="2514" spans="1:15" x14ac:dyDescent="0.25">
      <c r="A2514" s="398" t="s">
        <v>4102</v>
      </c>
      <c r="B2514" s="30" t="s">
        <v>317</v>
      </c>
      <c r="C2514" s="381"/>
      <c r="D2514" s="381"/>
      <c r="E2514" s="381"/>
      <c r="F2514" s="381"/>
      <c r="G2514" s="385">
        <f t="shared" si="140"/>
        <v>0.16949152542372883</v>
      </c>
      <c r="H2514" s="381"/>
      <c r="I2514" s="381"/>
      <c r="J2514" s="381">
        <v>0</v>
      </c>
      <c r="K2514" s="381">
        <v>0</v>
      </c>
      <c r="L2514" s="381"/>
      <c r="M2514" s="381"/>
      <c r="N2514" s="386">
        <v>0.2</v>
      </c>
      <c r="O2514" s="386">
        <v>0.2</v>
      </c>
    </row>
    <row r="2515" spans="1:15" x14ac:dyDescent="0.25">
      <c r="A2515" s="27">
        <v>9</v>
      </c>
      <c r="B2515" s="395" t="s">
        <v>25</v>
      </c>
      <c r="C2515" s="381"/>
      <c r="D2515" s="381"/>
      <c r="E2515" s="381"/>
      <c r="F2515" s="381"/>
      <c r="G2515" s="385">
        <f t="shared" si="140"/>
        <v>0</v>
      </c>
      <c r="H2515" s="381"/>
      <c r="I2515" s="381"/>
      <c r="J2515" s="381">
        <v>0</v>
      </c>
      <c r="K2515" s="381">
        <v>0</v>
      </c>
      <c r="L2515" s="381"/>
      <c r="M2515" s="381"/>
      <c r="N2515" s="386"/>
      <c r="O2515" s="385"/>
    </row>
    <row r="2516" spans="1:15" x14ac:dyDescent="0.25">
      <c r="A2516" s="138" t="s">
        <v>318</v>
      </c>
      <c r="B2516" s="30" t="s">
        <v>319</v>
      </c>
      <c r="C2516" s="381"/>
      <c r="D2516" s="381"/>
      <c r="E2516" s="381"/>
      <c r="F2516" s="381"/>
      <c r="G2516" s="385">
        <f t="shared" si="140"/>
        <v>4.8553389830508477E-2</v>
      </c>
      <c r="H2516" s="381"/>
      <c r="I2516" s="381"/>
      <c r="J2516" s="381" t="s">
        <v>30</v>
      </c>
      <c r="K2516" s="381" t="s">
        <v>30</v>
      </c>
      <c r="L2516" s="381"/>
      <c r="M2516" s="381"/>
      <c r="N2516" s="386">
        <v>5.7292999999999997E-2</v>
      </c>
      <c r="O2516" s="385">
        <v>5.7292999999999997E-2</v>
      </c>
    </row>
    <row r="2517" spans="1:15" x14ac:dyDescent="0.25">
      <c r="A2517" s="27" t="s">
        <v>129</v>
      </c>
      <c r="B2517" s="395" t="s">
        <v>130</v>
      </c>
      <c r="C2517" s="381"/>
      <c r="D2517" s="381"/>
      <c r="E2517" s="381"/>
      <c r="F2517" s="381"/>
      <c r="G2517" s="385">
        <f t="shared" si="140"/>
        <v>0</v>
      </c>
      <c r="H2517" s="381"/>
      <c r="I2517" s="381"/>
      <c r="J2517" s="381"/>
      <c r="K2517" s="381"/>
      <c r="L2517" s="381"/>
      <c r="M2517" s="381"/>
      <c r="N2517" s="386"/>
      <c r="O2517" s="385"/>
    </row>
    <row r="2518" spans="1:15" x14ac:dyDescent="0.25">
      <c r="A2518" s="27" t="s">
        <v>137</v>
      </c>
      <c r="B2518" s="395" t="s">
        <v>43</v>
      </c>
      <c r="C2518" s="381"/>
      <c r="D2518" s="381"/>
      <c r="E2518" s="381"/>
      <c r="F2518" s="381"/>
      <c r="G2518" s="385">
        <f t="shared" si="140"/>
        <v>0</v>
      </c>
      <c r="H2518" s="381"/>
      <c r="I2518" s="381"/>
      <c r="J2518" s="381"/>
      <c r="K2518" s="381"/>
      <c r="L2518" s="381"/>
      <c r="M2518" s="381"/>
      <c r="N2518" s="386"/>
      <c r="O2518" s="385"/>
    </row>
    <row r="2519" spans="1:15" ht="31.5" x14ac:dyDescent="0.25">
      <c r="A2519" s="398" t="s">
        <v>1599</v>
      </c>
      <c r="B2519" s="30" t="s">
        <v>321</v>
      </c>
      <c r="C2519" s="381"/>
      <c r="D2519" s="381"/>
      <c r="E2519" s="381" t="s">
        <v>1243</v>
      </c>
      <c r="F2519" s="381" t="s">
        <v>1243</v>
      </c>
      <c r="G2519" s="385">
        <f t="shared" si="140"/>
        <v>1.347769618644068</v>
      </c>
      <c r="H2519" s="381"/>
      <c r="I2519" s="381"/>
      <c r="J2519" s="381" t="s">
        <v>1243</v>
      </c>
      <c r="K2519" s="381" t="s">
        <v>1243</v>
      </c>
      <c r="L2519" s="381"/>
      <c r="M2519" s="381"/>
      <c r="N2519" s="386">
        <v>1.5903681500000002</v>
      </c>
      <c r="O2519" s="386">
        <v>1.5903681500000002</v>
      </c>
    </row>
    <row r="2520" spans="1:15" ht="47.25" x14ac:dyDescent="0.25">
      <c r="A2520" s="138" t="s">
        <v>1737</v>
      </c>
      <c r="B2520" s="30" t="s">
        <v>322</v>
      </c>
      <c r="C2520" s="381"/>
      <c r="D2520" s="381"/>
      <c r="E2520" s="381" t="s">
        <v>327</v>
      </c>
      <c r="F2520" s="381" t="s">
        <v>327</v>
      </c>
      <c r="G2520" s="385">
        <f t="shared" si="140"/>
        <v>8.5685440677966102E-2</v>
      </c>
      <c r="H2520" s="381"/>
      <c r="I2520" s="381"/>
      <c r="J2520" s="381" t="s">
        <v>327</v>
      </c>
      <c r="K2520" s="381" t="s">
        <v>327</v>
      </c>
      <c r="L2520" s="381"/>
      <c r="M2520" s="381"/>
      <c r="N2520" s="386">
        <v>0.10110882</v>
      </c>
      <c r="O2520" s="385">
        <v>0.10110882</v>
      </c>
    </row>
    <row r="2521" spans="1:15" ht="47.25" x14ac:dyDescent="0.25">
      <c r="A2521" s="138" t="s">
        <v>1738</v>
      </c>
      <c r="B2521" s="30" t="s">
        <v>323</v>
      </c>
      <c r="C2521" s="381"/>
      <c r="D2521" s="381"/>
      <c r="E2521" s="381" t="s">
        <v>327</v>
      </c>
      <c r="F2521" s="381" t="s">
        <v>327</v>
      </c>
      <c r="G2521" s="385">
        <f t="shared" si="140"/>
        <v>8.5685440677966102E-2</v>
      </c>
      <c r="H2521" s="381"/>
      <c r="I2521" s="381"/>
      <c r="J2521" s="381" t="s">
        <v>327</v>
      </c>
      <c r="K2521" s="381" t="s">
        <v>327</v>
      </c>
      <c r="L2521" s="381"/>
      <c r="M2521" s="381"/>
      <c r="N2521" s="386">
        <v>0.10110882</v>
      </c>
      <c r="O2521" s="385">
        <v>0.10110882</v>
      </c>
    </row>
    <row r="2522" spans="1:15" ht="31.5" x14ac:dyDescent="0.25">
      <c r="A2522" s="138" t="s">
        <v>4103</v>
      </c>
      <c r="B2522" s="30" t="s">
        <v>1357</v>
      </c>
      <c r="C2522" s="381"/>
      <c r="D2522" s="381"/>
      <c r="E2522" s="381"/>
      <c r="F2522" s="381"/>
      <c r="G2522" s="385">
        <f t="shared" si="140"/>
        <v>6.6101694915254236E-2</v>
      </c>
      <c r="H2522" s="381"/>
      <c r="I2522" s="381"/>
      <c r="J2522" s="381">
        <v>0</v>
      </c>
      <c r="K2522" s="381">
        <v>0</v>
      </c>
      <c r="L2522" s="381"/>
      <c r="M2522" s="381"/>
      <c r="N2522" s="386">
        <v>7.8E-2</v>
      </c>
      <c r="O2522" s="385">
        <v>7.8E-2</v>
      </c>
    </row>
    <row r="2523" spans="1:15" x14ac:dyDescent="0.25">
      <c r="A2523" s="27" t="s">
        <v>44</v>
      </c>
      <c r="B2523" s="395" t="s">
        <v>20</v>
      </c>
      <c r="C2523" s="381"/>
      <c r="D2523" s="381"/>
      <c r="E2523" s="381"/>
      <c r="F2523" s="381"/>
      <c r="G2523" s="385">
        <f t="shared" si="140"/>
        <v>0</v>
      </c>
      <c r="H2523" s="381"/>
      <c r="I2523" s="381"/>
      <c r="J2523" s="381"/>
      <c r="K2523" s="381"/>
      <c r="L2523" s="381"/>
      <c r="M2523" s="381"/>
      <c r="N2523" s="386">
        <v>0</v>
      </c>
      <c r="O2523" s="385">
        <v>0</v>
      </c>
    </row>
    <row r="2524" spans="1:15" ht="15.75" customHeight="1" x14ac:dyDescent="0.25">
      <c r="A2524" s="138" t="s">
        <v>1735</v>
      </c>
      <c r="B2524" s="350" t="s">
        <v>116</v>
      </c>
      <c r="C2524" s="381"/>
      <c r="D2524" s="381"/>
      <c r="E2524" s="381"/>
      <c r="F2524" s="381"/>
      <c r="G2524" s="385">
        <f t="shared" si="140"/>
        <v>0.38474576271186445</v>
      </c>
      <c r="H2524" s="381"/>
      <c r="I2524" s="381"/>
      <c r="J2524" s="381" t="s">
        <v>30</v>
      </c>
      <c r="K2524" s="381" t="s">
        <v>30</v>
      </c>
      <c r="L2524" s="381"/>
      <c r="M2524" s="381"/>
      <c r="N2524" s="386">
        <v>0.45400000000000001</v>
      </c>
      <c r="O2524" s="385">
        <v>0.45400000000000001</v>
      </c>
    </row>
    <row r="2525" spans="1:15" ht="18" customHeight="1" x14ac:dyDescent="0.25">
      <c r="A2525" s="138" t="s">
        <v>4104</v>
      </c>
      <c r="B2525" s="350" t="s">
        <v>324</v>
      </c>
      <c r="C2525" s="381"/>
      <c r="D2525" s="381"/>
      <c r="E2525" s="381"/>
      <c r="F2525" s="381"/>
      <c r="G2525" s="385">
        <f t="shared" si="140"/>
        <v>1.0788135593220338</v>
      </c>
      <c r="H2525" s="381"/>
      <c r="I2525" s="381"/>
      <c r="J2525" s="381" t="s">
        <v>30</v>
      </c>
      <c r="K2525" s="381" t="s">
        <v>30</v>
      </c>
      <c r="L2525" s="381"/>
      <c r="M2525" s="381"/>
      <c r="N2525" s="386">
        <v>1.2729999999999999</v>
      </c>
      <c r="O2525" s="385">
        <v>1.2729999999999999</v>
      </c>
    </row>
    <row r="2526" spans="1:15" x14ac:dyDescent="0.25">
      <c r="A2526" s="27">
        <v>10</v>
      </c>
      <c r="B2526" s="443" t="s">
        <v>26</v>
      </c>
      <c r="C2526" s="381"/>
      <c r="D2526" s="381"/>
      <c r="E2526" s="381"/>
      <c r="F2526" s="381"/>
      <c r="G2526" s="385">
        <f t="shared" si="140"/>
        <v>0</v>
      </c>
      <c r="H2526" s="381"/>
      <c r="I2526" s="381"/>
      <c r="J2526" s="381">
        <v>0</v>
      </c>
      <c r="K2526" s="381">
        <v>0</v>
      </c>
      <c r="L2526" s="381"/>
      <c r="M2526" s="381"/>
      <c r="N2526" s="386">
        <v>0</v>
      </c>
      <c r="O2526" s="385">
        <v>0</v>
      </c>
    </row>
    <row r="2527" spans="1:15" x14ac:dyDescent="0.25">
      <c r="A2527" s="398" t="s">
        <v>325</v>
      </c>
      <c r="B2527" s="30" t="s">
        <v>326</v>
      </c>
      <c r="C2527" s="381"/>
      <c r="D2527" s="381"/>
      <c r="E2527" s="381"/>
      <c r="F2527" s="381"/>
      <c r="G2527" s="385">
        <f t="shared" si="140"/>
        <v>4.1042372881355933E-2</v>
      </c>
      <c r="H2527" s="381"/>
      <c r="I2527" s="381"/>
      <c r="J2527" s="381" t="s">
        <v>30</v>
      </c>
      <c r="K2527" s="381" t="s">
        <v>30</v>
      </c>
      <c r="L2527" s="381"/>
      <c r="M2527" s="381"/>
      <c r="N2527" s="386">
        <v>4.8430000000000001E-2</v>
      </c>
      <c r="O2527" s="386">
        <v>4.8430000000000001E-2</v>
      </c>
    </row>
    <row r="2528" spans="1:15" x14ac:dyDescent="0.25">
      <c r="A2528" s="27" t="s">
        <v>131</v>
      </c>
      <c r="B2528" s="136" t="s">
        <v>132</v>
      </c>
      <c r="C2528" s="381"/>
      <c r="D2528" s="381"/>
      <c r="E2528" s="381"/>
      <c r="F2528" s="381"/>
      <c r="G2528" s="385">
        <f t="shared" si="140"/>
        <v>0</v>
      </c>
      <c r="H2528" s="381"/>
      <c r="I2528" s="381"/>
      <c r="J2528" s="381"/>
      <c r="K2528" s="381"/>
      <c r="L2528" s="381"/>
      <c r="M2528" s="381"/>
      <c r="N2528" s="386"/>
      <c r="O2528" s="385"/>
    </row>
    <row r="2529" spans="1:15" x14ac:dyDescent="0.25">
      <c r="A2529" s="27">
        <v>3</v>
      </c>
      <c r="B2529" s="395" t="s">
        <v>20</v>
      </c>
      <c r="C2529" s="381"/>
      <c r="D2529" s="381"/>
      <c r="E2529" s="381"/>
      <c r="F2529" s="381"/>
      <c r="G2529" s="385">
        <f t="shared" si="140"/>
        <v>0</v>
      </c>
      <c r="H2529" s="381"/>
      <c r="I2529" s="381"/>
      <c r="J2529" s="381"/>
      <c r="K2529" s="381"/>
      <c r="L2529" s="381"/>
      <c r="M2529" s="381"/>
      <c r="N2529" s="386"/>
      <c r="O2529" s="385"/>
    </row>
    <row r="2530" spans="1:15" ht="31.5" x14ac:dyDescent="0.25">
      <c r="A2530" s="138" t="s">
        <v>1206</v>
      </c>
      <c r="B2530" s="30" t="s">
        <v>1216</v>
      </c>
      <c r="C2530" s="381"/>
      <c r="D2530" s="381"/>
      <c r="E2530" s="381"/>
      <c r="F2530" s="381"/>
      <c r="G2530" s="385">
        <f t="shared" si="140"/>
        <v>4.6180135593220344</v>
      </c>
      <c r="H2530" s="381"/>
      <c r="I2530" s="381"/>
      <c r="J2530" s="381" t="s">
        <v>30</v>
      </c>
      <c r="K2530" s="381" t="s">
        <v>30</v>
      </c>
      <c r="L2530" s="381"/>
      <c r="M2530" s="381"/>
      <c r="N2530" s="386">
        <v>5.4492560000000001</v>
      </c>
      <c r="O2530" s="385">
        <v>5.4492560000000001</v>
      </c>
    </row>
    <row r="2531" spans="1:15" ht="31.5" x14ac:dyDescent="0.25">
      <c r="A2531" s="138" t="s">
        <v>4105</v>
      </c>
      <c r="B2531" s="30" t="s">
        <v>1220</v>
      </c>
      <c r="C2531" s="381"/>
      <c r="D2531" s="381"/>
      <c r="E2531" s="381"/>
      <c r="F2531" s="381"/>
      <c r="G2531" s="385">
        <f t="shared" si="140"/>
        <v>7.5610169491525436</v>
      </c>
      <c r="H2531" s="381"/>
      <c r="I2531" s="381"/>
      <c r="J2531" s="381" t="s">
        <v>1739</v>
      </c>
      <c r="K2531" s="381" t="s">
        <v>1739</v>
      </c>
      <c r="L2531" s="381"/>
      <c r="M2531" s="381"/>
      <c r="N2531" s="386">
        <v>8.9220000000000006</v>
      </c>
      <c r="O2531" s="385">
        <v>8.9220000000000006</v>
      </c>
    </row>
    <row r="2532" spans="1:15" s="416" customFormat="1" x14ac:dyDescent="0.25">
      <c r="A2532" s="444" t="s">
        <v>4106</v>
      </c>
      <c r="B2532" s="142" t="s">
        <v>825</v>
      </c>
      <c r="C2532" s="414"/>
      <c r="D2532" s="414"/>
      <c r="E2532" s="414"/>
      <c r="F2532" s="414"/>
      <c r="G2532" s="385">
        <f t="shared" si="140"/>
        <v>0.13728813559322034</v>
      </c>
      <c r="H2532" s="414"/>
      <c r="I2532" s="414"/>
      <c r="J2532" s="381" t="s">
        <v>1740</v>
      </c>
      <c r="K2532" s="381" t="s">
        <v>1740</v>
      </c>
      <c r="L2532" s="414"/>
      <c r="M2532" s="414"/>
      <c r="N2532" s="386">
        <v>0.16200000000000001</v>
      </c>
      <c r="O2532" s="386">
        <v>0.16200000000000001</v>
      </c>
    </row>
    <row r="2533" spans="1:15" x14ac:dyDescent="0.25">
      <c r="A2533" s="398" t="s">
        <v>4107</v>
      </c>
      <c r="B2533" s="30" t="s">
        <v>1223</v>
      </c>
      <c r="C2533" s="381"/>
      <c r="D2533" s="381"/>
      <c r="E2533" s="381"/>
      <c r="F2533" s="381"/>
      <c r="G2533" s="385">
        <f t="shared" si="140"/>
        <v>3.4745762711864407</v>
      </c>
      <c r="H2533" s="381"/>
      <c r="I2533" s="381"/>
      <c r="J2533" s="381" t="s">
        <v>146</v>
      </c>
      <c r="K2533" s="381" t="s">
        <v>146</v>
      </c>
      <c r="L2533" s="381"/>
      <c r="M2533" s="381"/>
      <c r="N2533" s="386">
        <v>4.0999999999999996</v>
      </c>
      <c r="O2533" s="385">
        <v>4.0999999999999996</v>
      </c>
    </row>
    <row r="2534" spans="1:15" x14ac:dyDescent="0.25">
      <c r="A2534" s="398" t="s">
        <v>4108</v>
      </c>
      <c r="B2534" s="30" t="s">
        <v>1235</v>
      </c>
      <c r="C2534" s="381"/>
      <c r="D2534" s="381"/>
      <c r="E2534" s="381"/>
      <c r="F2534" s="381"/>
      <c r="G2534" s="385">
        <f t="shared" si="140"/>
        <v>11.702542372881355</v>
      </c>
      <c r="H2534" s="381"/>
      <c r="I2534" s="381"/>
      <c r="J2534" s="381" t="s">
        <v>146</v>
      </c>
      <c r="K2534" s="381" t="s">
        <v>146</v>
      </c>
      <c r="L2534" s="381"/>
      <c r="M2534" s="381"/>
      <c r="N2534" s="386">
        <v>13.808999999999999</v>
      </c>
      <c r="O2534" s="386">
        <v>13.808999999999999</v>
      </c>
    </row>
    <row r="2535" spans="1:15" x14ac:dyDescent="0.25">
      <c r="A2535" s="398" t="s">
        <v>4109</v>
      </c>
      <c r="B2535" s="30" t="s">
        <v>1236</v>
      </c>
      <c r="C2535" s="381"/>
      <c r="D2535" s="381"/>
      <c r="E2535" s="381"/>
      <c r="F2535" s="381"/>
      <c r="G2535" s="385">
        <f t="shared" ref="G2535:G2553" si="141">N2535/1.18</f>
        <v>2.4406779661016951</v>
      </c>
      <c r="H2535" s="381"/>
      <c r="I2535" s="381"/>
      <c r="J2535" s="381" t="s">
        <v>146</v>
      </c>
      <c r="K2535" s="381" t="s">
        <v>146</v>
      </c>
      <c r="L2535" s="381"/>
      <c r="M2535" s="381"/>
      <c r="N2535" s="386">
        <v>2.88</v>
      </c>
      <c r="O2535" s="385">
        <v>2.88</v>
      </c>
    </row>
    <row r="2536" spans="1:15" x14ac:dyDescent="0.25">
      <c r="A2536" s="398" t="s">
        <v>4110</v>
      </c>
      <c r="B2536" s="30" t="s">
        <v>1237</v>
      </c>
      <c r="C2536" s="381"/>
      <c r="D2536" s="381"/>
      <c r="E2536" s="381"/>
      <c r="F2536" s="381"/>
      <c r="G2536" s="385">
        <f t="shared" si="141"/>
        <v>1.9991525423728815</v>
      </c>
      <c r="H2536" s="381"/>
      <c r="I2536" s="381"/>
      <c r="J2536" s="381" t="s">
        <v>146</v>
      </c>
      <c r="K2536" s="381" t="s">
        <v>146</v>
      </c>
      <c r="L2536" s="381"/>
      <c r="M2536" s="381"/>
      <c r="N2536" s="386">
        <v>2.359</v>
      </c>
      <c r="O2536" s="385">
        <v>2.359</v>
      </c>
    </row>
    <row r="2537" spans="1:15" x14ac:dyDescent="0.25">
      <c r="A2537" s="398" t="s">
        <v>4111</v>
      </c>
      <c r="B2537" s="29" t="s">
        <v>1238</v>
      </c>
      <c r="C2537" s="381"/>
      <c r="D2537" s="381"/>
      <c r="E2537" s="381"/>
      <c r="F2537" s="381"/>
      <c r="G2537" s="385">
        <f t="shared" si="141"/>
        <v>0.23478135593220342</v>
      </c>
      <c r="H2537" s="381"/>
      <c r="I2537" s="381"/>
      <c r="J2537" s="381" t="s">
        <v>1740</v>
      </c>
      <c r="K2537" s="381" t="s">
        <v>1740</v>
      </c>
      <c r="L2537" s="381"/>
      <c r="M2537" s="381"/>
      <c r="N2537" s="386">
        <v>0.27704200000000001</v>
      </c>
      <c r="O2537" s="386">
        <v>0.27704200000000001</v>
      </c>
    </row>
    <row r="2538" spans="1:15" x14ac:dyDescent="0.25">
      <c r="A2538" s="137" t="s">
        <v>45</v>
      </c>
      <c r="B2538" s="395" t="s">
        <v>21</v>
      </c>
      <c r="C2538" s="381"/>
      <c r="D2538" s="381"/>
      <c r="E2538" s="381"/>
      <c r="F2538" s="381"/>
      <c r="G2538" s="385">
        <f t="shared" si="141"/>
        <v>0</v>
      </c>
      <c r="H2538" s="381"/>
      <c r="I2538" s="381"/>
      <c r="J2538" s="381"/>
      <c r="K2538" s="381"/>
      <c r="L2538" s="381"/>
      <c r="M2538" s="381"/>
      <c r="N2538" s="386"/>
      <c r="O2538" s="385"/>
    </row>
    <row r="2539" spans="1:15" ht="18" customHeight="1" x14ac:dyDescent="0.25">
      <c r="A2539" s="364" t="s">
        <v>1207</v>
      </c>
      <c r="B2539" s="142" t="s">
        <v>829</v>
      </c>
      <c r="C2539" s="381"/>
      <c r="D2539" s="381"/>
      <c r="E2539" s="381"/>
      <c r="F2539" s="381"/>
      <c r="G2539" s="385">
        <f t="shared" si="141"/>
        <v>3.1186440677966103</v>
      </c>
      <c r="H2539" s="381"/>
      <c r="I2539" s="381"/>
      <c r="J2539" s="381"/>
      <c r="K2539" s="381"/>
      <c r="L2539" s="381"/>
      <c r="M2539" s="381"/>
      <c r="N2539" s="386">
        <v>3.68</v>
      </c>
      <c r="O2539" s="386">
        <v>3.68</v>
      </c>
    </row>
    <row r="2540" spans="1:15" ht="30.75" customHeight="1" x14ac:dyDescent="0.25">
      <c r="A2540" s="364" t="s">
        <v>824</v>
      </c>
      <c r="B2540" s="45" t="s">
        <v>831</v>
      </c>
      <c r="C2540" s="381"/>
      <c r="D2540" s="381"/>
      <c r="E2540" s="381"/>
      <c r="F2540" s="381"/>
      <c r="G2540" s="385">
        <f t="shared" si="141"/>
        <v>3.6443686779661015</v>
      </c>
      <c r="H2540" s="381"/>
      <c r="I2540" s="381"/>
      <c r="J2540" s="381"/>
      <c r="K2540" s="381"/>
      <c r="L2540" s="381"/>
      <c r="M2540" s="381"/>
      <c r="N2540" s="386">
        <v>4.3003550399999995</v>
      </c>
      <c r="O2540" s="385">
        <v>4.3003550399999995</v>
      </c>
    </row>
    <row r="2541" spans="1:15" ht="33.75" customHeight="1" x14ac:dyDescent="0.25">
      <c r="A2541" s="364" t="s">
        <v>1208</v>
      </c>
      <c r="B2541" s="45" t="s">
        <v>833</v>
      </c>
      <c r="C2541" s="381"/>
      <c r="D2541" s="381"/>
      <c r="E2541" s="381"/>
      <c r="F2541" s="381"/>
      <c r="G2541" s="385">
        <f t="shared" si="141"/>
        <v>11.016579364406779</v>
      </c>
      <c r="H2541" s="381"/>
      <c r="I2541" s="381"/>
      <c r="J2541" s="381"/>
      <c r="K2541" s="381"/>
      <c r="L2541" s="381"/>
      <c r="M2541" s="381"/>
      <c r="N2541" s="386">
        <v>12.999563649999999</v>
      </c>
      <c r="O2541" s="385">
        <v>12.999563649999999</v>
      </c>
    </row>
    <row r="2542" spans="1:15" x14ac:dyDescent="0.25">
      <c r="A2542" s="9" t="s">
        <v>35</v>
      </c>
      <c r="B2542" s="100" t="s">
        <v>22</v>
      </c>
      <c r="C2542" s="381"/>
      <c r="D2542" s="381"/>
      <c r="E2542" s="381"/>
      <c r="F2542" s="381"/>
      <c r="G2542" s="385">
        <f t="shared" si="141"/>
        <v>0</v>
      </c>
      <c r="H2542" s="381"/>
      <c r="I2542" s="381"/>
      <c r="J2542" s="381"/>
      <c r="K2542" s="381"/>
      <c r="L2542" s="381"/>
      <c r="M2542" s="381"/>
      <c r="N2542" s="386"/>
      <c r="O2542" s="385"/>
    </row>
    <row r="2543" spans="1:15" x14ac:dyDescent="0.25">
      <c r="A2543" s="333" t="s">
        <v>826</v>
      </c>
      <c r="B2543" s="142" t="s">
        <v>1225</v>
      </c>
      <c r="C2543" s="381"/>
      <c r="D2543" s="381"/>
      <c r="E2543" s="381"/>
      <c r="F2543" s="381"/>
      <c r="G2543" s="385">
        <f t="shared" si="141"/>
        <v>0.83612383050847461</v>
      </c>
      <c r="H2543" s="381"/>
      <c r="I2543" s="381"/>
      <c r="J2543" s="381" t="s">
        <v>146</v>
      </c>
      <c r="K2543" s="381" t="s">
        <v>146</v>
      </c>
      <c r="L2543" s="381"/>
      <c r="M2543" s="381"/>
      <c r="N2543" s="386">
        <v>0.98662611999999994</v>
      </c>
      <c r="O2543" s="385">
        <v>0.98662611999999994</v>
      </c>
    </row>
    <row r="2544" spans="1:15" x14ac:dyDescent="0.25">
      <c r="A2544" s="9" t="s">
        <v>476</v>
      </c>
      <c r="B2544" s="100" t="s">
        <v>25</v>
      </c>
      <c r="C2544" s="381"/>
      <c r="D2544" s="381"/>
      <c r="E2544" s="381"/>
      <c r="F2544" s="381"/>
      <c r="G2544" s="385">
        <f t="shared" si="141"/>
        <v>0</v>
      </c>
      <c r="H2544" s="381"/>
      <c r="I2544" s="381"/>
      <c r="J2544" s="381">
        <v>0</v>
      </c>
      <c r="K2544" s="381">
        <v>0</v>
      </c>
      <c r="L2544" s="381"/>
      <c r="M2544" s="381"/>
      <c r="N2544" s="386"/>
      <c r="O2544" s="385"/>
    </row>
    <row r="2545" spans="1:15" x14ac:dyDescent="0.25">
      <c r="A2545" s="336" t="s">
        <v>4112</v>
      </c>
      <c r="B2545" s="142" t="s">
        <v>1234</v>
      </c>
      <c r="C2545" s="381"/>
      <c r="D2545" s="381"/>
      <c r="E2545" s="381"/>
      <c r="F2545" s="381"/>
      <c r="G2545" s="385">
        <f t="shared" si="141"/>
        <v>0.470728813559322</v>
      </c>
      <c r="H2545" s="381"/>
      <c r="I2545" s="381"/>
      <c r="J2545" s="381" t="s">
        <v>1741</v>
      </c>
      <c r="K2545" s="381" t="s">
        <v>1741</v>
      </c>
      <c r="L2545" s="381"/>
      <c r="M2545" s="381"/>
      <c r="N2545" s="386">
        <v>0.55545999999999995</v>
      </c>
      <c r="O2545" s="385">
        <v>0.55545999999999995</v>
      </c>
    </row>
    <row r="2546" spans="1:15" x14ac:dyDescent="0.25">
      <c r="A2546" s="336" t="s">
        <v>4113</v>
      </c>
      <c r="B2546" s="142" t="s">
        <v>1239</v>
      </c>
      <c r="C2546" s="381"/>
      <c r="D2546" s="381"/>
      <c r="E2546" s="381"/>
      <c r="F2546" s="381"/>
      <c r="G2546" s="385">
        <f t="shared" si="141"/>
        <v>0.22416949152542373</v>
      </c>
      <c r="H2546" s="381"/>
      <c r="I2546" s="381"/>
      <c r="J2546" s="381" t="s">
        <v>146</v>
      </c>
      <c r="K2546" s="381" t="s">
        <v>146</v>
      </c>
      <c r="L2546" s="381"/>
      <c r="M2546" s="381"/>
      <c r="N2546" s="386">
        <v>0.26451999999999998</v>
      </c>
      <c r="O2546" s="385">
        <v>0.26451999999999998</v>
      </c>
    </row>
    <row r="2547" spans="1:15" x14ac:dyDescent="0.25">
      <c r="A2547" s="398" t="s">
        <v>4114</v>
      </c>
      <c r="B2547" s="30" t="s">
        <v>1240</v>
      </c>
      <c r="C2547" s="381"/>
      <c r="D2547" s="381"/>
      <c r="E2547" s="381"/>
      <c r="F2547" s="381"/>
      <c r="G2547" s="385">
        <f t="shared" si="141"/>
        <v>0.14760677966101696</v>
      </c>
      <c r="H2547" s="381"/>
      <c r="I2547" s="381"/>
      <c r="J2547" s="381" t="s">
        <v>146</v>
      </c>
      <c r="K2547" s="381" t="s">
        <v>146</v>
      </c>
      <c r="L2547" s="381"/>
      <c r="M2547" s="381"/>
      <c r="N2547" s="386">
        <v>0.174176</v>
      </c>
      <c r="O2547" s="385">
        <v>0.174176</v>
      </c>
    </row>
    <row r="2548" spans="1:15" x14ac:dyDescent="0.25">
      <c r="A2548" s="9" t="s">
        <v>52</v>
      </c>
      <c r="B2548" s="395" t="s">
        <v>26</v>
      </c>
      <c r="C2548" s="381"/>
      <c r="D2548" s="381"/>
      <c r="E2548" s="381"/>
      <c r="F2548" s="381"/>
      <c r="G2548" s="385">
        <f t="shared" si="141"/>
        <v>0</v>
      </c>
      <c r="H2548" s="381"/>
      <c r="I2548" s="381"/>
      <c r="J2548" s="381">
        <v>0</v>
      </c>
      <c r="K2548" s="381">
        <v>0</v>
      </c>
      <c r="L2548" s="381"/>
      <c r="M2548" s="381"/>
      <c r="N2548" s="386"/>
      <c r="O2548" s="385"/>
    </row>
    <row r="2549" spans="1:15" ht="12.75" customHeight="1" x14ac:dyDescent="0.25">
      <c r="A2549" s="364" t="s">
        <v>4115</v>
      </c>
      <c r="B2549" s="45" t="s">
        <v>1231</v>
      </c>
      <c r="C2549" s="381"/>
      <c r="D2549" s="381"/>
      <c r="E2549" s="381"/>
      <c r="F2549" s="381"/>
      <c r="G2549" s="385">
        <f t="shared" si="141"/>
        <v>6.9962711864406793E-2</v>
      </c>
      <c r="H2549" s="381"/>
      <c r="I2549" s="381"/>
      <c r="J2549" s="381" t="s">
        <v>146</v>
      </c>
      <c r="K2549" s="381" t="s">
        <v>146</v>
      </c>
      <c r="L2549" s="381"/>
      <c r="M2549" s="381"/>
      <c r="N2549" s="386">
        <v>8.2556000000000004E-2</v>
      </c>
      <c r="O2549" s="386">
        <v>8.2556000000000004E-2</v>
      </c>
    </row>
    <row r="2550" spans="1:15" ht="17.25" customHeight="1" x14ac:dyDescent="0.25">
      <c r="A2550" s="220" t="s">
        <v>4116</v>
      </c>
      <c r="B2550" s="339" t="s">
        <v>87</v>
      </c>
      <c r="C2550" s="381"/>
      <c r="D2550" s="381"/>
      <c r="E2550" s="381"/>
      <c r="F2550" s="381"/>
      <c r="G2550" s="385">
        <f t="shared" si="141"/>
        <v>0.16016949152542373</v>
      </c>
      <c r="H2550" s="381"/>
      <c r="I2550" s="381"/>
      <c r="J2550" s="381" t="s">
        <v>1740</v>
      </c>
      <c r="K2550" s="381" t="s">
        <v>1740</v>
      </c>
      <c r="L2550" s="381"/>
      <c r="M2550" s="381"/>
      <c r="N2550" s="386">
        <v>0.189</v>
      </c>
      <c r="O2550" s="386">
        <v>0.189</v>
      </c>
    </row>
    <row r="2551" spans="1:15" ht="18.75" customHeight="1" x14ac:dyDescent="0.25">
      <c r="A2551" s="333" t="s">
        <v>4117</v>
      </c>
      <c r="B2551" s="339" t="s">
        <v>87</v>
      </c>
      <c r="C2551" s="381"/>
      <c r="D2551" s="381"/>
      <c r="E2551" s="381"/>
      <c r="F2551" s="381"/>
      <c r="G2551" s="385">
        <f t="shared" si="141"/>
        <v>0.17966101694915254</v>
      </c>
      <c r="H2551" s="381"/>
      <c r="I2551" s="381"/>
      <c r="J2551" s="381" t="s">
        <v>1412</v>
      </c>
      <c r="K2551" s="381" t="s">
        <v>1412</v>
      </c>
      <c r="L2551" s="381"/>
      <c r="M2551" s="381"/>
      <c r="N2551" s="386">
        <v>0.21199999999999999</v>
      </c>
      <c r="O2551" s="385">
        <v>0.21199999999999999</v>
      </c>
    </row>
    <row r="2552" spans="1:15" ht="17.25" customHeight="1" x14ac:dyDescent="0.25">
      <c r="A2552" s="333" t="s">
        <v>4118</v>
      </c>
      <c r="B2552" s="339" t="s">
        <v>1232</v>
      </c>
      <c r="C2552" s="381"/>
      <c r="D2552" s="381"/>
      <c r="E2552" s="381"/>
      <c r="F2552" s="381"/>
      <c r="G2552" s="385">
        <f t="shared" si="141"/>
        <v>4.3135593220338983E-2</v>
      </c>
      <c r="H2552" s="381"/>
      <c r="I2552" s="381"/>
      <c r="J2552" s="381" t="s">
        <v>146</v>
      </c>
      <c r="K2552" s="381" t="s">
        <v>146</v>
      </c>
      <c r="L2552" s="381"/>
      <c r="M2552" s="381"/>
      <c r="N2552" s="386">
        <v>5.0900000000000001E-2</v>
      </c>
      <c r="O2552" s="385">
        <v>5.0900000000000001E-2</v>
      </c>
    </row>
    <row r="2553" spans="1:15" ht="15.75" customHeight="1" x14ac:dyDescent="0.25">
      <c r="A2553" s="333" t="s">
        <v>4119</v>
      </c>
      <c r="B2553" s="445" t="s">
        <v>1228</v>
      </c>
      <c r="C2553" s="381"/>
      <c r="D2553" s="381"/>
      <c r="E2553" s="381"/>
      <c r="F2553" s="381"/>
      <c r="G2553" s="385">
        <f t="shared" si="141"/>
        <v>0.15228813559322035</v>
      </c>
      <c r="H2553" s="381"/>
      <c r="I2553" s="381"/>
      <c r="J2553" s="381" t="s">
        <v>1740</v>
      </c>
      <c r="K2553" s="381" t="s">
        <v>1740</v>
      </c>
      <c r="L2553" s="381"/>
      <c r="M2553" s="381"/>
      <c r="N2553" s="386">
        <v>0.1797</v>
      </c>
      <c r="O2553" s="385">
        <v>0.1797</v>
      </c>
    </row>
  </sheetData>
  <protectedRanges>
    <protectedRange sqref="D252:E253 I252:J253 M252:N253" name="Диапазон1_2_7_2"/>
    <protectedRange sqref="D254:E254 I254:J254 M254:N254" name="Диапазон1_2_1_1_2"/>
    <protectedRange sqref="C270:F270 I270:J270 M270:N270" name="Диапазон1_2_11_1_2"/>
    <protectedRange sqref="C271:F271 I271:J271 M271:N271" name="Диапазон1_2_12_1_2"/>
    <protectedRange sqref="D285:E285 I285:J285 M285:N285" name="Диапазон1_5_2_1_2"/>
    <protectedRange sqref="C263:F263 I263:J263 M263:N263" name="Диапазон1_2_7_1_1_2"/>
    <protectedRange sqref="C264:F264 I264:J264 M264:N264" name="Диапазон1_2_8_1_1_2"/>
    <protectedRange sqref="C265:F268 I265:J268 M265:N268" name="Диапазон1_2_9_1_1_2"/>
    <protectedRange sqref="C303:F303 I303:J303 M303:N303" name="Диапазон1_5_3_2_2_2"/>
    <protectedRange sqref="C304:F304 I304:J304 M304:N304" name="Диапазон1_5_3_1_2"/>
    <protectedRange sqref="C1500:E1500 J1500 L1500 H1500" name="Диапазон1_1_2_2_2_1"/>
    <protectedRange sqref="C1501:E1501 J1501 L1501 H1501" name="Диапазон1_1_3_2_2_1"/>
    <protectedRange sqref="C989:E989 J989 L989 H989" name="Диапазон1_1_1_1_2_1_1_1_1"/>
    <protectedRange sqref="C984:E988 J984:J988 L984:L988 H984:H988" name="Диапазон1_1_1_3_1_1_1_1"/>
    <protectedRange sqref="C952:C953 J952:J953 L952:L953 H952:H953 E952:E953" name="Диапазон1_1_1_2_1_1_1_1"/>
    <protectedRange sqref="B260:B261" name="Диапазон1_2_6_1_1"/>
    <protectedRange sqref="B308" name="Диапазон1_5_3_2_2_1"/>
  </protectedRanges>
  <mergeCells count="9">
    <mergeCell ref="A8:O8"/>
    <mergeCell ref="A11:A13"/>
    <mergeCell ref="B11:B13"/>
    <mergeCell ref="C11:F11"/>
    <mergeCell ref="G11:G12"/>
    <mergeCell ref="H11:O11"/>
    <mergeCell ref="C12:F12"/>
    <mergeCell ref="H13:K13"/>
    <mergeCell ref="L13:O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6556:B66559 WVJ983181:WVJ983184 WLN983181:WLN983184 WBR983181:WBR983184 VRV983181:VRV983184 VHZ983181:VHZ983184 UYD983181:UYD983184 UOH983181:UOH983184 UEL983181:UEL983184 TUP983181:TUP983184 TKT983181:TKT983184 TAX983181:TAX983184 SRB983181:SRB983184 SHF983181:SHF983184 RXJ983181:RXJ983184 RNN983181:RNN983184 RDR983181:RDR983184 QTV983181:QTV983184 QJZ983181:QJZ983184 QAD983181:QAD983184 PQH983181:PQH983184 PGL983181:PGL983184 OWP983181:OWP983184 OMT983181:OMT983184 OCX983181:OCX983184 NTB983181:NTB983184 NJF983181:NJF983184 MZJ983181:MZJ983184 MPN983181:MPN983184 MFR983181:MFR983184 LVV983181:LVV983184 LLZ983181:LLZ983184 LCD983181:LCD983184 KSH983181:KSH983184 KIL983181:KIL983184 JYP983181:JYP983184 JOT983181:JOT983184 JEX983181:JEX983184 IVB983181:IVB983184 ILF983181:ILF983184 IBJ983181:IBJ983184 HRN983181:HRN983184 HHR983181:HHR983184 GXV983181:GXV983184 GNZ983181:GNZ983184 GED983181:GED983184 FUH983181:FUH983184 FKL983181:FKL983184 FAP983181:FAP983184 EQT983181:EQT983184 EGX983181:EGX983184 DXB983181:DXB983184 DNF983181:DNF983184 DDJ983181:DDJ983184 CTN983181:CTN983184 CJR983181:CJR983184 BZV983181:BZV983184 BPZ983181:BPZ983184 BGD983181:BGD983184 AWH983181:AWH983184 AML983181:AML983184 ACP983181:ACP983184 ST983181:ST983184 IX983181:IX983184 B984060:B984063 WVJ917645:WVJ917648 WLN917645:WLN917648 WBR917645:WBR917648 VRV917645:VRV917648 VHZ917645:VHZ917648 UYD917645:UYD917648 UOH917645:UOH917648 UEL917645:UEL917648 TUP917645:TUP917648 TKT917645:TKT917648 TAX917645:TAX917648 SRB917645:SRB917648 SHF917645:SHF917648 RXJ917645:RXJ917648 RNN917645:RNN917648 RDR917645:RDR917648 QTV917645:QTV917648 QJZ917645:QJZ917648 QAD917645:QAD917648 PQH917645:PQH917648 PGL917645:PGL917648 OWP917645:OWP917648 OMT917645:OMT917648 OCX917645:OCX917648 NTB917645:NTB917648 NJF917645:NJF917648 MZJ917645:MZJ917648 MPN917645:MPN917648 MFR917645:MFR917648 LVV917645:LVV917648 LLZ917645:LLZ917648 LCD917645:LCD917648 KSH917645:KSH917648 KIL917645:KIL917648 JYP917645:JYP917648 JOT917645:JOT917648 JEX917645:JEX917648 IVB917645:IVB917648 ILF917645:ILF917648 IBJ917645:IBJ917648 HRN917645:HRN917648 HHR917645:HHR917648 GXV917645:GXV917648 GNZ917645:GNZ917648 GED917645:GED917648 FUH917645:FUH917648 FKL917645:FKL917648 FAP917645:FAP917648 EQT917645:EQT917648 EGX917645:EGX917648 DXB917645:DXB917648 DNF917645:DNF917648 DDJ917645:DDJ917648 CTN917645:CTN917648 CJR917645:CJR917648 BZV917645:BZV917648 BPZ917645:BPZ917648 BGD917645:BGD917648 AWH917645:AWH917648 AML917645:AML917648 ACP917645:ACP917648 ST917645:ST917648 IX917645:IX917648 B918524:B918527 WVJ852109:WVJ852112 WLN852109:WLN852112 WBR852109:WBR852112 VRV852109:VRV852112 VHZ852109:VHZ852112 UYD852109:UYD852112 UOH852109:UOH852112 UEL852109:UEL852112 TUP852109:TUP852112 TKT852109:TKT852112 TAX852109:TAX852112 SRB852109:SRB852112 SHF852109:SHF852112 RXJ852109:RXJ852112 RNN852109:RNN852112 RDR852109:RDR852112 QTV852109:QTV852112 QJZ852109:QJZ852112 QAD852109:QAD852112 PQH852109:PQH852112 PGL852109:PGL852112 OWP852109:OWP852112 OMT852109:OMT852112 OCX852109:OCX852112 NTB852109:NTB852112 NJF852109:NJF852112 MZJ852109:MZJ852112 MPN852109:MPN852112 MFR852109:MFR852112 LVV852109:LVV852112 LLZ852109:LLZ852112 LCD852109:LCD852112 KSH852109:KSH852112 KIL852109:KIL852112 JYP852109:JYP852112 JOT852109:JOT852112 JEX852109:JEX852112 IVB852109:IVB852112 ILF852109:ILF852112 IBJ852109:IBJ852112 HRN852109:HRN852112 HHR852109:HHR852112 GXV852109:GXV852112 GNZ852109:GNZ852112 GED852109:GED852112 FUH852109:FUH852112 FKL852109:FKL852112 FAP852109:FAP852112 EQT852109:EQT852112 EGX852109:EGX852112 DXB852109:DXB852112 DNF852109:DNF852112 DDJ852109:DDJ852112 CTN852109:CTN852112 CJR852109:CJR852112 BZV852109:BZV852112 BPZ852109:BPZ852112 BGD852109:BGD852112 AWH852109:AWH852112 AML852109:AML852112 ACP852109:ACP852112 ST852109:ST852112 IX852109:IX852112 B852988:B852991 WVJ786573:WVJ786576 WLN786573:WLN786576 WBR786573:WBR786576 VRV786573:VRV786576 VHZ786573:VHZ786576 UYD786573:UYD786576 UOH786573:UOH786576 UEL786573:UEL786576 TUP786573:TUP786576 TKT786573:TKT786576 TAX786573:TAX786576 SRB786573:SRB786576 SHF786573:SHF786576 RXJ786573:RXJ786576 RNN786573:RNN786576 RDR786573:RDR786576 QTV786573:QTV786576 QJZ786573:QJZ786576 QAD786573:QAD786576 PQH786573:PQH786576 PGL786573:PGL786576 OWP786573:OWP786576 OMT786573:OMT786576 OCX786573:OCX786576 NTB786573:NTB786576 NJF786573:NJF786576 MZJ786573:MZJ786576 MPN786573:MPN786576 MFR786573:MFR786576 LVV786573:LVV786576 LLZ786573:LLZ786576 LCD786573:LCD786576 KSH786573:KSH786576 KIL786573:KIL786576 JYP786573:JYP786576 JOT786573:JOT786576 JEX786573:JEX786576 IVB786573:IVB786576 ILF786573:ILF786576 IBJ786573:IBJ786576 HRN786573:HRN786576 HHR786573:HHR786576 GXV786573:GXV786576 GNZ786573:GNZ786576 GED786573:GED786576 FUH786573:FUH786576 FKL786573:FKL786576 FAP786573:FAP786576 EQT786573:EQT786576 EGX786573:EGX786576 DXB786573:DXB786576 DNF786573:DNF786576 DDJ786573:DDJ786576 CTN786573:CTN786576 CJR786573:CJR786576 BZV786573:BZV786576 BPZ786573:BPZ786576 BGD786573:BGD786576 AWH786573:AWH786576 AML786573:AML786576 ACP786573:ACP786576 ST786573:ST786576 IX786573:IX786576 B787452:B787455 WVJ721037:WVJ721040 WLN721037:WLN721040 WBR721037:WBR721040 VRV721037:VRV721040 VHZ721037:VHZ721040 UYD721037:UYD721040 UOH721037:UOH721040 UEL721037:UEL721040 TUP721037:TUP721040 TKT721037:TKT721040 TAX721037:TAX721040 SRB721037:SRB721040 SHF721037:SHF721040 RXJ721037:RXJ721040 RNN721037:RNN721040 RDR721037:RDR721040 QTV721037:QTV721040 QJZ721037:QJZ721040 QAD721037:QAD721040 PQH721037:PQH721040 PGL721037:PGL721040 OWP721037:OWP721040 OMT721037:OMT721040 OCX721037:OCX721040 NTB721037:NTB721040 NJF721037:NJF721040 MZJ721037:MZJ721040 MPN721037:MPN721040 MFR721037:MFR721040 LVV721037:LVV721040 LLZ721037:LLZ721040 LCD721037:LCD721040 KSH721037:KSH721040 KIL721037:KIL721040 JYP721037:JYP721040 JOT721037:JOT721040 JEX721037:JEX721040 IVB721037:IVB721040 ILF721037:ILF721040 IBJ721037:IBJ721040 HRN721037:HRN721040 HHR721037:HHR721040 GXV721037:GXV721040 GNZ721037:GNZ721040 GED721037:GED721040 FUH721037:FUH721040 FKL721037:FKL721040 FAP721037:FAP721040 EQT721037:EQT721040 EGX721037:EGX721040 DXB721037:DXB721040 DNF721037:DNF721040 DDJ721037:DDJ721040 CTN721037:CTN721040 CJR721037:CJR721040 BZV721037:BZV721040 BPZ721037:BPZ721040 BGD721037:BGD721040 AWH721037:AWH721040 AML721037:AML721040 ACP721037:ACP721040 ST721037:ST721040 IX721037:IX721040 B721916:B721919 WVJ655501:WVJ655504 WLN655501:WLN655504 WBR655501:WBR655504 VRV655501:VRV655504 VHZ655501:VHZ655504 UYD655501:UYD655504 UOH655501:UOH655504 UEL655501:UEL655504 TUP655501:TUP655504 TKT655501:TKT655504 TAX655501:TAX655504 SRB655501:SRB655504 SHF655501:SHF655504 RXJ655501:RXJ655504 RNN655501:RNN655504 RDR655501:RDR655504 QTV655501:QTV655504 QJZ655501:QJZ655504 QAD655501:QAD655504 PQH655501:PQH655504 PGL655501:PGL655504 OWP655501:OWP655504 OMT655501:OMT655504 OCX655501:OCX655504 NTB655501:NTB655504 NJF655501:NJF655504 MZJ655501:MZJ655504 MPN655501:MPN655504 MFR655501:MFR655504 LVV655501:LVV655504 LLZ655501:LLZ655504 LCD655501:LCD655504 KSH655501:KSH655504 KIL655501:KIL655504 JYP655501:JYP655504 JOT655501:JOT655504 JEX655501:JEX655504 IVB655501:IVB655504 ILF655501:ILF655504 IBJ655501:IBJ655504 HRN655501:HRN655504 HHR655501:HHR655504 GXV655501:GXV655504 GNZ655501:GNZ655504 GED655501:GED655504 FUH655501:FUH655504 FKL655501:FKL655504 FAP655501:FAP655504 EQT655501:EQT655504 EGX655501:EGX655504 DXB655501:DXB655504 DNF655501:DNF655504 DDJ655501:DDJ655504 CTN655501:CTN655504 CJR655501:CJR655504 BZV655501:BZV655504 BPZ655501:BPZ655504 BGD655501:BGD655504 AWH655501:AWH655504 AML655501:AML655504 ACP655501:ACP655504 ST655501:ST655504 IX655501:IX655504 B656380:B656383 WVJ589965:WVJ589968 WLN589965:WLN589968 WBR589965:WBR589968 VRV589965:VRV589968 VHZ589965:VHZ589968 UYD589965:UYD589968 UOH589965:UOH589968 UEL589965:UEL589968 TUP589965:TUP589968 TKT589965:TKT589968 TAX589965:TAX589968 SRB589965:SRB589968 SHF589965:SHF589968 RXJ589965:RXJ589968 RNN589965:RNN589968 RDR589965:RDR589968 QTV589965:QTV589968 QJZ589965:QJZ589968 QAD589965:QAD589968 PQH589965:PQH589968 PGL589965:PGL589968 OWP589965:OWP589968 OMT589965:OMT589968 OCX589965:OCX589968 NTB589965:NTB589968 NJF589965:NJF589968 MZJ589965:MZJ589968 MPN589965:MPN589968 MFR589965:MFR589968 LVV589965:LVV589968 LLZ589965:LLZ589968 LCD589965:LCD589968 KSH589965:KSH589968 KIL589965:KIL589968 JYP589965:JYP589968 JOT589965:JOT589968 JEX589965:JEX589968 IVB589965:IVB589968 ILF589965:ILF589968 IBJ589965:IBJ589968 HRN589965:HRN589968 HHR589965:HHR589968 GXV589965:GXV589968 GNZ589965:GNZ589968 GED589965:GED589968 FUH589965:FUH589968 FKL589965:FKL589968 FAP589965:FAP589968 EQT589965:EQT589968 EGX589965:EGX589968 DXB589965:DXB589968 DNF589965:DNF589968 DDJ589965:DDJ589968 CTN589965:CTN589968 CJR589965:CJR589968 BZV589965:BZV589968 BPZ589965:BPZ589968 BGD589965:BGD589968 AWH589965:AWH589968 AML589965:AML589968 ACP589965:ACP589968 ST589965:ST589968 IX589965:IX589968 B590844:B590847 WVJ524429:WVJ524432 WLN524429:WLN524432 WBR524429:WBR524432 VRV524429:VRV524432 VHZ524429:VHZ524432 UYD524429:UYD524432 UOH524429:UOH524432 UEL524429:UEL524432 TUP524429:TUP524432 TKT524429:TKT524432 TAX524429:TAX524432 SRB524429:SRB524432 SHF524429:SHF524432 RXJ524429:RXJ524432 RNN524429:RNN524432 RDR524429:RDR524432 QTV524429:QTV524432 QJZ524429:QJZ524432 QAD524429:QAD524432 PQH524429:PQH524432 PGL524429:PGL524432 OWP524429:OWP524432 OMT524429:OMT524432 OCX524429:OCX524432 NTB524429:NTB524432 NJF524429:NJF524432 MZJ524429:MZJ524432 MPN524429:MPN524432 MFR524429:MFR524432 LVV524429:LVV524432 LLZ524429:LLZ524432 LCD524429:LCD524432 KSH524429:KSH524432 KIL524429:KIL524432 JYP524429:JYP524432 JOT524429:JOT524432 JEX524429:JEX524432 IVB524429:IVB524432 ILF524429:ILF524432 IBJ524429:IBJ524432 HRN524429:HRN524432 HHR524429:HHR524432 GXV524429:GXV524432 GNZ524429:GNZ524432 GED524429:GED524432 FUH524429:FUH524432 FKL524429:FKL524432 FAP524429:FAP524432 EQT524429:EQT524432 EGX524429:EGX524432 DXB524429:DXB524432 DNF524429:DNF524432 DDJ524429:DDJ524432 CTN524429:CTN524432 CJR524429:CJR524432 BZV524429:BZV524432 BPZ524429:BPZ524432 BGD524429:BGD524432 AWH524429:AWH524432 AML524429:AML524432 ACP524429:ACP524432 ST524429:ST524432 IX524429:IX524432 B525308:B525311 WVJ458893:WVJ458896 WLN458893:WLN458896 WBR458893:WBR458896 VRV458893:VRV458896 VHZ458893:VHZ458896 UYD458893:UYD458896 UOH458893:UOH458896 UEL458893:UEL458896 TUP458893:TUP458896 TKT458893:TKT458896 TAX458893:TAX458896 SRB458893:SRB458896 SHF458893:SHF458896 RXJ458893:RXJ458896 RNN458893:RNN458896 RDR458893:RDR458896 QTV458893:QTV458896 QJZ458893:QJZ458896 QAD458893:QAD458896 PQH458893:PQH458896 PGL458893:PGL458896 OWP458893:OWP458896 OMT458893:OMT458896 OCX458893:OCX458896 NTB458893:NTB458896 NJF458893:NJF458896 MZJ458893:MZJ458896 MPN458893:MPN458896 MFR458893:MFR458896 LVV458893:LVV458896 LLZ458893:LLZ458896 LCD458893:LCD458896 KSH458893:KSH458896 KIL458893:KIL458896 JYP458893:JYP458896 JOT458893:JOT458896 JEX458893:JEX458896 IVB458893:IVB458896 ILF458893:ILF458896 IBJ458893:IBJ458896 HRN458893:HRN458896 HHR458893:HHR458896 GXV458893:GXV458896 GNZ458893:GNZ458896 GED458893:GED458896 FUH458893:FUH458896 FKL458893:FKL458896 FAP458893:FAP458896 EQT458893:EQT458896 EGX458893:EGX458896 DXB458893:DXB458896 DNF458893:DNF458896 DDJ458893:DDJ458896 CTN458893:CTN458896 CJR458893:CJR458896 BZV458893:BZV458896 BPZ458893:BPZ458896 BGD458893:BGD458896 AWH458893:AWH458896 AML458893:AML458896 ACP458893:ACP458896 ST458893:ST458896 IX458893:IX458896 B459772:B459775 WVJ393357:WVJ393360 WLN393357:WLN393360 WBR393357:WBR393360 VRV393357:VRV393360 VHZ393357:VHZ393360 UYD393357:UYD393360 UOH393357:UOH393360 UEL393357:UEL393360 TUP393357:TUP393360 TKT393357:TKT393360 TAX393357:TAX393360 SRB393357:SRB393360 SHF393357:SHF393360 RXJ393357:RXJ393360 RNN393357:RNN393360 RDR393357:RDR393360 QTV393357:QTV393360 QJZ393357:QJZ393360 QAD393357:QAD393360 PQH393357:PQH393360 PGL393357:PGL393360 OWP393357:OWP393360 OMT393357:OMT393360 OCX393357:OCX393360 NTB393357:NTB393360 NJF393357:NJF393360 MZJ393357:MZJ393360 MPN393357:MPN393360 MFR393357:MFR393360 LVV393357:LVV393360 LLZ393357:LLZ393360 LCD393357:LCD393360 KSH393357:KSH393360 KIL393357:KIL393360 JYP393357:JYP393360 JOT393357:JOT393360 JEX393357:JEX393360 IVB393357:IVB393360 ILF393357:ILF393360 IBJ393357:IBJ393360 HRN393357:HRN393360 HHR393357:HHR393360 GXV393357:GXV393360 GNZ393357:GNZ393360 GED393357:GED393360 FUH393357:FUH393360 FKL393357:FKL393360 FAP393357:FAP393360 EQT393357:EQT393360 EGX393357:EGX393360 DXB393357:DXB393360 DNF393357:DNF393360 DDJ393357:DDJ393360 CTN393357:CTN393360 CJR393357:CJR393360 BZV393357:BZV393360 BPZ393357:BPZ393360 BGD393357:BGD393360 AWH393357:AWH393360 AML393357:AML393360 ACP393357:ACP393360 ST393357:ST393360 IX393357:IX393360 B394236:B394239 WVJ327821:WVJ327824 WLN327821:WLN327824 WBR327821:WBR327824 VRV327821:VRV327824 VHZ327821:VHZ327824 UYD327821:UYD327824 UOH327821:UOH327824 UEL327821:UEL327824 TUP327821:TUP327824 TKT327821:TKT327824 TAX327821:TAX327824 SRB327821:SRB327824 SHF327821:SHF327824 RXJ327821:RXJ327824 RNN327821:RNN327824 RDR327821:RDR327824 QTV327821:QTV327824 QJZ327821:QJZ327824 QAD327821:QAD327824 PQH327821:PQH327824 PGL327821:PGL327824 OWP327821:OWP327824 OMT327821:OMT327824 OCX327821:OCX327824 NTB327821:NTB327824 NJF327821:NJF327824 MZJ327821:MZJ327824 MPN327821:MPN327824 MFR327821:MFR327824 LVV327821:LVV327824 LLZ327821:LLZ327824 LCD327821:LCD327824 KSH327821:KSH327824 KIL327821:KIL327824 JYP327821:JYP327824 JOT327821:JOT327824 JEX327821:JEX327824 IVB327821:IVB327824 ILF327821:ILF327824 IBJ327821:IBJ327824 HRN327821:HRN327824 HHR327821:HHR327824 GXV327821:GXV327824 GNZ327821:GNZ327824 GED327821:GED327824 FUH327821:FUH327824 FKL327821:FKL327824 FAP327821:FAP327824 EQT327821:EQT327824 EGX327821:EGX327824 DXB327821:DXB327824 DNF327821:DNF327824 DDJ327821:DDJ327824 CTN327821:CTN327824 CJR327821:CJR327824 BZV327821:BZV327824 BPZ327821:BPZ327824 BGD327821:BGD327824 AWH327821:AWH327824 AML327821:AML327824 ACP327821:ACP327824 ST327821:ST327824 IX327821:IX327824 B328700:B328703 WVJ262285:WVJ262288 WLN262285:WLN262288 WBR262285:WBR262288 VRV262285:VRV262288 VHZ262285:VHZ262288 UYD262285:UYD262288 UOH262285:UOH262288 UEL262285:UEL262288 TUP262285:TUP262288 TKT262285:TKT262288 TAX262285:TAX262288 SRB262285:SRB262288 SHF262285:SHF262288 RXJ262285:RXJ262288 RNN262285:RNN262288 RDR262285:RDR262288 QTV262285:QTV262288 QJZ262285:QJZ262288 QAD262285:QAD262288 PQH262285:PQH262288 PGL262285:PGL262288 OWP262285:OWP262288 OMT262285:OMT262288 OCX262285:OCX262288 NTB262285:NTB262288 NJF262285:NJF262288 MZJ262285:MZJ262288 MPN262285:MPN262288 MFR262285:MFR262288 LVV262285:LVV262288 LLZ262285:LLZ262288 LCD262285:LCD262288 KSH262285:KSH262288 KIL262285:KIL262288 JYP262285:JYP262288 JOT262285:JOT262288 JEX262285:JEX262288 IVB262285:IVB262288 ILF262285:ILF262288 IBJ262285:IBJ262288 HRN262285:HRN262288 HHR262285:HHR262288 GXV262285:GXV262288 GNZ262285:GNZ262288 GED262285:GED262288 FUH262285:FUH262288 FKL262285:FKL262288 FAP262285:FAP262288 EQT262285:EQT262288 EGX262285:EGX262288 DXB262285:DXB262288 DNF262285:DNF262288 DDJ262285:DDJ262288 CTN262285:CTN262288 CJR262285:CJR262288 BZV262285:BZV262288 BPZ262285:BPZ262288 BGD262285:BGD262288 AWH262285:AWH262288 AML262285:AML262288 ACP262285:ACP262288 ST262285:ST262288 IX262285:IX262288 B263164:B263167 WVJ196749:WVJ196752 WLN196749:WLN196752 WBR196749:WBR196752 VRV196749:VRV196752 VHZ196749:VHZ196752 UYD196749:UYD196752 UOH196749:UOH196752 UEL196749:UEL196752 TUP196749:TUP196752 TKT196749:TKT196752 TAX196749:TAX196752 SRB196749:SRB196752 SHF196749:SHF196752 RXJ196749:RXJ196752 RNN196749:RNN196752 RDR196749:RDR196752 QTV196749:QTV196752 QJZ196749:QJZ196752 QAD196749:QAD196752 PQH196749:PQH196752 PGL196749:PGL196752 OWP196749:OWP196752 OMT196749:OMT196752 OCX196749:OCX196752 NTB196749:NTB196752 NJF196749:NJF196752 MZJ196749:MZJ196752 MPN196749:MPN196752 MFR196749:MFR196752 LVV196749:LVV196752 LLZ196749:LLZ196752 LCD196749:LCD196752 KSH196749:KSH196752 KIL196749:KIL196752 JYP196749:JYP196752 JOT196749:JOT196752 JEX196749:JEX196752 IVB196749:IVB196752 ILF196749:ILF196752 IBJ196749:IBJ196752 HRN196749:HRN196752 HHR196749:HHR196752 GXV196749:GXV196752 GNZ196749:GNZ196752 GED196749:GED196752 FUH196749:FUH196752 FKL196749:FKL196752 FAP196749:FAP196752 EQT196749:EQT196752 EGX196749:EGX196752 DXB196749:DXB196752 DNF196749:DNF196752 DDJ196749:DDJ196752 CTN196749:CTN196752 CJR196749:CJR196752 BZV196749:BZV196752 BPZ196749:BPZ196752 BGD196749:BGD196752 AWH196749:AWH196752 AML196749:AML196752 ACP196749:ACP196752 ST196749:ST196752 IX196749:IX196752 B197628:B197631 WVJ131213:WVJ131216 WLN131213:WLN131216 WBR131213:WBR131216 VRV131213:VRV131216 VHZ131213:VHZ131216 UYD131213:UYD131216 UOH131213:UOH131216 UEL131213:UEL131216 TUP131213:TUP131216 TKT131213:TKT131216 TAX131213:TAX131216 SRB131213:SRB131216 SHF131213:SHF131216 RXJ131213:RXJ131216 RNN131213:RNN131216 RDR131213:RDR131216 QTV131213:QTV131216 QJZ131213:QJZ131216 QAD131213:QAD131216 PQH131213:PQH131216 PGL131213:PGL131216 OWP131213:OWP131216 OMT131213:OMT131216 OCX131213:OCX131216 NTB131213:NTB131216 NJF131213:NJF131216 MZJ131213:MZJ131216 MPN131213:MPN131216 MFR131213:MFR131216 LVV131213:LVV131216 LLZ131213:LLZ131216 LCD131213:LCD131216 KSH131213:KSH131216 KIL131213:KIL131216 JYP131213:JYP131216 JOT131213:JOT131216 JEX131213:JEX131216 IVB131213:IVB131216 ILF131213:ILF131216 IBJ131213:IBJ131216 HRN131213:HRN131216 HHR131213:HHR131216 GXV131213:GXV131216 GNZ131213:GNZ131216 GED131213:GED131216 FUH131213:FUH131216 FKL131213:FKL131216 FAP131213:FAP131216 EQT131213:EQT131216 EGX131213:EGX131216 DXB131213:DXB131216 DNF131213:DNF131216 DDJ131213:DDJ131216 CTN131213:CTN131216 CJR131213:CJR131216 BZV131213:BZV131216 BPZ131213:BPZ131216 BGD131213:BGD131216 AWH131213:AWH131216 AML131213:AML131216 ACP131213:ACP131216 ST131213:ST131216 IX131213:IX131216 B132092:B132095 WVJ65677:WVJ65680 WLN65677:WLN65680 WBR65677:WBR65680 VRV65677:VRV65680 VHZ65677:VHZ65680 UYD65677:UYD65680 UOH65677:UOH65680 UEL65677:UEL65680 TUP65677:TUP65680 TKT65677:TKT65680 TAX65677:TAX65680 SRB65677:SRB65680 SHF65677:SHF65680 RXJ65677:RXJ65680 RNN65677:RNN65680 RDR65677:RDR65680 QTV65677:QTV65680 QJZ65677:QJZ65680 QAD65677:QAD65680 PQH65677:PQH65680 PGL65677:PGL65680 OWP65677:OWP65680 OMT65677:OMT65680 OCX65677:OCX65680 NTB65677:NTB65680 NJF65677:NJF65680 MZJ65677:MZJ65680 MPN65677:MPN65680 MFR65677:MFR65680 LVV65677:LVV65680 LLZ65677:LLZ65680 LCD65677:LCD65680 KSH65677:KSH65680 KIL65677:KIL65680 JYP65677:JYP65680 JOT65677:JOT65680 JEX65677:JEX65680 IVB65677:IVB65680 ILF65677:ILF65680 IBJ65677:IBJ65680 HRN65677:HRN65680 HHR65677:HHR65680 GXV65677:GXV65680 GNZ65677:GNZ65680 GED65677:GED65680 FUH65677:FUH65680 FKL65677:FKL65680 FAP65677:FAP65680 EQT65677:EQT65680 EGX65677:EGX65680 DXB65677:DXB65680 DNF65677:DNF65680 DDJ65677:DDJ65680 CTN65677:CTN65680 CJR65677:CJR65680 BZV65677:BZV65680 BPZ65677:BPZ65680 BGD65677:BGD65680 AWH65677:AWH65680 AML65677:AML65680 ACP65677:ACP65680 ST65677:ST65680 IX65677:IX65680 WVJ907:WVJ910 WLN907:WLN910 WBR907:WBR910 VRV907:VRV910 VHZ907:VHZ910 UYD907:UYD910 UOH907:UOH910 UEL907:UEL910 TUP907:TUP910 TKT907:TKT910 TAX907:TAX910 SRB907:SRB910 SHF907:SHF910 RXJ907:RXJ910 RNN907:RNN910 RDR907:RDR910 QTV907:QTV910 QJZ907:QJZ910 QAD907:QAD910 PQH907:PQH910 PGL907:PGL910 OWP907:OWP910 OMT907:OMT910 OCX907:OCX910 NTB907:NTB910 NJF907:NJF910 MZJ907:MZJ910 MPN907:MPN910 MFR907:MFR910 LVV907:LVV910 LLZ907:LLZ910 LCD907:LCD910 KSH907:KSH910 KIL907:KIL910 JYP907:JYP910 JOT907:JOT910 JEX907:JEX910 IVB907:IVB910 ILF907:ILF910 IBJ907:IBJ910 HRN907:HRN910 HHR907:HHR910 GXV907:GXV910 GNZ907:GNZ910 GED907:GED910 FUH907:FUH910 FKL907:FKL910 FAP907:FAP910 EQT907:EQT910 EGX907:EGX910 DXB907:DXB910 DNF907:DNF910 DDJ907:DDJ910 CTN907:CTN910 CJR907:CJR910 BZV907:BZV910 BPZ907:BPZ910 BGD907:BGD910 AWH907:AWH910 AML907:AML910 ACP907:ACP910 ST907:ST910 IX907:IX910 B907:B910">
      <formula1>900</formula1>
    </dataValidation>
  </dataValidations>
  <printOptions horizontalCentered="1"/>
  <pageMargins left="0.19685039370078741" right="0.19685039370078741" top="0.78740157480314965" bottom="0.19685039370078741" header="0" footer="0"/>
  <pageSetup paperSize="9" scale="57" fitToHeight="48" orientation="landscape" r:id="rId1"/>
  <headerFooter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1.</vt:lpstr>
      <vt:lpstr>Приложение 2</vt:lpstr>
      <vt:lpstr>Приложение 3</vt:lpstr>
      <vt:lpstr>'приложение 1.'!Заголовки_для_печати</vt:lpstr>
      <vt:lpstr>'приложение 1.'!Область_печати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</dc:creator>
  <cp:lastModifiedBy>Павел Незнанов</cp:lastModifiedBy>
  <cp:lastPrinted>2014-12-28T07:10:24Z</cp:lastPrinted>
  <dcterms:created xsi:type="dcterms:W3CDTF">2012-05-16T02:11:33Z</dcterms:created>
  <dcterms:modified xsi:type="dcterms:W3CDTF">2014-12-28T08:18:37Z</dcterms:modified>
</cp:coreProperties>
</file>