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8955" tabRatio="942" activeTab="0"/>
  </bookViews>
  <sheets>
    <sheet name="приложение 6.1" sheetId="1" r:id="rId1"/>
  </sheets>
  <definedNames>
    <definedName name="_xlnm._FilterDatabase" localSheetId="0" hidden="1">'приложение 6.1'!$A$7:$B$881</definedName>
    <definedName name="_xlnm.Print_Titles" localSheetId="0">'приложение 6.1'!$7:$10</definedName>
    <definedName name="_xlnm.Print_Area" localSheetId="0">'приложение 6.1'!$A$1:$M$896</definedName>
  </definedNames>
  <calcPr fullCalcOnLoad="1"/>
</workbook>
</file>

<file path=xl/sharedStrings.xml><?xml version="1.0" encoding="utf-8"?>
<sst xmlns="http://schemas.openxmlformats.org/spreadsheetml/2006/main" count="1767" uniqueCount="1539">
  <si>
    <t>Строительство ВЛ-10 кВ от ТП-9 до ТП-4 в пгт. Промышленная</t>
  </si>
  <si>
    <t>Строительство гаража с помещением для размещения персонала в Падунском мастерском участке</t>
  </si>
  <si>
    <t>Асфальтирование площадки перед зданием АБК, подъезды и выезды на территорию филиала "Энергосеть пгт. Промышленная"</t>
  </si>
  <si>
    <t>Сооружение электротехническое: трансформаторная подстанция №1А (КТП №1А,2*400кВА), г.Тайга</t>
  </si>
  <si>
    <t>Реконструкция ТП№ 13</t>
  </si>
  <si>
    <t>Сооружение линейное электротехническое:   линия электропередач 10кВ (ВЛ-10кВ) Ф-6 от Тяговой п/ст 110/10кВ «Сураново» до ТП-п.Таежный</t>
  </si>
  <si>
    <t>Холодный склад по адресу: г. Тайга, ул.Советская 109б</t>
  </si>
  <si>
    <t>Распределительный пункт в пгт. Тисуль ул. Сметанина.</t>
  </si>
  <si>
    <t>Сооружение линейное электротехническое: ЛЭП-10 кВ от ПС 110/35/10 "Тисульская" до РП-1, пгт. Тисуль</t>
  </si>
  <si>
    <t>Сооружение линейное электротехническое: ВЛ-6 кВ от Ф-6-11-Б до ТП-8 п. Берикульский</t>
  </si>
  <si>
    <t>Сооружение электротехническое: трансформаторная подстанция №8 (ТП №8) п. Берикульский</t>
  </si>
  <si>
    <t>Реконструкция ВЛ на деревянных опорах, инв.№:00000380</t>
  </si>
  <si>
    <t>Реконструкция  П/с Берикульская 35/6 кВ ЛЭП 6 кВ, инв.№:00001419</t>
  </si>
  <si>
    <t>Реконструкция ТП 320/400 кВА Ф-10-13А, ВЛ-10 кВ, инв.№:00001392 (ТП К-34 пгт. Тисуль)</t>
  </si>
  <si>
    <t xml:space="preserve">Мнемосхема </t>
  </si>
  <si>
    <t>Сооружение линейное электротехническое: воздушная линия электропередач 0,4 кВ (ВЛ-0,4 кВ) от ТП № 301 по ул.Сенная в пгт.Тяжинский"</t>
  </si>
  <si>
    <t>Сооружение линейное электротехническое: воздушная линия электропередач 0,4 кВ (ВЛ-0,4 кВ) от ТП № 309 по ул.Зеленая, улВесенняя, ул.Мира в пгт.Тяжинский"</t>
  </si>
  <si>
    <t xml:space="preserve"> Сооружение линейное электротехническое: воздушная линия электропередач 0,4 кВ (ВЛ-0,4 кВ) от ТП № 8 по пер.Коммунальный. Ул.Молодежная, ул.Спортивная, ул.Юбилейная, ул.Коммунальная в пгт.Тяжинский"</t>
  </si>
  <si>
    <t>Сооружение линейное электротехническое: воздушная линия электропередач 0,4 кВ (ВЛ-0,4 кВ) от ТП № 310 по ул.Радищева, ул.Толстого в пгт.Тяжинский"</t>
  </si>
  <si>
    <t>Сооружение линейное электротехническое: воздушная линия электропередач 0,4 кВ (ВЛ-0,4 кВ) от ТП № 17 по ул.Калинина, пер.Калинина в пгт.Тяжинский"</t>
  </si>
  <si>
    <t>Сооружение линейное электротехническое: воздушная линия электропередач 0,4 кВ (ВЛ-0,4 кВ) от ТП № 38 по улВосточная в пгт.Тяжинский"</t>
  </si>
  <si>
    <t>Сооружение линейное электротехническое: воздушная линия электропередач 0,4 кВ (ВЛ-0,4 кВ) от ТП № 11 по ул.Западная, ул.Кооперативная, ул.Ленина в пгт.Тяжинский"</t>
  </si>
  <si>
    <t>Сооружение линейное электротехническое: кабельная  линия электропередач 10,0 кВ (КЛ-10,0 кВ) от оп. № 19 до оп. № 20 Ф-10-26-к в пгт.Тяжинский"</t>
  </si>
  <si>
    <t>Сооружение линейное электротехническое: воздушная линия электропередач 0,4 кВ (ВЛ-0,4 кВ) от ТП № 13 по ул.Рябиновая, ул.Заводская в пгт.Итатский"</t>
  </si>
  <si>
    <t xml:space="preserve"> Сооружение линейное электротехническое: воздушная линия электропередач 0,4 кВ (ВЛ-0,4 кВ) от ТП № 16 по ул.Мелиораторов, ул.Гагарина в  пгт.Итатский"</t>
  </si>
  <si>
    <t>"Сооружение линейное электротехническое: воздушная линия электропередач 0,4 кВ (ВЛ-0,4 кВ) от ТП №  201 по ул.Кирова, ул.Ленина в пгт.Итатский»</t>
  </si>
  <si>
    <t>"Реконструкция здания  траснформаторной подстанции № 205 (ТП № 205, 1х400 кВа)" в пгт.Тяжинский</t>
  </si>
  <si>
    <t>Сооружение линейное электротехническое: воздушная линия электропередач 0,4 кВ (ВЛ-0,4 кВ) от ТП № 14 по ул.Рябиновая, пер.Заводской в пгт.Итатский</t>
  </si>
  <si>
    <t>Сооружение линейное электротехническое: воздушная линия электропередач 0,4 кВ (ВЛ-0,4 кВ) от ТП № 101 по ул.Гагарина, ул.Углеразведчиков в пгт.Итатский</t>
  </si>
  <si>
    <t>Сооружение линейное электротехническое: воздушная линия электропередач 0,4 кВ (ВЛ-0,4 кВ) от ТП № 167 по ул.Маслозаводская, ул.Советская  в пгт.Итатский</t>
  </si>
  <si>
    <t>Сооружение линейное электротехническое: воздушная линия электропередач 0,4кВ (ВЛ-0,4кВ) от ТП №5 (ф-1,2,4) по ул. Школьная в пгт. Итатский</t>
  </si>
  <si>
    <t>Сооружение линейное электротехническое: воздушная линия электропередач 0,4кВ (ВЛ-0,4кВ) от ТП №10 по ул. Пушкина в пгт. Итатский.</t>
  </si>
  <si>
    <t>Сооружение линейное электротехническое: воздушная линия электропередач 0,4кВ (ВЛ-0,4кВ) от ТП №12 по ул. Советская в пгт. Итатский.</t>
  </si>
  <si>
    <t>Сооружение линейное электротехническое: воздушная линия электропередач 0,4кВ (ВЛ-0,4кВ) от ТП №105 по ул. Советская в пгт. Итатский.</t>
  </si>
  <si>
    <t>Сооружение линейное электротехническое: воздушная линия электропередач 0,4кВ (ВЛ-0,4кВ) от ТП №106 по ул. Нетесова, пер. Ленина, ул. Кирова, ул. Покрышкина, пер. Элеваторный в пгт. Итатский.</t>
  </si>
  <si>
    <t>18.2.7</t>
  </si>
  <si>
    <t>Строительство.   Сооружение линейное электротехническое:  ВЛ- 0,4 кВ по ул. Строителей,  от ТП - 417, пгт. Мундыбаш.</t>
  </si>
  <si>
    <t>18.2.8</t>
  </si>
  <si>
    <t xml:space="preserve">Строительство.   Сооружение линейное электротехническое:  ВЛ- 0,4 кВ по ул. Коммунистической, от ТП-406, пгт. Мундыбаш. </t>
  </si>
  <si>
    <t>18.2.9</t>
  </si>
  <si>
    <t>Строительство.    Сооружение  линейное электротехническое:  ВЛ-0,4 кВ по ул. Советская, Пионерская, от ТП-412, пгт. Мундыбаш.</t>
  </si>
  <si>
    <t>18.2.10</t>
  </si>
  <si>
    <t>Строительство.    Сооружение линейное электротехническое: ВЛ-0,4 кВ по ул. Буденного, Восточная, Трактовая, от ТП-425, пгт. Мундыбаш.</t>
  </si>
  <si>
    <t>18.2.11</t>
  </si>
  <si>
    <t>Строительство.   Сооружение линейное электрготехническое: ВЛ-0,4 кВ по ул. Суворова, от ТП-315 "Школа", пгт. Темиртау.</t>
  </si>
  <si>
    <t>18.2.12</t>
  </si>
  <si>
    <t>Строительство.    Сооружение  линейное  электротехническое: ВЛ-0,4 кВ по ул. Калинина, от ТП-1, г.Таштагол.</t>
  </si>
  <si>
    <t>18.2.13</t>
  </si>
  <si>
    <t>Строительство.   Сооружение  линейное  электротехническое: ВЛ-0,4 кВ по ул. Нагорная, от ТП-1, г.Таштагол.</t>
  </si>
  <si>
    <t>18.2.14</t>
  </si>
  <si>
    <t>18.2.15</t>
  </si>
  <si>
    <t>Строительство.   Сооружение  линейное  электротехническое: ВЛ-0,4 кВ по ул. Волошиной, от ТП-1, г. Таштагол.</t>
  </si>
  <si>
    <t>18.2.16</t>
  </si>
  <si>
    <t>Строительство.   Сооружение линейное  электротехническое: ВЛ-0,4 кВ по ул. Геологическая, от ТП-23, г. Таштагол.</t>
  </si>
  <si>
    <t>18.2.17</t>
  </si>
  <si>
    <t>Строительство.   Сооружение линейное  электротехническое: ВЛ-0,4 кВ по ул. Куйбышева, от ТП-23, г. Таштагол.</t>
  </si>
  <si>
    <t>18.2.18</t>
  </si>
  <si>
    <t>Строительство.   Сооружение линейное  электротехническое: ВЛ-0,4 кВ по ул. Куйбышева, от МТП-9, г. Таштагол.</t>
  </si>
  <si>
    <t>18.2.19</t>
  </si>
  <si>
    <t>Строительство.   Сооружение линейное  электротехническое: ВЛ-0,4 кВ по ул. Ульянова,  от МТП-53, г. Таштагол.</t>
  </si>
  <si>
    <t>18.2.20</t>
  </si>
  <si>
    <t>Строительство.   Сооружение линейное  электротехническое: ВЛ-0,4 кВ по ул. Партизанская, от ТП-53, г. Таштагол.</t>
  </si>
  <si>
    <t>18.2.21</t>
  </si>
  <si>
    <t>Строительство.   Сооружение линейное электротехническое: ВЛ-0,4 кВ  по ул. Суворова, от КТП-62, п. Чугунаш.</t>
  </si>
  <si>
    <t>Строительство.    Сооружение  линейное  электротехническое: ВЛ-0,4 кВ по ул. Станционная, от КТП-63, п.Чугунаш.</t>
  </si>
  <si>
    <t>Строительство.   Сооружение  линейное  электротехниченское: ВЛ-0,4 кВ по ул. Водозаборная, от КТП-68, г. Таштагол.</t>
  </si>
  <si>
    <t>Строительство.   Сооружениние  линейное  электротехническое: ВЛ-0,4 кВ по ул. Ст. Разина, от МТП-109, г. Таштагол.</t>
  </si>
  <si>
    <t>Строительство.   Сооружение  линейное  электротехническое:  ВЛ-0,4 кВ по ул. Спортивная,  от МТП-105, г. Таштагол.</t>
  </si>
  <si>
    <t>Строительство.   Сооружение линейное  электротехническое: одноцепная ЛЭП-6 кВ от проектируемого  ЦРП-6 кВ "Весенняя" до проектируемых ТП-6/0,4 кВ по ул. Весенней, пгт. Шерегеш.</t>
  </si>
  <si>
    <t>Строительство.   Сооружение  линейное  электротехническое: кабельная ЛЭП-6 кВ (два кабеля) ф. 6-34-"П" от ЗРУ-6 кВ ПС-6/6 кВ "Фидерная" до опоры №1  ВЛ-6 кВ.</t>
  </si>
  <si>
    <t xml:space="preserve">Строительство. Сооружение линейное  электротехническое:  ЛЭП-6 кВ,ф. №6-32-"Телевышка-1", пгт. Мундыбаш. </t>
  </si>
  <si>
    <t>Строительство.   Сооружение линейное  электротехническое: ЛЭП-6 кВ, ф. №6-33-"Телевышка-2", пгт. Мундыбаш.</t>
  </si>
  <si>
    <t>Реконструкция ТП 133</t>
  </si>
  <si>
    <t>РП-4</t>
  </si>
  <si>
    <t>Барово-грунторезная машина на МТЗ 82</t>
  </si>
  <si>
    <t>Автомобиль УАЗ -220069</t>
  </si>
  <si>
    <t xml:space="preserve">Реконструкция: кабельная ЛЭП 10кВ 10-6-ПЯ </t>
  </si>
  <si>
    <t xml:space="preserve">Реконструкция: кабельная ЛЭП 10кВ 10-7-ПЯ </t>
  </si>
  <si>
    <t>Реконструкция оборудования: трансформаторная, ТП 262, замена ячеек ВВ и НВ, по ул.Гайдара</t>
  </si>
  <si>
    <t>АИИСКУЭ</t>
  </si>
  <si>
    <t xml:space="preserve"> Реконструкция  КТП-21 (1х250) замена комплектной трансформаторной подстанции по пер.Почтовому на новую</t>
  </si>
  <si>
    <t xml:space="preserve"> Реконструкция  КТП-296 (1х630) замена комплектной трансформаторной подстанции в 4 МКР на новую</t>
  </si>
  <si>
    <t xml:space="preserve"> Реконструкция  КТП-582 (1х400) замена комплектной трансформаторной подстанции в 4 МКР на новую</t>
  </si>
  <si>
    <t>Реконструкция ТП-44(1х250)по ул.Фрунзе : замена трансфоматора с группой соединения У/У-0 на трансформатор с симметрирующей катушкой</t>
  </si>
  <si>
    <t>Реконструкция ТП-218 (1х320)по пер.В.Волошиной : замена трансфоматора с группой соединения У/У-0 на Z/Z-0</t>
  </si>
  <si>
    <t>Реконструкция МТП-638 по ул.Доватора,7 замена оборудования РУ-6,0,4, тр-ров</t>
  </si>
  <si>
    <t>Реконструкция ТП-693 ул.Жданова  замена оборудования РУ-6, тр-ра</t>
  </si>
  <si>
    <t>Реконструкция РП-4 замена ячеек</t>
  </si>
  <si>
    <t>Реконструкция РП-1 замена ячеек</t>
  </si>
  <si>
    <t>Реконструкция РП-2 замена ячеек</t>
  </si>
  <si>
    <t>Автотехника и станки</t>
  </si>
  <si>
    <t>Хозяйственные объекты</t>
  </si>
  <si>
    <t>Видеонаблюдение</t>
  </si>
  <si>
    <t>Мнемосхема</t>
  </si>
  <si>
    <t>Приборы</t>
  </si>
  <si>
    <t>Компьютерная техника</t>
  </si>
  <si>
    <t>Сервер, платформа НР</t>
  </si>
  <si>
    <t xml:space="preserve">Строительство «Сооружение линейное электротехническое: линия электропередач 10 кВ (ЛЭП-10 кВ) от КТП-370 до КТП-372 в п. Финский» </t>
  </si>
  <si>
    <t>Строительство «Сооружение линейное электротехническое: линия электропередач 10 кВ (ЛЭП-10 кВ) от КТП-371 до КТП-372 в п. Финский»</t>
  </si>
  <si>
    <t xml:space="preserve">Строительство«Сооружение линейное электротехническое: линия электропередач 0,4 кВ (ЛЭП-0,4 кВ) от КТП-370 в п. Финский» </t>
  </si>
  <si>
    <t>2.2.6</t>
  </si>
  <si>
    <t xml:space="preserve">Строительство «Сооружение линейное электротехническое: линия электропередач 0,4 кВ (ЛЭП-0,4 кВ) от КТП-371 в п. Финский» </t>
  </si>
  <si>
    <t>2.2.7</t>
  </si>
  <si>
    <t xml:space="preserve">Строительство «Сооружение линейное электротехническое: линия электропередач 0,4 кВ (ЛЭП-0,4 кВ) от КТП-372 в п. Финский» </t>
  </si>
  <si>
    <t>2</t>
  </si>
  <si>
    <t>Капитальное строительство</t>
  </si>
  <si>
    <t>"Сооружение электротехническое: ТП № 1-3 по ул. Коммунистическая, п.г.т. Ижморский"</t>
  </si>
  <si>
    <t>"Сооружение линейное электротехническое: КЛ-0,4 кВ от ТП № 4-16, ТП № 1-25 до жилого дома по ул. Микрорайон, 16, п.г.т. Ижморский"</t>
  </si>
  <si>
    <t>Строительство трансформаторной подстанции  №144  в районе ул. Заречная,6 п. Малиновка" (МТП)</t>
  </si>
  <si>
    <t>Строительство отпайки ВЛЭП-6 кВ   от фидера "6-2-Л" до ТП-144 в районе ул. Заречная</t>
  </si>
  <si>
    <t>1.2</t>
  </si>
  <si>
    <t xml:space="preserve">Реконструкция </t>
  </si>
  <si>
    <t>6.2.1</t>
  </si>
  <si>
    <t>6.2.2</t>
  </si>
  <si>
    <t>3</t>
  </si>
  <si>
    <t>4</t>
  </si>
  <si>
    <t>5</t>
  </si>
  <si>
    <t>Холодный склад по адресу г. Калтан, ул. Совхозная,14</t>
  </si>
  <si>
    <t>6</t>
  </si>
  <si>
    <t>Видеонаблюдение филиал "Энергосеть г. Калтана" (Здание сетевого участка п. Малиновка )</t>
  </si>
  <si>
    <t>7</t>
  </si>
  <si>
    <t>8</t>
  </si>
  <si>
    <t>9</t>
  </si>
  <si>
    <t>10</t>
  </si>
  <si>
    <t>6.10.1</t>
  </si>
  <si>
    <t>11</t>
  </si>
  <si>
    <t>12</t>
  </si>
  <si>
    <t>Реконструкция ТП № 158: замена силового трансформатора ТМ 100 кВА на ТМГ 100 кВА</t>
  </si>
  <si>
    <t xml:space="preserve">Реконструкция  МТП № 163 по ул Ломоносова: </t>
  </si>
  <si>
    <t xml:space="preserve">Реконструкция КТП № 382 по ул Иманская: </t>
  </si>
  <si>
    <t>Моечное оборудование</t>
  </si>
  <si>
    <t>Сооружение электротехническое: установка реклоузера вакуумного серии PBA/TEL по Ф-10-7Л в сторону МТП-109п по ул.Котовского</t>
  </si>
  <si>
    <t>Сооружение электротехническое: установка реклоузера вакуумного серии PBA/TEL по Ф-10-7Л в сторону КТП-94п по ул.Дзержинского</t>
  </si>
  <si>
    <t>Реконструкция</t>
  </si>
  <si>
    <t>Реконструкция ТП-1-630кВА по ул.Рабочая (замена трансформатора)</t>
  </si>
  <si>
    <t>Реконструкция ТП-10-400кВА по ул.50лет Октября (замена трансформатора)</t>
  </si>
  <si>
    <t>Реконструкция КТП-38-250кВА по ул.Гагарина (замена трансформатора)</t>
  </si>
  <si>
    <t>Реконструкция КТП-120-250кВА по ул.Зеленая (замена трансформатора)</t>
  </si>
  <si>
    <t>9.2.1</t>
  </si>
  <si>
    <t>9.2.2</t>
  </si>
  <si>
    <t>9.2.3</t>
  </si>
  <si>
    <t>9.2.4</t>
  </si>
  <si>
    <t>9.2.5</t>
  </si>
  <si>
    <t>9.2.6</t>
  </si>
  <si>
    <t>9.2.7</t>
  </si>
  <si>
    <t>Маслоочистительная машина для очистки трансформаторного масла (ПСМ)</t>
  </si>
  <si>
    <t>Сервер</t>
  </si>
  <si>
    <t>Строительство: "Сооружение линейное электротехническое: отпайка ЛЭП-6 кВ Ф-6-4-Б до ТП №56"</t>
  </si>
  <si>
    <t>11.2.1</t>
  </si>
  <si>
    <t>11.2.2</t>
  </si>
  <si>
    <t>Реконструкция: трансформаторная подстанция-31 (ул.Космонавтов, 71) №2123, инв.№00001227</t>
  </si>
  <si>
    <t xml:space="preserve">Реконструкция: трансформаторная подстанция -32 (ул.Космонавтов,1) №2165, инв.№00001268. </t>
  </si>
  <si>
    <t xml:space="preserve">Проектирование: трансформаторная подстанция - 134  (ул.Бажова, 5) №2176, инв. №00001280 </t>
  </si>
  <si>
    <t>Проектирование: трансформаторная подстанция - 133 (ул.Космонавтов, 92) №2150, инв. №00001254</t>
  </si>
  <si>
    <t>Сооружение электротехническое: трансформаторная подстанция 6/0,4кВ ТП-357 "ул.Вишневая"</t>
  </si>
  <si>
    <t>Сооружение линейное электротехническое: воздушно-кабельная ЛЭП-6кВ ф.6-13-С с п/ст "Красный Углекоп" до ТП-357</t>
  </si>
  <si>
    <t>Воздушно-кабельная ЛЭП-0,4кВ от ТП-632</t>
  </si>
  <si>
    <t>Воздушно-кабельная ЛЭП-0,4кВ от ТП-681</t>
  </si>
  <si>
    <t>Воздушно-кабельная ЛЭП-0,4кВ от ТП-828</t>
  </si>
  <si>
    <t>Воздушно-кабельная ЛЭП-0,4кВ от ТП-504</t>
  </si>
  <si>
    <t>Воздушно-кабельная ЛЭП-0,4кВ от ТП-528</t>
  </si>
  <si>
    <t>Воздушно-кабельная ЛЭП-0,4кВ от ТП-571</t>
  </si>
  <si>
    <t>Воздушно-кабельная ЛЭП-0,4кВ от ТП-306</t>
  </si>
  <si>
    <t>Воздушно-кабельная ЛЭП-0,4кВ от ТП-307</t>
  </si>
  <si>
    <t>Воздушно-кабельная ЛЭП-0,4кВ от ТП-425</t>
  </si>
  <si>
    <t>Воздушно-кабельная ЛЭП-0,4кВ от ТП-426</t>
  </si>
  <si>
    <t>Реконструкция оборудования распределительной подстанции 6/0,4кВ РП-18 "Травмбольница"</t>
  </si>
  <si>
    <t xml:space="preserve">Реконструкция оборудования распределительной подстанции 6/0,4кВ РП-9 </t>
  </si>
  <si>
    <t>Реконструкция оборудования распределительной подстанции 6/0,4кВ РП-1 "КузНИУИ"</t>
  </si>
  <si>
    <t>Реконструкция оборудования распределительной подстанции 10/0,4кВ РП-17 "Детская больница"</t>
  </si>
  <si>
    <t>12.2.1</t>
  </si>
  <si>
    <t>12.2.2</t>
  </si>
  <si>
    <t>Проектирование реконструкции ТП-137 "ул.Комсомольская-1"</t>
  </si>
  <si>
    <t>12.2.3</t>
  </si>
  <si>
    <t>Проектирование реконструкции ТП-441 "Зенковский парк"</t>
  </si>
  <si>
    <t>12.2.4</t>
  </si>
  <si>
    <t>Проектирование реконструкции ТП-205 "ул.Тружеников"</t>
  </si>
  <si>
    <t>12.2.5</t>
  </si>
  <si>
    <t>Проектирование реконструкции ТП-269 "ул.Краснодонская"</t>
  </si>
  <si>
    <t>12.2.6</t>
  </si>
  <si>
    <t>Проектирование реконструкции ТП-848 "С/х химия"</t>
  </si>
  <si>
    <t>12.2.18</t>
  </si>
  <si>
    <t>Проектирование реконструкции электрооборудования ТП-125 "Дворец спора"</t>
  </si>
  <si>
    <t>12.2.19</t>
  </si>
  <si>
    <t>Проектирование реконструкции электрооборудования ТП-171 "Пожарное депо"</t>
  </si>
  <si>
    <t>12.2.20</t>
  </si>
  <si>
    <t>Проектирование реконструкции электрооборудования ТП-226 "Больничный городок"</t>
  </si>
  <si>
    <t>12.2.21</t>
  </si>
  <si>
    <t>Проектирование реконструкции электрооборудования ТП-247 "Мелиорация"</t>
  </si>
  <si>
    <t>12.2.22</t>
  </si>
  <si>
    <t>Проектирование реконструкции электрооборудования ТП-261 "ТП-3 Северный маганак котельная"</t>
  </si>
  <si>
    <t>Проектирование реконструкции электрооборудования ТП-347 "ул.Черных"</t>
  </si>
  <si>
    <t>Проектирование реконструкции электрооборудования ТП-458 "Общежитие по ул.Кустарной"</t>
  </si>
  <si>
    <t>Проектирование реконструкции электрооборудования ТП-531 "Горбольница-1"</t>
  </si>
  <si>
    <t>Проектирование реконструкции электрооборудования ТП-541 "Квартал-2"</t>
  </si>
  <si>
    <t>Проектирование реконструкции электрооборудования ТП-591 "Инфекционная больница"</t>
  </si>
  <si>
    <t>Проектирование реконструкции электрооборудования ТП-594 "Квартал-11"</t>
  </si>
  <si>
    <t>Проектирование реконструкции электрооборудования ТП-654 "ГПТУ-12"</t>
  </si>
  <si>
    <t>Проектирование реконструкции электрооборудования ТП-660 "Квартал-5"</t>
  </si>
  <si>
    <t>Проектирование реконструкции электрооборудования ТП-661 "Квартал-6"</t>
  </si>
  <si>
    <t>Проектирование реконструкции электрооборудования ТП-849 "ГРП"</t>
  </si>
  <si>
    <t>Проектирование реконструкции электрооборудования РП-13 "ул.Ближняя"</t>
  </si>
  <si>
    <t>Монтаж коммуникационного сервера iPECS-LIK</t>
  </si>
  <si>
    <t>Проектирование и реконструкция внешнего электроснабжения комплекса (линия электропередач воздушная 35 кВ от ПС 110/35/6 кВ "Шерегеш 1" до ПС 35/6 кВ "Каритшал"</t>
  </si>
  <si>
    <t>Пункт мойки автотранспорта</t>
  </si>
  <si>
    <t>Устройство забора базы по адресу ул. Больничная, 16</t>
  </si>
  <si>
    <t>Реконструкция "Бокса ЛМК, лит. Г. ул. Терешковой, 53 Б (холодный склад)</t>
  </si>
  <si>
    <t>Реконструкция "Бокса ЛМК, лит. Г. ул. Терешковой, 53 Б (мех. цех)</t>
  </si>
  <si>
    <t xml:space="preserve">Сервер </t>
  </si>
  <si>
    <t>Копир Taskfa 181</t>
  </si>
  <si>
    <t>МФУ</t>
  </si>
  <si>
    <t>ИБП серверный</t>
  </si>
  <si>
    <t>Серверный шкаф</t>
  </si>
  <si>
    <t>Реконструкция  Сооружение  электротехническое: ТП-503 "Молодежная",  п. Спасск.</t>
  </si>
  <si>
    <t>Реконструкция  Сооружение  электротехническое: ТП-504 "Котельная", п. Спасск.</t>
  </si>
  <si>
    <t>Реконструкция  МТП - 137   " ВГСЧ" пгт. Шерегеш.  2х250 кВА (Д. № 01-61/13 от 01.04.2013)</t>
  </si>
  <si>
    <t xml:space="preserve">Автомобиль УАЗ </t>
  </si>
  <si>
    <t>Передвижная мастерская с дополнительным оборудованием</t>
  </si>
  <si>
    <t>Автомобиль УАЗ</t>
  </si>
  <si>
    <t xml:space="preserve">Передвижная мастерская  </t>
  </si>
  <si>
    <t>Легковой автомобиль</t>
  </si>
  <si>
    <t>Круглопильный станок Ц6-2</t>
  </si>
  <si>
    <t>Рейсмусовый станок СР-4 (К)</t>
  </si>
  <si>
    <t>Экскаватор - погрузчик (имортного производства)</t>
  </si>
  <si>
    <t>Автомобиль бортовой "Газель"</t>
  </si>
  <si>
    <t>Реконструкции   ПС 110/10 "Западная" (ЗАО Коммунэнерго)</t>
  </si>
  <si>
    <t>«Здание трансформаторной подстанции № 99 (ТП-99), г. Киселевск».</t>
  </si>
  <si>
    <t>Здание трансформаторной подстанции № 109 (ТП-109), г. Киселевск</t>
  </si>
  <si>
    <t>Здание трансформаторной подстанции № 167 (ТП-167), г. Киселевск</t>
  </si>
  <si>
    <t>Здание трансформаторной подстанции № 170 (ТП-170), г. Киселевск</t>
  </si>
  <si>
    <t>Сооружение электротехническое: трансформаторная подстанция № 190 (ТП-190), г. Киселевск</t>
  </si>
  <si>
    <t>Здание трансформаторной подстанции № 191 (ТП-191), г. Киселевск</t>
  </si>
  <si>
    <t>Здание трансформаторной подстанции № 219 (ТП-219), г. Киселевск</t>
  </si>
  <si>
    <t>Здание трансформаторной подстанции № 244 (ТП-244), г. Киселевск</t>
  </si>
  <si>
    <t>Здание трансформаторной подстанции № 248 (ТП-248), г. Киселевск</t>
  </si>
  <si>
    <t>Сооружение электротехническое: трансформаторная подстанция № 249 (ТП-249), г. Киселевск</t>
  </si>
  <si>
    <t>Сооружение электротехническое: трансформаторная подстанция № 250 (ТП-250), г. Киселевск</t>
  </si>
  <si>
    <t>Здание трансформаторной подстанции № 251 (ТП-251), г. Киселевск</t>
  </si>
  <si>
    <t>Сооружение электротехническое: трансформаторная подстанция № 252 (ТП-252), г. Киселевск</t>
  </si>
  <si>
    <t>Сооружение электротехническое: трансформаторная подстанция № 255 (ТП-255), г. Киселевск</t>
  </si>
  <si>
    <t>Сооружение электротехническое: трансформаторная подстанция № 277 (ТП-277), г. Киселевск</t>
  </si>
  <si>
    <t>Сооружение электротехническое: трансформаторная подстанция № 278 (ТП-278), г. Киселевск</t>
  </si>
  <si>
    <t>Сооружение электротехническое: трансформаторная подстанция № 279 (ТП-279), г. Киселевск</t>
  </si>
  <si>
    <t>Сооружение электротехническое: трансформаторная подстанция № 78 (ТП-78), г. Киселевск</t>
  </si>
  <si>
    <t>6.2.3</t>
  </si>
  <si>
    <t>2.8.1</t>
  </si>
  <si>
    <t>2.12.1</t>
  </si>
  <si>
    <t>7.12.1</t>
  </si>
  <si>
    <t>7.12.2</t>
  </si>
  <si>
    <t>Сооружение линейное электротехническое: воздушная линия электропередач 0,4кВ (ВЛ-0,4кВ) от ТП №108 (ф-3,5) по ул. Кирова, ул. Нетесова, ул. Школьная, ул. Советская в пгт. Итатский.</t>
  </si>
  <si>
    <t>Сооружение линейное электротехническое: воздушная линия электропередач 0,4кВ (ВЛ-0,4кВ) от ТП №109 по ул. Советская в пгт. Итатский.</t>
  </si>
  <si>
    <t>Сооружение линейное электротехническое: воздушная линия электропередач 0,4кВ (ВЛ-0,4кВ) от ТП №166 по ул. Маслозаводская в пгт. Итатский.</t>
  </si>
  <si>
    <t>Сооружение линейное электротехническое: воздушная линия электропередач 0,4кВ (ВЛ-0,4кВ) от ТП №168 по ул. Советская в пгт. Итатский.</t>
  </si>
  <si>
    <t>Сооружение линейное электротехническое: воздушная линия электропередач 0,4кВ (ВЛ-0,4кВ) от ТП №202 (ф-1) по ул. Советская в пгт. Тяжинский</t>
  </si>
  <si>
    <t>Сооружение линейное электротехническое: воздушная линия электропередач 0,4кВ (ВЛ-0,4кВ) от ТП №204 (ф-1,3) по ул. Советская в пгт. Тяжинский</t>
  </si>
  <si>
    <t>Сооружение линейное электротехническое: воздушная линия электропередач 0,4кВ (ВЛ-0,4кВ) от ТП №211 по ул. Коммунистическая в пгт. Тяжинский</t>
  </si>
  <si>
    <t>Сооружение линейное электротехническое: воздушная линия электропередач 0,4кВ (ВЛ-0,4кВ) от ТП №19 по ул. Инициативная, ул. Чехова, ул. Луговая, ул. Садовая, пер. Луговой, пер. Чехова, пер. Калинина в пгт. Тяжинский</t>
  </si>
  <si>
    <t>Сооружение линейное электротехническое: воздушная линия электропередач 0,4кВ (ВЛ-0,4кВ) от ТП №20 (ф-1,3,4) по ул. Красноармейская, ул. Островского, ул. Луговая, ул. Калинина, пер. Красноармейский в пгт. Тяжинский</t>
  </si>
  <si>
    <t>Сооружение линейное электротехническое: воздушная линия электропередач 0,4кВ (ВЛ-0,4кВ) от ТП №25 по ул. Юбилейная, ул. Таежная, ул. Дорожная, ул. Заречная, ул. Некрасова, ул. Придорожная, пер. Некрасова в пгт. Тяжинский</t>
  </si>
  <si>
    <t>Сооружение линейное электротехническое: воздушная линия электропередач 0,4кВ (ВЛ-0,4кВ) от ТП №35 по ул. Профилакторий в пгт. Тяжинский</t>
  </si>
  <si>
    <t>Сооружение линейное электротехническое: ВЛ-0,4кВ ТП-125</t>
  </si>
  <si>
    <t>Сооружение линейное электротехническое: ВЛ-0,4кВ ТП-115</t>
  </si>
  <si>
    <t>Сооружение линейное электротехническое: воздушная линия электропередач (ВЛ-0,4 кВ) от МТП № 161 по ул. Кирова, Калинина в п.г.т. Верх-Чебула</t>
  </si>
  <si>
    <t>Реконструкция РП-9</t>
  </si>
  <si>
    <t>Оптимизация схемы электроснабжения  Реконструкция ТП 154</t>
  </si>
  <si>
    <t xml:space="preserve"> Реконструкция  электрооборудования  ТП № 78 "24й квартал" РУ-10, 0,4 кВ г. Юрга</t>
  </si>
  <si>
    <t>Оптимизация схемы электроснабжения  Строительство КЛ- 6 кВ: от РП -5 до ТП 25</t>
  </si>
  <si>
    <t xml:space="preserve">Оптимизация схемы электроснабжения  Строительство КЛ- 6 кВ: от ТП 25 до ТП 154 </t>
  </si>
  <si>
    <t>22.2.1</t>
  </si>
  <si>
    <t>Воздушная линия электропередач 10кВ (ЛЭП -10кВ) от ПС 110/10 "Мехзаводская" до ТП-69</t>
  </si>
  <si>
    <t xml:space="preserve"> Воздушная линия электропередач 10кВ (ЛЭП -10кВ) Ф. 10-22 ОС от опоры  №39 до КТП-83</t>
  </si>
  <si>
    <t>Кабельная линия электропередач 10кВ (ЛЭП -10кВ) от ПС 110/10 "Мехзаводская" до РП 1</t>
  </si>
  <si>
    <t>Реклоузер вакуумный PBA/TEL-10-12.5/630 Ф. 10-22 ОС</t>
  </si>
  <si>
    <t>Комплектная трансформаторная подстанция КТПН №46-10/0,4 кВ киоскового типа  мощностью 250 кВА по ул. Топкинская в г. Топки</t>
  </si>
  <si>
    <t>Капитальная трансформаторная подстанция ТП №50-10/0,4 кВ кирпичного типа мощностью2х400 кВА по ул. Чехова в г. Топки</t>
  </si>
  <si>
    <t>Комплектная трансформаторная подстанция КТПН №6-10/0,4 кВ киоскового типа  мощностью 250 кВА по ул. Южная в г. Топки</t>
  </si>
  <si>
    <t>Реконструкция электрооборудования ТП №16-10/0,4 с заменой камер КСО и панелей ЩО на новые</t>
  </si>
  <si>
    <t>Реконструкция электрооборудования ТП №34-10/0,4 с установкой дополнительной камеры КСО</t>
  </si>
  <si>
    <t>Реконструкция  оборудования ТП-14 замена трансформатора 250 кВА на новый</t>
  </si>
  <si>
    <t>Аппарат испытания диэлектриков цифровой-АИД 70Ц</t>
  </si>
  <si>
    <t>Реконструкция оборудования ТП-1, 100 кВА ЛЭП-6 кВ, п. Новый Бе, инв.№:00001421(ТП №1 мощностью 160 кВА  п. Берикульский)</t>
  </si>
  <si>
    <t>Реконструкция оборудования ТП-6, 63 кВА ЛЭП-6 кВ, п. Берикульс, инв.№:00001425 (ТП №6 мощностью 100 кВА п. Берикульский)</t>
  </si>
  <si>
    <t>Асфальтирование территории базы ул. Терешковой 55</t>
  </si>
  <si>
    <t xml:space="preserve">«Сооружение электротехническое: трансформаторная подстанция №297 (МТП-297 1х100 кВА) </t>
  </si>
  <si>
    <t>«Сооружение линейное электротехническое: воздушная линия  электропередач 0,4 кВ от МТП-297</t>
  </si>
  <si>
    <t>«Сооружение линейное электротехническое: воздушная линия  электропередач 6 кВ от опоры №35  Ф-6-23-Б до  МТП-297</t>
  </si>
  <si>
    <t>Оптимизация: Схемы электроснабжения  5 микрорайона Красный камень. ( КЛ-10 кВ от ЦРП-7)</t>
  </si>
  <si>
    <t>Сооружение электротехническое: трансформаторная подстанция  6/0,4 кВ ТП-494, ул.Попова, г.Киселевск</t>
  </si>
  <si>
    <t>Сооружение электротехническое: трансформаторная подстанция  6/0,4 кВ ТП-426, г.Киселевск</t>
  </si>
  <si>
    <t>Сооружение электротехническое: трансформаторная подстанция  6/0,4 кВ ТП-443, ул.Садовая,15, г.Киселевск</t>
  </si>
  <si>
    <t>Реконструкция: ЛЭП-10 кВ от ПС 110/35/10 "Краснокаменская" до ЦРП-7 (участок  ВЛ-10 кВ, реклоузер)</t>
  </si>
  <si>
    <t>Реконструкция: Монтаж оборудования в ЦРП-7 (ячейки КСО-212 с ВВ)</t>
  </si>
  <si>
    <t>Реконструкция оборудования ТП-94</t>
  </si>
  <si>
    <t>Реконструкция оборудования ТП-209</t>
  </si>
  <si>
    <t>Реконструкция оборудования ТП-210</t>
  </si>
  <si>
    <t>Реконструкция оборудования ТП-10</t>
  </si>
  <si>
    <t xml:space="preserve">Реконструкция оборудования ТП-132 </t>
  </si>
  <si>
    <t>Реконструкция оборудования ТП-134</t>
  </si>
  <si>
    <t>Реконструкция оборудования ТП-169</t>
  </si>
  <si>
    <t>Реконструкция оборудования ТП-4</t>
  </si>
  <si>
    <t xml:space="preserve">Реконструкция оборудования ТП-49 </t>
  </si>
  <si>
    <t>Реконструкция оборудования ТП-5</t>
  </si>
  <si>
    <t>Реконструкция оборудования ТП-61</t>
  </si>
  <si>
    <t>Реконструкция оборудования ТП-7</t>
  </si>
  <si>
    <t>Реконструкция оборудования ТП-8</t>
  </si>
  <si>
    <t>Реконструкция  ТП-81</t>
  </si>
  <si>
    <t>Реконструкция оборудования ТП-9, литера Р, пер. Транспортный, д.3, инв.№ 00001297</t>
  </si>
  <si>
    <t>Реконструкция оборудования ТП-17, литера А, ул.Ленина, д.31, инв.№ 00001324</t>
  </si>
  <si>
    <t>Реконструкция оборудования ТП-87, ул.луговая, д.38 т, инв.№ 00001332</t>
  </si>
  <si>
    <t>Реконструкция оборудования ТП-98 литера А, инв.№ 00000633</t>
  </si>
  <si>
    <t>Реконструкция оборудования ТП-125, литера А, инв.№ 00000617</t>
  </si>
  <si>
    <t>Реконструкция оборудования ТП-135 литера Б, инв.№00000778</t>
  </si>
  <si>
    <t>Реконструкция оборудования ТП-147, литера А, инв.№ 00000673</t>
  </si>
  <si>
    <t>Реконструкция оборудования ТП-206, литера А, инв.№ 00000577</t>
  </si>
  <si>
    <t>Реконструкция оборудования ТП-207, литера А, инв.№ 00000701</t>
  </si>
  <si>
    <t>Реконструкция оборудования ТП-113, литера А, инв.№ 00000589</t>
  </si>
  <si>
    <t>Реконструкция оборудования ТП-101, литера А, инв.№ 00000775</t>
  </si>
  <si>
    <t>Реконструкция оборудования ТП-228, литера А, инв.№ 00000501</t>
  </si>
  <si>
    <t>Реконструкция оборудования ТП-176,  литера А, инв.№ 00000609</t>
  </si>
  <si>
    <t>Сооружение электротехническое: трансформаторная подстанция ТП-89</t>
  </si>
  <si>
    <t>7.4.1</t>
  </si>
  <si>
    <t>7.4.2</t>
  </si>
  <si>
    <t>7.4.3</t>
  </si>
  <si>
    <t>7.4.4</t>
  </si>
  <si>
    <t>7.4.5</t>
  </si>
  <si>
    <t>7.8.1</t>
  </si>
  <si>
    <t>Реконструкция системы учета электроэнергии с возможностью дистанционного снятия показаний (АИИСКУЭ)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</si>
  <si>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</si>
  <si>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</si>
  <si>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</si>
  <si>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</si>
  <si>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</si>
  <si>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</si>
  <si>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</si>
  <si>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</si>
  <si>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</si>
  <si>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</si>
  <si>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</si>
  <si>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</si>
  <si>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</si>
  <si>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</si>
  <si>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</si>
  <si>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</si>
  <si>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</si>
  <si>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</si>
  <si>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</si>
  <si>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</si>
  <si>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</si>
  <si>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</si>
  <si>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</si>
  <si>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</si>
  <si>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</si>
  <si>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</si>
  <si>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</si>
  <si>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</si>
  <si>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</si>
  <si>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</si>
  <si>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</si>
  <si>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Реконструкция  МТП № 10(315кВА) замена на   КТПН -160кВА .</t>
  </si>
  <si>
    <t>Реконструкция ТП №26 (200кВА)замена на КТПН, ул.Сибирская</t>
  </si>
  <si>
    <t>Реконструкция ТП №21 замена КТПП.</t>
  </si>
  <si>
    <t>Прибор СЕ-602</t>
  </si>
  <si>
    <t>Сооружение электротехническое: строительство КТП-10/2 160кВА</t>
  </si>
  <si>
    <t xml:space="preserve">Сооружение линейное электротехническое: ВЛ-6кВ от Ф 6-10-0 до ТП №10-2 протяженностью 0,32км </t>
  </si>
  <si>
    <t>Сооружение  электротехническое: строительство КТП №14(160кВА) .</t>
  </si>
  <si>
    <t xml:space="preserve">Сооружение линейное электротехническое:  ВЛ-6кВ от Ф 6-0-0 до ТП №26 протяженностью 0,05км </t>
  </si>
  <si>
    <t>Асфальтирование территории филиала</t>
  </si>
  <si>
    <t>Строительство Сооружение линейное электротехническое: двухцепная линия электропередач 10 кВ (ЛЭП-10 кВ) Ф-10-31-11, 10-31-27 от ПС 35/10 кВ № 31 до КТП-370 в п. Финский»</t>
  </si>
  <si>
    <t xml:space="preserve">Строительство «Сооружение линейное электротехническое: линия электропередач 10 кВ (ЛЭП-10 кВ) от КТП-370 до КТП-371 в п. Финский» </t>
  </si>
  <si>
    <t xml:space="preserve"> Анализатор ПКЭ "Энергомонитор 3.3. Т1", стандартный, для ЭТЛ п. Темиртау.</t>
  </si>
  <si>
    <t>Реконструкция  ЦРП-ТП 216 КАЗ</t>
  </si>
  <si>
    <t>Реконструкция  Сооружение электротехническое ТП- 112, 250 кВА, в г. Таштаголе (мкр. Шалым).</t>
  </si>
  <si>
    <t>Реконструкция   КМТП- 133 100 кВА по ул. 40 лет Октября пгт. Шерегеш.</t>
  </si>
  <si>
    <t>Реконструкция    МТП- 134 160кВА по ул. Центральная пгт. Шерегеш.</t>
  </si>
  <si>
    <t>Реконструкция  ТП -122, 250кВА по ул. Зелёная пгт. Шерегеш.</t>
  </si>
  <si>
    <t>Реконструкция  ТП - 121 400кВА по ул. Кирова пгт. Шерегеш.</t>
  </si>
  <si>
    <t>Реконструкция  Сооружение линейное электротехническое:  ВЛ -0,4 кВ по ул. Рабочая, Советская, от ТП - 409, пгт. Мундыбаш.</t>
  </si>
  <si>
    <t>Реконструкция  Сооружение  электротехническое: ТП-501 "Больничная", с тр-ром 100 кВА, п. Спасск.</t>
  </si>
  <si>
    <t>Реконструкция  Сооружение  электротехническое: ТП-507 "Логовая", с тр-ром 100 кВА, п. Спасск.</t>
  </si>
  <si>
    <t xml:space="preserve">Реконструкция  Сооружение электротехническое:  ТП-404Н- "Лесная", с тр-ром 40 кВА,   пгт. Мундыбаш. </t>
  </si>
  <si>
    <t xml:space="preserve">Реконструкция  Сооружение электротехническое:  ТП-415Н "Буденного", с тр-ром 100 кВА, пгт. Мундыбаш. </t>
  </si>
  <si>
    <t xml:space="preserve">Реконструкция  Сооружение электротехническое: ТП-421Н "Тельбес-1", с тр-ром 160 кВА,  пгт. Мундыбаш, (п. Тельбес). </t>
  </si>
  <si>
    <t xml:space="preserve">Реконструкция   Сооружение электротехническое: ТП- 423Н "Телевышка-2", с тр-ром 100 кВа,   пгт. Мундыбаш.  </t>
  </si>
  <si>
    <t>Проектирование и  реконструкция.  Соору-жение  электротехническое: ТП-425Н "Советская-2"  с тр-ром 160 кВа, пгт. Мундыбаш.</t>
  </si>
  <si>
    <t>Реконструкция   Сооружение электротехническое: ТП-426Н "Сады" с тр-ром 100 кВа , пгт. Мундыбаш.</t>
  </si>
  <si>
    <t xml:space="preserve">Реконструкция  Сооружение электротехническое: ТП-305 "Мичурина" с тр-ром 160 кВа, пгт. Темиртау. </t>
  </si>
  <si>
    <t xml:space="preserve">Реконструкция  электротехническое: ТП-304 "Филатова", с тр-ром 250 кВА,  пгт. Темиртау. </t>
  </si>
  <si>
    <t>Реконструкция   Сооружение электротехническое: ТП-308 "Центральная", с тр-ром 160 кВа, пгт. Темиртау.</t>
  </si>
  <si>
    <t>Реконструкция  Сооружение электротехническое: ТП-320 "Телевышка",с тр-ром 100 кВа, пгт. Темиртау.</t>
  </si>
  <si>
    <t xml:space="preserve">Реконструкция  Сооружение электротехническое: ТП-211 "Горького" с тр-ром 100 кВа, пгт.Каз. </t>
  </si>
  <si>
    <t>Сооружение линейное электротехническое: реконструкция, кабельные ЛЭП-0,4 кВ от ТП-3-"18-п/съезд" до жилых домов по ул. Ленина: 48; 50, 52,54 и ВЛ-0,4 кВ ул. 18-й партсъед, г. Таштагол.</t>
  </si>
  <si>
    <t xml:space="preserve"> Реконструкция "Сооружение электротехническое: ТП-141 "2й бугельный подъемник", пгт. Шерегеш</t>
  </si>
  <si>
    <t>18.2.1</t>
  </si>
  <si>
    <t>18.2.2</t>
  </si>
  <si>
    <t>18.2.3</t>
  </si>
  <si>
    <t>18.2.4</t>
  </si>
  <si>
    <t>18.2.5</t>
  </si>
  <si>
    <t>18.2.6</t>
  </si>
  <si>
    <t>Трансформаторная подстанция  МТП-72 (1*100кВА) по ул.Гагарина, в г.Мариинске»</t>
  </si>
  <si>
    <t>ЛЭП-10кВ от Ф-10-10Л до МТП-72</t>
  </si>
  <si>
    <t>Трансформаторная подстанция  МТП -90 (1*100кВА) по ул.Кийская, в г.Мариинске»</t>
  </si>
  <si>
    <t>(ЛЭП-10кВ) от Ф-10-10Л до МТП -90</t>
  </si>
  <si>
    <t>17.1.1.1</t>
  </si>
  <si>
    <t>17.1.1.2</t>
  </si>
  <si>
    <t>17.1.1.3</t>
  </si>
  <si>
    <t>17.1.1.4</t>
  </si>
  <si>
    <t>Строительство.   Сооружение  линейное  электротехническое: ВЛ-0,4 кВ по ул. Гастелло, от ТП-1, г. Таштагол.</t>
  </si>
  <si>
    <t>Здание траснформаторной подстанции ТП № 6 (ТП № 6, 2х250 кВа) в пгт.Тяжинский</t>
  </si>
  <si>
    <t>к приказу Минэнерго России</t>
  </si>
  <si>
    <t>от  24.03.2010 № 114</t>
  </si>
  <si>
    <t>2.2.1</t>
  </si>
  <si>
    <t>2.2.2</t>
  </si>
  <si>
    <t>2.2.3</t>
  </si>
  <si>
    <t>2.2.4</t>
  </si>
  <si>
    <t>2.2.5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</si>
  <si>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</si>
  <si>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</si>
  <si>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</si>
  <si>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</si>
  <si>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</si>
  <si>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</si>
  <si>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</si>
  <si>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</si>
  <si>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</si>
  <si>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8.10.1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</si>
  <si>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</si>
  <si>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</si>
  <si>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</si>
  <si>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</si>
  <si>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</si>
  <si>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</si>
  <si>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</si>
  <si>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</si>
  <si>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</si>
  <si>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</si>
  <si>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</si>
  <si>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</si>
  <si>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</si>
  <si>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</si>
  <si>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</si>
  <si>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</si>
  <si>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</si>
  <si>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</si>
  <si>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</si>
  <si>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</si>
  <si>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</si>
  <si>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</si>
  <si>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</si>
  <si>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</si>
  <si>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</si>
  <si>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</si>
  <si>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</si>
  <si>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</si>
  <si>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15.2.18</t>
  </si>
  <si>
    <t>15.2.19</t>
  </si>
  <si>
    <t>15.2.20</t>
  </si>
  <si>
    <t>15.2.21</t>
  </si>
  <si>
    <t>15.2.22</t>
  </si>
  <si>
    <t>15.2.23</t>
  </si>
  <si>
    <t>15.2.24</t>
  </si>
  <si>
    <t>15.2.25</t>
  </si>
  <si>
    <t>15.2.26</t>
  </si>
  <si>
    <t>15.2.27</t>
  </si>
  <si>
    <t>15.2.28</t>
  </si>
  <si>
    <t>15.2.29</t>
  </si>
  <si>
    <t>15.2.30</t>
  </si>
  <si>
    <t>15.2.31</t>
  </si>
  <si>
    <t>15.2.32</t>
  </si>
  <si>
    <t>15.2.33</t>
  </si>
  <si>
    <t>15.2.34</t>
  </si>
  <si>
    <t>15.2.35</t>
  </si>
  <si>
    <t>15.2.36</t>
  </si>
  <si>
    <t>15.2.37</t>
  </si>
  <si>
    <t>15.2.38</t>
  </si>
  <si>
    <t>15.2.39</t>
  </si>
  <si>
    <t>15.2.40</t>
  </si>
  <si>
    <t>15.2.41</t>
  </si>
  <si>
    <t>16.2.1</t>
  </si>
  <si>
    <t>16.10.1</t>
  </si>
  <si>
    <t>21.1.1.1</t>
  </si>
  <si>
    <t>21.1.1.2</t>
  </si>
  <si>
    <t>21.1.1.3</t>
  </si>
  <si>
    <t>21.2.1</t>
  </si>
  <si>
    <t>21.2.2</t>
  </si>
  <si>
    <t>21.2.3</t>
  </si>
  <si>
    <t>Реконструкция ВЛ-0,4 кВ ж/б о (0,66 км) КТП № 22: переустройство участка от опоры № 2 Ф-0,4-1/2 в ВЛИ-10 кВ с совместной подвеской ВЛИ-0,4 кВ до МТП-97, г. Белово</t>
  </si>
  <si>
    <t>Реконструкция ТП № 273: установка дополнительной ячейки 10 кВ</t>
  </si>
  <si>
    <t>3.1.2.1.</t>
  </si>
  <si>
    <t>Реконструкция: ВКЛЭП-0,4кВ от РУ-0,4кВ ТП№8 до ВРУ-0,4кВ здания администрации Белогорского городского поселения</t>
  </si>
  <si>
    <t>3.1.2.2.</t>
  </si>
  <si>
    <t>Реконструкция ВЛ-10 кВ от Ф 4-10 кВ, ПС 110/35/10 кВ, КТПН(160) Цех по переработки 1/хоз продукции инв. № ИЖМ45: монтаж ВЛИ-0,4 по опорам № 4,5,6,7</t>
  </si>
  <si>
    <t>Реконструкция ВЛ, на деревянных опорах, инв. № 00000372 (Ф-0,4-1): монтаж дополнительной цепи ВЛИ-0,4 кВ от РУ-0,4 кВ КТП 1-12-10/0,4 кВ до опоры № 4, п.г.т. Ижморский</t>
  </si>
  <si>
    <t>Реконструкция ВЛ-10 кВ отпайка от опоры № 4 Ф-10-4 на "РДК" инв. № ИЖМ 42: монтаж ВЛИ-0,4 кВ Ф-10-1-ИЖ1, до наконечников ВЛИ-0,4 кВ на фасаде объекта, ул. Коммунистическая, д. 4, п.г.т. Ижморский</t>
  </si>
  <si>
    <t>Р 318/13 Реконструкция ВЛ на ж/б опорах, инв.№:00000007 (ВЛ-0,4 кВ: монтаж двух дополнительных цепей от ТП-22 до опоры №3/1</t>
  </si>
  <si>
    <t xml:space="preserve">Р 318/13 Реконструкция ТП-22 литера А, ул. Прямая, д 15 т, инв.№: 00001314 (установка трансформатора) </t>
  </si>
  <si>
    <t xml:space="preserve">Р 411/13 Реконструкция ТП-184 литера А,  инв.№: 00000611 (монтаж трансформаторов 400кВА) </t>
  </si>
  <si>
    <t>"Сооружение электротехническое: трансформаторная подстанция 10/0,4 кВ № ТП 449 инв №00000701": замена  двух трансформаторов 100 кВА в РУ-10 кВ на 160 кВА, пгт. Крапивинский.</t>
  </si>
  <si>
    <t>Реконструкция «Сооружение линейное электротехническое: линия электропередач 0,4 кВ (ЛЭП-0,4 кВ) по ул. Уютной от ТП № 156 ул. Солнечная в г. Мариинске»: замена ж/б опор и монтаж дополнительной цепи ВЛЗ-10 кВ Ф-10-7Л на участке от ТП № 156 до опоры № 11 ВЛИ-0,4 кВ от ТП № 156 (договор №10-204/13 от 24.10.2013г.)</t>
  </si>
  <si>
    <t>Реконструкция ВЛ-0,4кВ от ТП-937 на участке от опоры №1 до опоры №14 путем совместной подвески ВЛЗ-6кВ (Д 01-82/13 от 29.05.13; Р 282/13)</t>
  </si>
  <si>
    <t>Реконструкция трансф.подст. 10/0,4кВ ТП-763"пер.Строителей",инв.№1-15877 лит.В (Д 13-19/13 от 19.02.13; 13-52/13 от 05.04.13; Р 201/13)</t>
  </si>
  <si>
    <t>Реконструкция ЛЭП-6кВ фидер 23 с п/ст № 34 (монтаж дополнительной цепи ВЛИ-0,4кВ от ТП № 979 до опоры № 4 ВЛ-6кВ Ф-6-23) (Д 13-243/13 от 13.09.13; Р 427/13)</t>
  </si>
  <si>
    <t>Реконструкция ЛЭП-6кВ ф.6-30-Г с п/ст №37(монтаж 2-х доп.цепей ВЛИ-0,4кВ по ВЛ-6кВ от ТП-214 до опоры №7 (Д 01-115/13 от 10.07.13г; Р 330/13)</t>
  </si>
  <si>
    <t>Реконструкция ЛЭП-6кВ ф.19 с п/ст №10 (монтаж доп.цепи ВЛИ-0,4кВ от ТП-171 до опоры №6 ВЛ-0,4кВ) (Д 01-119/13 от 15.07.13г; Р 344/13)</t>
  </si>
  <si>
    <t>Реконструкция ЛЭП-6кВ ф7 с п/ст №19 (монтаж доп.цепи ВЛИ-0,4кВ от оп.№3 ВЛ-6кВ Ф-6-7 ТП-353 до оп.№8 ВЛ-6кВ Ф-6-7) (Д 13-386/13 от 21.11.13г; Р 21/14)</t>
  </si>
  <si>
    <t>Реконструкция ЛЭП-6кВ Фидер 6-6-Н, 6-29-Н от п/с "Тырганская" до ТП-754 (Д 13-387/13 от 26.11.13г; Р 481/13)</t>
  </si>
  <si>
    <t>Реконструкция ВЛ-10кВ ф. 10-11-МЗ с п/ст "Коммунальная" (путем совместной подвески фидера 0,4кВ от ТП № 732) (Д 13-54/13 от 05.04.13г; Р 238/13)</t>
  </si>
  <si>
    <t>Реконструкция ЛЭП-6кВ ф.6-30-Г с п/ст № 37 (монтаж 2-х доп.цеп.ВЛИ-0,4кВ от оп. № 7 ф.6-30-Г до оп. № 1 ф.0,4-3/2 и ф.0,4-5/4 ТП-214) (Д 01-115/13 от 10.07.13г; Р 330/13)</t>
  </si>
  <si>
    <t>Реконструкция оборудования: столбовая трансформаторная подстанция ТП № 611 (Д 01-117/13 от 11.07.13г; Р 319/13)</t>
  </si>
  <si>
    <t>Реконструкция ЛЭП-6кВ ф.6-5-Н с п/ст Красный Углекоп: в составе ВЛ-0,4 от ТП-347 (монтаж 2-х цепей ВЛИ-0,4 с зам.сущ.опор от РУ) (Д 01-172/13 от 09.09.13г; Р 379/13)</t>
  </si>
  <si>
    <t>Реконструкция ЛЭП-6кВ ф.6-30-Г с п/ст № 37 (монтаж доп.цепи ВЛИ-0,4кВ от ТП-216) (Д 13-281/13 от 04.10.13г; Р 456/13)</t>
  </si>
  <si>
    <t>Источник бесперебойного питания АРС Smart UPS RT 2000VA RM</t>
  </si>
  <si>
    <t>Реконструкция оборудования:  Замена силового трансформатора ТМ 10/0,4 Y/Y 160кВА на ТМГ 10/0,4 Y/Zн 160кВА в ТП №16.</t>
  </si>
  <si>
    <t>Реконструкция оборудования:  Замена силового трансформатора ТМ 10/0,4 Y/Y 160кВА на ТМГ 10/0,4 Y/Zн 160кВА в ТП №18.</t>
  </si>
  <si>
    <t>Реконструкция ТП№131: замена трансформатора 400 кВА на 630 кВА</t>
  </si>
  <si>
    <t>Реконструкция ВЛ-6кВ Ф-6-12-8: монтаж  ВЗЛ-6кВ от опоры №19 до опоры №14 ВЛ-6кВ Ф 6-10-0..</t>
  </si>
  <si>
    <t xml:space="preserve"> Реконструкция ТП-3 180кВА инв.№00001142: монтаж 2КТПН-6/0,4 с трансформаторами 400кВА</t>
  </si>
  <si>
    <t>Сооружение линейное электротехническое: воздушная линия электропередач 0,4 кВ (ВЛ-0,4 кВ) от ТП № 3 по ул.Кирова, ул.Ленина, ул.Изупова, ул.Дубинкина, ул.Вологодская, пер.Кирова в пгт.Итатский"</t>
  </si>
  <si>
    <t>18.2.22</t>
  </si>
  <si>
    <t>Реконструкция КТП на 100кВА:замена трансформатора ТМ 100-10/0,4 У1инв.№80323 на силовой трансформатор мощностью 250кВА</t>
  </si>
  <si>
    <t>15.2.42</t>
  </si>
  <si>
    <t>15.2.43</t>
  </si>
  <si>
    <t>15.2.44</t>
  </si>
  <si>
    <t>15.2.45</t>
  </si>
  <si>
    <t>15.2.46</t>
  </si>
  <si>
    <t>15.2.48</t>
  </si>
  <si>
    <t>15.2.49</t>
  </si>
  <si>
    <t>15.2.50</t>
  </si>
  <si>
    <t>15.2.51</t>
  </si>
  <si>
    <t>Погрузчик-экскаватор 4СХS15H2WM с.н. 2113860</t>
  </si>
  <si>
    <t>Фен-сушка "Vildis FSE-4c Direct Dryers"</t>
  </si>
  <si>
    <t>1.2.32</t>
  </si>
  <si>
    <t>"Сооружение электротехническое: ТП № 047  
п.г.т. Ижморский"</t>
  </si>
  <si>
    <t>"Сооружение электротехническое: ТП № 4-4
 п.г.т. Ижморский"</t>
  </si>
  <si>
    <t>"Сооружение электротехническое: ТП № 130 
п.г.т. Ижморский"</t>
  </si>
  <si>
    <t>1</t>
  </si>
  <si>
    <t>8.1.1</t>
  </si>
  <si>
    <t>8.1.2</t>
  </si>
  <si>
    <t>Спецтехника, автотехника, оборудование</t>
  </si>
  <si>
    <t>Строительство Ф-6-10-О до Ф-6-4-С с установкой реклоузера</t>
  </si>
  <si>
    <t xml:space="preserve">Реконструкция оборудования 
распределительной подстанции ЦРП-6 </t>
  </si>
  <si>
    <t>«Реконструкция низковольтной линии инв. №100138: монтаж одной цепи ВЛИ-0,4кВ по существующим опорам №7,8,9,9/1 ВЛ-0,22кВ от опоры №6 ВЛ-0,4кВ ( Ф-ул.Кузнецова,41,гаражи КТП№96 6/0,4кВ) до ВУ-0,4кВ гаража №18, ул.Чкалова, г.Тайга»</t>
  </si>
  <si>
    <t>Реконструкция низковольтной линии инв. №100138: подвеска цепи 0,4кВ от РУ-0,4кВ МТП №54 до ВРУ-0,4кВ ж/д по ул.Советская, 234</t>
  </si>
  <si>
    <t>Реконструкция КТП 10/0,4 кВ Кемеровская обл., Чебулинский район, пгт. Верх-Чебула, ул. Советская, д.134А</t>
  </si>
  <si>
    <t>Система учета электроэнергии с возможностью дистанционного снятия показаний</t>
  </si>
  <si>
    <t>21.9.1</t>
  </si>
  <si>
    <t>21.2.4</t>
  </si>
  <si>
    <t>Автовышка КАМАЗ вездеход, высота подъема 22 метра</t>
  </si>
  <si>
    <t>Автокран на вездеходном шассии грузоподъемностью 16т.</t>
  </si>
  <si>
    <t>Строительство.   Сооружение  линейное  электротехническое: ВЛ-0,4 кВ по ул. Луначарского, от КТП-"Калары-1", п.Калары.</t>
  </si>
  <si>
    <t>1.2.33</t>
  </si>
  <si>
    <t>1.2.34</t>
  </si>
  <si>
    <t>1.2.35</t>
  </si>
  <si>
    <t>Сооружение линейное электротехническое воздушная линия электропередач 6 кВ (ВЛ-6кВ) от ф.6-7-РТС до КТП№261 ул. Павлодарского, г. Анжеро-Судженск</t>
  </si>
  <si>
    <t>Сооружение линейное электротехническое кабельная линия электропередач 6 кВ (КЛ-6 кВ) ф.16  до КТП№264 ул. Шахтовая, г. Анжеро-Судженск</t>
  </si>
  <si>
    <t xml:space="preserve">Реконструкция ТП-208: установка силового трансформатора </t>
  </si>
  <si>
    <t>3.1.2.3.</t>
  </si>
  <si>
    <t>6.2.4</t>
  </si>
  <si>
    <t>Реконструкция оборудования здания трансформаторной подстанции ТП № 110 (Д № 01-132/13 от 25.07.13; Р № 314 от 27.08.2013)</t>
  </si>
  <si>
    <t>«Реконструкция линии электропередач (ЛЭП)-6кВ ф. 6-5-П с п/ст Маганак (монтаж дополнительной цепи ВЛИ-0,4кВ по существующим опорам от РУ-0,4кВ ТП-281 6/0,4кВ до опоры № 11) г. Прокопьевск (Д № 01-290/13 от 30.12.13; Р № 64 от 11.03.14)</t>
  </si>
  <si>
    <t>Юрг13/012 ВЛ-10кВ фидера 10-12-К до ТП № 218 (пер.Линейный) г.Юрга</t>
  </si>
  <si>
    <t>Сварочный аппарат Fujikura 80S</t>
  </si>
  <si>
    <t>Аппарат инверторный для  п/а сварки MIG-500</t>
  </si>
  <si>
    <t xml:space="preserve">Реконструкция ТП-183: замена силовых трансформаторов </t>
  </si>
  <si>
    <t xml:space="preserve">Реконструкция оборудования ТП-186: установка силового трансформатора, монтаж ЩО-70 </t>
  </si>
  <si>
    <t xml:space="preserve">Реконструкция ТП-254:  монтаж ЩО-70 </t>
  </si>
  <si>
    <t>Реконструкция ТП-195: замена трансформатора  180 кВА на 400 кВА</t>
  </si>
  <si>
    <t xml:space="preserve">Реконструкция н/в воздушной линии электропередач ТП № 94: монтаж одной цепи ВЛИ-0,4 кВ от РУ-0,4 кв ТП № 94 до опоры № 11 </t>
  </si>
  <si>
    <t>Реконструкция: Сооружения линейного электротехнического: ВКЛЭП-0,4кВ от РУ-0,4кВ ТП№9:  монтаж ВЛИ-0,4кВ проводом СИП-2 от опоры №4 ВЛИ-0,4кВ ТП№9-6/0,4 кВ до опоры №2 ВЛИ-0,4кВ ТП№7</t>
  </si>
  <si>
    <t>Реконструкция: ТП№7 инв.№1805: монтаж трансформатора 315 кВА</t>
  </si>
  <si>
    <t>Реконструкция ТП-15, инв.№0000664: замена силового трансформатора 250кВА на 400 кВА"</t>
  </si>
  <si>
    <t>Реконструкция ТП-32, инв.№0000664: замена силового трансформатора 400кВА на 630 кВА"</t>
  </si>
  <si>
    <t>Реконструкция ВЛ на деревянных опорах, инв№00000367 г.Гурьевск,г.Салаир: монтаж дополнительной цепи СИП на участке Ф-0,4-2-Аэродромная МТП№37</t>
  </si>
  <si>
    <t>Реконструкция ВЛ на деревянных опорах, инв№00000367 г.Гурьевск,г.Салаир: монтаж дополнительной цепи СИП на участке Ф-0,4-6-ШРМ ТП-64 с заменой деревянных опор на железобетонные</t>
  </si>
  <si>
    <t>Реконструкция ЛЭП-0,4кВ от РУ-0,4 ТП-63 до границы земельного участка по ул.30лет Победы: замена провода СИП4 4х16 на СИП2 3х50+1х54,6</t>
  </si>
  <si>
    <t>"Сооружение электротехническое: ТП № 4-5
п.г.т. Ижморский"</t>
  </si>
  <si>
    <t>Реконструкция  ТП-150 инв. №00001544: монтаж дополнительных ячеек КСО, панелей ЩО</t>
  </si>
  <si>
    <t>Реконструкция ВЛ на деревянных опорах, инв. №00000369: монтаж дополнительной цепи</t>
  </si>
  <si>
    <t>Реконструкция ТП-К-4, в 40м. на восток подстанции до, инв.№:0001348: монтаж панели ЩО-70</t>
  </si>
  <si>
    <t xml:space="preserve"> ВЛ на ж/б опорах, инв № 00000371 (ВЛ-0,4 кВ от КТП № 069 до скважины холодной воды по ул. Провинциальная, пгт. Крапивинский)</t>
  </si>
  <si>
    <t xml:space="preserve"> "ВЛ  на ж/б опорах, инв № 00000371 ( ВЛ-10 кВ Ф10-7-ВП-2)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</si>
  <si>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ВЛ на ж/б опорах, инв № 00000371 ( ВЛ-10 кВ Ф10-12-ТП7 от ПС "Пионерная 110/10 кВ до ТП №7)</t>
  </si>
  <si>
    <t xml:space="preserve"> Сооружение электротехническое : трансформаторная подстанция КТП № 378 ул. Лесозавдская  пгт. Крапивинский  </t>
  </si>
  <si>
    <t>Сооружение линейное электротехническое: линия электропередач  ЛЭП10 кВ фидер 10-11-ВП-1 от ПС 110/10 "Пионерная" до трансформаторной подстанции ТП -33 "Очистные сооружения" пгт .Крапивинский, протяженностью 27,5 км (II очередь) : реконструкция ВЛ-10 кВ, Ф-10-11-ВП1 от ПС «Пионерная 110/10 кВ» до опоры №2».</t>
  </si>
  <si>
    <t>Реконструкция: "Сооружения линейного электротехнического: линия электропередач 0,4кВ (ВЛИ-0,4кВ) от ТП№193 по ул.Кедровой, ул.Звездной, ул.Терешковой в г.Мариинске", монтаж дополнительной цепи СИП-0,4кВ по существующим опорам" (договор №10-60/14 от 29.04.2014г.)</t>
  </si>
  <si>
    <t>9.2.8</t>
  </si>
  <si>
    <t>9.2.9</t>
  </si>
  <si>
    <t>9.2.10</t>
  </si>
  <si>
    <t>9.2.11</t>
  </si>
  <si>
    <t>9.2.12</t>
  </si>
  <si>
    <t>9.2.13</t>
  </si>
  <si>
    <t>Реконструкция воздушной ЛЭП-0,4 от ТП-64: монтаж дополнительной цепи СИП от ТП-64 до опоры №1/4-6</t>
  </si>
  <si>
    <t>Реконструкция воздушной ЛЭП-0,4 кВ от ТП-6: монтаж дополнительной цепи СИП от ТП-6 до опоры №15</t>
  </si>
  <si>
    <t>Реконструкция ЛЭП-6кВ фидер 22 с п/ст № 10 (монтаж доп.цепи ВЛИ-0,4кВ ТП-455 РСУ-4 до оп. № 14 М-1)</t>
  </si>
  <si>
    <t>Реконструкция линии электропередач (ЛЭП-6кВ) ф. 19 с п/ст № 20 (монтаж дополнительной цепи ВЛЗ-6кВ по существующим опорам ВЛ-0,4кВ ТП-495 от опоры № 1 до опоры № 12, п. Б.Керлегеш) г.Прокопьевск (Д №13-414/13 от 09.12.13; Р №23 от 06.02.14)</t>
  </si>
  <si>
    <t>Реконструкция линии электропередач (ЛЭП)-6кВ ф. 6-5-П с п/ст Маганак (монтаж цепи ВЛЗ-6кВ по существующим опорам ф.0,4-1 ТП-961 от опоры № 1 М-1 до опоры № 9 М-1/1 ВЛИ-0,4кВ ТП-961) г. Прокопьевск (Д № 13-88/14 от 07.03.14; Р № 98 от 28.03.14)</t>
  </si>
  <si>
    <t>Реконструкция линии электропередач (ЛЭП)-6кВ ф. 19 с п/ст № 10 (монтаж  дополнительной цепи ВЛЗ-6кВ по существующим опорам от опоры № 12 до РУ-6кВ ТП-171) (Д № 01-33/14 от 25.02.14г; Р № № 122 от 08.14г)</t>
  </si>
  <si>
    <t>Реконструкция линии электропередач (ЛЭП)-6кВ фидер 19 с п/ст № 20 (ВЛ-6кВ ф. 6-19 монтаж разъединителя типа РЛНД на опоре № 7) (Д № 01-274/13 от 16.12.13; Р № 05 от 21.01.14)</t>
  </si>
  <si>
    <t>Реконструкция ЛЭП-6кВ ф.6-27-ЦБ с п/ст Тырганская (монтаж дополнительной цепи ВЛИ-0,4кВ от опоры № 1\1 ВЛ-6кВ ТП-745 до опоры № 10 ВЛ-6кВ ф. 6-27-ЦБ) (Д № 13-437/13 от 26.12.13; Р № 24 от 06.02.14)</t>
  </si>
  <si>
    <t>Реконструкция комплектной трансформаторной подстанции ТП-224 ул. Светлая (Д № 13-371/13 от 11.11.13; Р № 463 от 13.12.13)</t>
  </si>
  <si>
    <t>Реконструкция линии электропередач (ЛЭП)-6кВ ф. 6-27-ЦБ с п/ст Тырганская (монтаж дополнительной цепи ВЛИ-0,4кВ от опоры № 8 ВЛ-6кВ ф.6-27-ЦБ до опоры № 10 ВЛ-6кВ) (Д № 13-11/14 от 29.01.14; Р № 36 от 19.02.14)</t>
  </si>
  <si>
    <t>Реконструкция оборудования здания трансформаторной подстанции ТП № 735 (Д № 01-104/13 от 27.06.13; Р № 315 от 27.08.13)</t>
  </si>
  <si>
    <t>Реконструкция здания подстанции трансформаторной 6/0,4кВ ТП-343 "Медсанчасть" (Д № 01-103/13 от 27.06.13; Р № 340 от 11.09.13)</t>
  </si>
  <si>
    <t>Реконструкция здания подстанции трансформаторной 6/0,4кВ ТП-347 (Д № 01-110/13 от 05.07.2013; Р № 340 от 11.09.13)</t>
  </si>
  <si>
    <t>Реконструкция Линии электропередач(ЛЭП-6кВ)  ф. 6-5-Н с п/ст Красный Углекоп( монтаж  дополнительной цепи ВЛИ-0,4 кВ от опоры № 2 ф.0,4-1/4 ТП-343 ) г. Прокопьевск (Д № 01-110/13 от 05.07.2013; Р № 340 от 11.09.13)</t>
  </si>
  <si>
    <t>Реконструкция оборудования здания ТП-546 (Д № 01-193/13 и №01-194/13 от 28.09.13; Р № 480 от 31.12.13)</t>
  </si>
  <si>
    <t>Реконструкция линии электропередач (ЛЭП)-6кВ ф. 6-5-Н с п/ст Красный Углекоп (монтаж дополнительной цепи ВЛИ-0,4кВ  с заменой деревянных опор на ж/б, от опоры № 10 ВЛ-0,4кВ ф.0,4-2 ТП-329 до опоры № 15), г. Прокопьевск (Д № 13-7 от 22.01.14; Р № 35 от 19.02.14)</t>
  </si>
  <si>
    <t>Реконструкция оборудования здания трансформаторной подстанции ТП № 136 (Д № 01-205/13 от 05.10.13; Р № 102 от 28.03.14)</t>
  </si>
  <si>
    <t>Реконструкция оборудования: столбовая трансформаторная подстанция ТП № 552(монтаж РУНН-0,4кВ) (Д № 13-47/14 от 21.02.14; Р № 115 от 04.04.14)</t>
  </si>
  <si>
    <t>«Реконструкция линии электропередач (ЛЭП)-6кВ ф. 6-11-Б с п/ст Тырганская (монтаж дополнительной цепи ВЛИ-0,4кВ по существующим опорам от РУ-0,4кВ ТП-552 до опоры № 24 ВЛ-6кВ ф. 6-11-Б ПС 110/35/6 кВ Тырганская) (Д № 13-47/14 от 21.02.14; Р № 115 от 04.04.14)</t>
  </si>
  <si>
    <t>Реконструкция линии электропередач (ЛЭП)-10кВ ф. 10-6-М6 с п/ст Коммунальная (монтаж  цепи ВЛИ-0,4кВ по существующим опорам ВЛ-0,4кВ ТП-946 от  РУ-0,4кВ ТП-946 до опоры № 18-М2 ВЛИ-0,4 кВ ТП-946, г.Прокопьевск) (Д № 01-286/13 от 27.12.13; Р № 116 от 04.04.14)</t>
  </si>
  <si>
    <t>Реконструкция оборудования здания  трансформаторной подстанции ТП-538, ул. Студенческая, 44а, г. Прокопьевск (Д № 01-284/13 от 26.12.13; Р № 38 от 19.02.14)</t>
  </si>
  <si>
    <t>«Реконструкция линии электропередач (ЛЭП)-6кВ фидер 6-50-С с п/ст  Красногорская (монтаж  дополнительной цепи ВЛЗ-6кВ по существующим опорам от  опоры № 5(М1) до опоры № 7(М2) ТП-662, г.Прокопьевск (Д № 01-281/13 от 19.12.13; Р № 34 от 18.02.14)</t>
  </si>
  <si>
    <t>«Реконструкция линии электропередач (ЛЭП)-6кВ фидер 6-50-С с п/ст  Красногорская (монтаж  дополнительной цепи ВЛИ-0,4кВ по существующим опорам от  РУ-0,4кВ ТП-939  до опоры № 3(М3) , г.Прокопьевск (Д № 01-281/13 от 19.12.13; Р № 34 от 18.02.14)</t>
  </si>
  <si>
    <t>«Реконструкция линии электропередач (ЛЭП)-6кВ фидер 6-50-С с п/ст  Красногорская (монтаж  двух дополнительных цепей ВЛЗ-6кВ по существующим опорам от  опоры №15 до опоры № 25 ф.6-50-С, г.Прокопьевск (Д № 01-281/13 от 19.12.13; Р № 34 от 18.02.14)</t>
  </si>
  <si>
    <t>Реконструкция  трансформаторной подстанции 6/0,4кВ ТП-939, Красногорское СУ, г. Прокопьевск (Д № 01-281/13 от 19.12.13; Р № 34 от 18.02.14)</t>
  </si>
  <si>
    <t>Реконструкция линии электропередач (ЛЭП)-6кВ фидер 6 с п/ст  № 5(монтаж  дополнительной цепи ВЛИ-0,4кВ  от  РУ-0,4кВ ТП-147  до опоры № 21 ф.6-6), г.Прокопьевск (Д № 13-445/13 от 26.12.13; Р № 39 от 19.02.14)</t>
  </si>
  <si>
    <t>Реконструкция оборудования здания трансформаторной подстанции ТП № 147: замена корпуса КТП на 2КТП-6/0,4кВ 2х250 кВА (Д № 01-41/14 от 19.03.14г; Р № 123 от 08.04.14г)</t>
  </si>
  <si>
    <t>Реконструкция оборудования: комплектная трансформаторная подстанция ТП № 423 (Д № 01-10/14 от 03.02.14г; Р № 67 от 11.03.14г)</t>
  </si>
  <si>
    <t>Реконструкция линии электропередач (ЛЭП)-6кВ ф. 1 с п/ст № 5(монтаж  дополнительной цепи ВЛИ-0,4кВ  от  РУ-0,4кВ ТП-126 до опоры № 3) (Д № 01-35/14 от 26.02.14г; Р № 120 от 07.04.14г)</t>
  </si>
  <si>
    <t>Реконструкция линии электропередач (ЛЭП)-6кВ ф. 6 с п/ст № 5 (монтаж  дополнительной цепи по существующим опорам от РУ-0,4кВ ТП-147 до опоры установленной на границе земельного участка котельной № 34, расположенной по ул. Прокопьевская 73) (Д № 01-41/14 от 19.03.14г; Р № 123 от 08.04.14г)</t>
  </si>
  <si>
    <t>Реконструкция линии электропередач (ЛЭП)-6кВ ф. 6 с п/ст № 5 (монтаж  дополнительной цепи по существующим опорам от  опоры № 3(I) до РУ-6кВ ТП-147) (Д № 01-41/14 от 19.03.14г; Р № 123 от 08.04.14г)</t>
  </si>
  <si>
    <t>Реконструкция сооружения линейного электротехнического: воздушно-кабельной ЛЭП-0,4кВ  от ТП-527 (монтаж  дополнительной цепи ВЛЗ-6кВ по существующим опорам от  опоры № 4 М-1 до  опоры № 5 М1-2 ТП-527) (Д № 13-139/14 от 01.04.2014г; Р № 154 от 25.04.2014г)</t>
  </si>
  <si>
    <t>Реконструкция оборудования здания трансформаторной подстанции ТП № 559 (Д № 01-154/13 от 22.08.13г; Р № 06 от 21.01.14г)</t>
  </si>
  <si>
    <t>Реконструкция оборудования здания трансформаторной подстанции ТП № 316: монтаж камер КСО, панелей ЩО, силового трансформатора 630 кВА (Д № 01-40/14 от 27.02.14г; Р № 121 от 08.04.14г)</t>
  </si>
  <si>
    <t>Реконструкция  трансформаторной подстанции 6/0,4 ТП-171: монтаж и замена камер КСО, панелей ЩО (Д № 01-33/14 от 25.02.14г; Р № 122 от 08.04.14г)</t>
  </si>
  <si>
    <t>Реконструкция линии электропередач(ЛЭП)-6кВ фидер 18 с п/ст № 20 ( монтаж дополнительной цепи ВЛЗ-6кВ по существующим опорам ВЛИ-0,4кВ от опоры № 25 М-3 до опоры № 15 М-1) (Д № 13-167/14 от 28.04.14г; Р № 194 от 15.05.14г)</t>
  </si>
  <si>
    <t>Реконструкция оборудования здания  трансформаторной подстанции ТП-535 (замена трансформатора 6/0,4кВ 400кВА на новый 630кВА) (Д № 01-100/14 от 28.04.14г; Р № 196 от 20.05.14г)</t>
  </si>
  <si>
    <t>Реконструкция сооружения линейного электротехнического: воздушно-кабельная ЛЭП-0,4кВ от ТП-535(монтаж дополнительной цепи ВЛИ-0,4кВ по существующим опорам от РУ-0,4кВ ТП-535 до опоры № 6(М-1)ф.0,4-1/2) (Д № 01-100/14 от 28.04.14г; Р № 196 от 20.05.14г)</t>
  </si>
  <si>
    <t>Реконструкция оборудования здания распределительной подстанции РП № 14 (замена камеры КСО в РУ-6кВ) (Д № 01-83/14 от 09.04.14г; Р № 197 от 20.05.14г)</t>
  </si>
  <si>
    <t>Реконструкция линии электропередач(ЛЭП)-6кВ фидер 6-4-Б с п/ст Зенковская (монтаж двухцепной ВЛЗ-6кВ по существующим опорам от РУ-6кВ РП №14 до опоры № 2(IV) ВЛЗ-6кВ ф.6-4-Б) (Д № 01-83/14 от 09.04.14г; Р № 197 от 20.05.14г)</t>
  </si>
  <si>
    <t>Реконструкция сооружения линейного электротехнического: воздушно-кабельная ЛЭП-0,4кВ от ТП-127(монтаж дополнительной цепи ВЛИ-0,4кВ по существующим опорам от РУ-0,4кВ ТП-127до опоры № 4 ВЛИ-0,4кВ) (Д № № 01-20/14 от 08.04.14г; Р № 199 от 21.05.14г)</t>
  </si>
  <si>
    <t>Реконструкция оборудования здания  трансформаторной подстанции ТП-127 (замена камер КСО) (Д № № 01-20/14 от 08.04.14г; Р № 199 от 21.05.14г)</t>
  </si>
  <si>
    <t>Реконструкция линии электропередач(ЛЭП-6кВ)  ф. 19с п/ст № 20 (монтаж дополнительной цепи ВЛЗ-6кВ по существующим опорам ВЛ-0,4 кВ от опоры № 9 М-3 ТП-555 до опоры 24 М-3) (Д № 13-233/14 от 27.05.14г; Р № 300 от 30.06.14г)</t>
  </si>
  <si>
    <t>Реконструкция оборудования здания трансформаторной подстанции ТП № 758 (монтаж панелей ЩО-70) (Д № 13-212/14 от 20.05.14г; Р № 301 от 30.06.14г)</t>
  </si>
  <si>
    <t>Реконструкция сооружения линейного электротехнического: воздушно-кабельная ЛЭП-6кВ ф.6-4-ПМ с п/ст Красный Углекоп  (монтаж разъединителя типа РЛНД на опоре № 59 ЛЭП-6кВ) (Д № 13-232/14 от 27.05.14г; Р № 303 от 30.06.14г)</t>
  </si>
  <si>
    <t>Реконструкция линии электропередач (ЛЭП)-6кВ фидер 6-30-Г с п/ст 37 (монтаж двух цепей ВЛИ-0,4кВ по существующим опорам от опоры № 20 ф.6-30-Г ТП № 215 до опоры № 6(1)) (Д № 01-82/14 от 08.04.14г; Р № 198 от 21.05.14г)</t>
  </si>
  <si>
    <t>Реконтрукция Линия электропередач (ЛЭП)-6кВ ф.7 с п/ст № 19 (монтаж дополнительной цепи ВЛИ-0,4кВ с заменой ж/б опор от РУ-0,4кВ ТП-834 до опоры № 10 М-1 ф.-0,4-1) (Д № 13-275/14 от 26.06.14г; Р № 319 от 14.07.14г)</t>
  </si>
  <si>
    <t>2КТПГ-1000-6/0,4 кВ "КТП-172 GD-8 Leitner", (реконструкция в РТП-6 кВ №11 "Северная"), пгт. Шерегеш.</t>
  </si>
  <si>
    <t>ВЛ-6 кВ ф.6-12- "Спорткомплекс" от ПС-35/6 кВ "Туманная" до МТП-58 "Спорткомплекс", (реконструкция ВЛ-6 кВ  от ЗРУ-6 кВ ПС-35/6 кВ "Туманная" до КТП-94 и МТП-75, г. Таштагол)., 380 м.</t>
  </si>
  <si>
    <t>ВЛ-6 кВ  ф. 6-5-"Фильтровалоьная станция "Тельбес", от ПС-35/6 кВ "Туманная" до ТП-"Фильтровальная станция", (реконструкция ВЛ-6 кВ от ЗРУ-6 кВ ПС-35/6 кВ "Туманная" до опоры №8, г. Таштагол), 370 м.</t>
  </si>
  <si>
    <t>ВЛ-6 кВ  ф. 6-10-"Фильтровалоьная станция "Тельбес", от ПС-35/6 кВ "Туманная" до ТП-"Фильтровальная станция", (реконструкция ВЛ-6 кВ от ЗРУ-6 кВ ПС-35/6 кВ "Туманная" до опоры №8, г. Таштагол), 370 м.</t>
  </si>
  <si>
    <t>15.1.1</t>
  </si>
  <si>
    <t>15.2.47</t>
  </si>
  <si>
    <t>15.2.52</t>
  </si>
  <si>
    <t>15.2.53</t>
  </si>
  <si>
    <t>15.2.54</t>
  </si>
  <si>
    <t>15.2.55</t>
  </si>
  <si>
    <t>15.2.56</t>
  </si>
  <si>
    <t>15.2.57</t>
  </si>
  <si>
    <t>15.2.58</t>
  </si>
  <si>
    <t>15.2.59</t>
  </si>
  <si>
    <t>15.2.60</t>
  </si>
  <si>
    <t>15.2.61</t>
  </si>
  <si>
    <t>15.2.62</t>
  </si>
  <si>
    <t>15.2.63</t>
  </si>
  <si>
    <t>15.2.64</t>
  </si>
  <si>
    <t>15.2.65</t>
  </si>
  <si>
    <t>15.2.66</t>
  </si>
  <si>
    <t>15.2.67</t>
  </si>
  <si>
    <t>15.2.68</t>
  </si>
  <si>
    <t>15.2.69</t>
  </si>
  <si>
    <t>15.2.70</t>
  </si>
  <si>
    <t>15.2.71</t>
  </si>
  <si>
    <t>15.2.72</t>
  </si>
  <si>
    <t>15.2.73</t>
  </si>
  <si>
    <t>15.2.74</t>
  </si>
  <si>
    <t>15.2.75</t>
  </si>
  <si>
    <t>15.2.76</t>
  </si>
  <si>
    <t>15.2.77</t>
  </si>
  <si>
    <t>15.2.78</t>
  </si>
  <si>
    <t>15.2.79</t>
  </si>
  <si>
    <t>15.2.80</t>
  </si>
  <si>
    <t>15.2.81</t>
  </si>
  <si>
    <t>15.2.82</t>
  </si>
  <si>
    <t>15.2.83</t>
  </si>
  <si>
    <t>15.2.84</t>
  </si>
  <si>
    <t>15.2.85</t>
  </si>
  <si>
    <t>15.2.86</t>
  </si>
  <si>
    <t>Д01-208/13 от 08.10.2013 Р408/13 Реконструкция ВЛ на деревянных опорах, инв.№:00000380: монтаж одной цепи ВЛИ-0,4 кВ от РУ-0,4 кВ ТП № К-3 до опоры № 8/1 установленной на границе земельного участка жилого дома по ул. Галины Поповой, 7а в пгт. Тисуль, с использованием существующих опор</t>
  </si>
  <si>
    <t>Д01-208/13 от 08.10.2013 Р408/13 Реконструкция ВЛ на деревянных опорах, инв.№:00000380: монтаж одной цепи ВЛИ-0,4 кВ от РУ-0,4 кВ ТП № К-39 до опоры № 8/1 установленной на границе земельного участка жилого дома по ул. Галины Поповой, 7а в пгт. Тисуль, с использованием существующих опор</t>
  </si>
  <si>
    <t>«Реконструкция оборудования ТП № 35 инв. № 40020: РУ-10 кВ- установка камер КСО-10кВ» г. Топки,</t>
  </si>
  <si>
    <t>«Реконструкция ВЛ-10 кВ ТП-33,35, инв. № 30100: монтаж КЛ-10 кВ от РУ-10 кВ (Ф-10-15 «Ф») ТП № 35 10/0,4 кВ до опоры № 12-1 Ф-10-16 в сторону ТП № 33 10/0,4 кВ» г. Топки</t>
  </si>
  <si>
    <t>"Реконструкция: "Сооружение линейное электротехническое: воздушная линия электропередач 0,4 кВ (ВЛ-0,4 кВ) от ТП № 37 по ул.Столярная, пгт.Тяжинский" монтаж двух цепей ВЛИ-0,4 кВ от РУ-0,4 кВ ТП № 37 до опоры № 4/3 Ф-0,4-3 в пгт.Тяжинский, с использованием существующих опор".</t>
  </si>
  <si>
    <t>"Реконструкция: "Сооружение линейное электротехническое: воздушная линия электропередач 0,4 кВ (ВЛ-0,4 кВ) от ТП № 37 по ул.Столярная, пгт.Тяжинский" монтаж одной цепи ВЛЗ-10 кВ от опоры № 16/14 Ф-10-10-С до РУ-10 кВ ТП № 37 в пгт.Тяжинский, с использованием существующих опор".</t>
  </si>
  <si>
    <t>"Реконструкция: "Комплектная трансформаторная подстанция КТП № 37/400кВА в  пгт.Тяжинский"  замена 2КТПН 10/0,4 кВ с установкой трансформаторов 2х250 кВА в пгт.Тяжинский"</t>
  </si>
  <si>
    <t>Реконструкция "Здание трансформаторной подстанции №207 (ТП №207, 1*160кВа)" в пгт.Тяжинский</t>
  </si>
  <si>
    <t>"Здание нежилое производственное (для подготовки деревянных опор) по ул. Радищева, 99, пгт. Тяжинский"</t>
  </si>
  <si>
    <t>"Здание диспетчерского пункта по ул.Радищева, 99, пгт.Тяжинский"</t>
  </si>
  <si>
    <t>Реконструкция сооружения линейного электротехнического: Воздушная линия электропередачи 10 кВ от Ф-10-5-Ч ПС 110/35/10 кВ "Чебулинская" до КТП 10/0,4 кВ (резервное питание) (от опоры №2 отпайки от №45)</t>
  </si>
  <si>
    <t>Установка в РП №12 двух силовых трансформаторов</t>
  </si>
  <si>
    <t>Установка в  РУ 10 кв РП12 высоковольтного коммутиционно-защитного оборудования для присоединения   силовых трансформаторов"</t>
  </si>
  <si>
    <t>Реконструкция "Низковольтные возд.линии,инв.№55001":монтаж одной цепи ВЛИ-0,4кВ от опоры №4 Ф-0,4-4 КТП №160 до опоры №11 в г.Юрге с использованием существующих опор</t>
  </si>
  <si>
    <t>Реконструкция оборудования ТП № 106,инв.№ 61107: монтаж ячейки КСО</t>
  </si>
  <si>
    <t>Д 699/14 25.04.2014 Р258/14 Реконструкция "Здания ТП №37 инв. №62121" (ВРУ-6 кВ замена трасформатора 250 кВА на 400 кВА)</t>
  </si>
  <si>
    <t xml:space="preserve"> Реконструкция ВЛ-6кВ Ф-6-10-0: монтаж двух цепей ВЗЛ-6кВ от опоры №14 до РУ-6кВ КТП №3-6/0,4кВ</t>
  </si>
  <si>
    <t>21.2.5</t>
  </si>
  <si>
    <t>21.2.6</t>
  </si>
  <si>
    <t>Р№422 /13 ВЛ на деревянных опорах,инв.№ 00000378:монтаж разъединителя РЛНД на ВЛ-10 кВФ-10-7-Рп пгт. Промышленная</t>
  </si>
  <si>
    <t>Р№422 /13"Воздушно-кабельная ЛЭП-10кВ,инв.№1-013483:монтаж разъединителя РЛНД на ВЛ-10кВФ-10-13-К  пгт.Промышленная"</t>
  </si>
  <si>
    <t>Сооружение линейное электротехническое: ВЛ-10 кВ от п/с "Заринская" до опоры №33 Ф-10-1КБ</t>
  </si>
  <si>
    <t>Сооружение линейное электротехническое: ВЛ-10 кВ от ТП-334 до ТП-474, ТП-560, ТП-551 в п. Плотниково</t>
  </si>
  <si>
    <t>Сооружение линейное электротехническое: воздушная линия электропередач 10 кВ от опоры №28 Ф-10-13РП до ТП-58 в пгт. Промышленная</t>
  </si>
  <si>
    <t>ВЛ на деревянных опорах, инв.№ 00000378 (Ф-10-7РП, вынос ВЛ из жилой зоны)\</t>
  </si>
  <si>
    <t xml:space="preserve">Сооружение электротехническое:  трансформаторная подстанция №261(КТП №261 6/0,4) г. Анжеро-Судженск </t>
  </si>
  <si>
    <t xml:space="preserve">Сооружение электротехническое:  трансформаторная подстанция №260 (ТП №260 6/0,4) г. Анжеро-Судженск  </t>
  </si>
  <si>
    <t>Сооружение линейное электротехническое кабельная линия электропередач 6 кВ (КЛ-6кВ) от ф.6-3-СГ до  отпайки ф. 6-8-Карьер на ТП-114 ул. Курортная, г. Анжеро-Судженск</t>
  </si>
  <si>
    <t>Сооружение линейное электротехническое воздушная линия электропередач 6 кВ (ВЛ-6кВ) от отпайки ф.52  на ТП-4 до КТП№260 ул. Кирпичная, г. Анжеро-Судженск</t>
  </si>
  <si>
    <t>Сооружение линейное электротехническое кабельная линия электропередач 6 кВ (КЛ-6) кВ ф.323 от опоры № 59  до КТП№264 ул. Шахтовая, г. Анжеро-Судженск</t>
  </si>
  <si>
    <t>Ф.6-29-ГЭС инв № 00000939 (от п/ст 35/6кВ  "Анжерская"  до  опоры №1 ф. 6-6-МГ)</t>
  </si>
  <si>
    <t>ТП/ст-012 инв.№ 00001393  (диспетчерское наименование ТП-12)</t>
  </si>
  <si>
    <t>ТП/ст-020 инв.№ 00001579 (диспетчерское наименование ТП-20)</t>
  </si>
  <si>
    <t>ТП/ст-029 инв.№ 00001402 (диспетчерское наименование ТП-29)</t>
  </si>
  <si>
    <t>ТП\ст-040 инв.№ 00001409 (диспетчерское наименование ТП-40)</t>
  </si>
  <si>
    <t>ТП/ст-171 инв.№ 00001504 (диспетчерское наименование ТП-171)</t>
  </si>
  <si>
    <t>ТП-209 инв.№ 000011630 (диспетчерское наименование ТП-209)</t>
  </si>
  <si>
    <t>ТП-235 инв.№ 000000772 (диспетчерское наименование ТП-235)</t>
  </si>
  <si>
    <t>Ф. 6-10-ГЭС инв.№ 0000044 (отпайка на ТП-48 через территорию школы-интерната № 37)</t>
  </si>
  <si>
    <t xml:space="preserve"> Ф. 76 инв.№ 00000864 (отпайка на ТП-70 через территорию д/сад № 33 Малинка)</t>
  </si>
  <si>
    <t>Ф. 323 инв.№ 00000871  (отпайка на ТП-99 через территорию педагогического училища)</t>
  </si>
  <si>
    <t xml:space="preserve"> ТП-70 инв.№ 00001152 </t>
  </si>
  <si>
    <t xml:space="preserve"> ТМГ-400 инв.№ 00001923 (КТП-4)</t>
  </si>
  <si>
    <t>ТМ-400/3204  инв.№ 00001285 (ТП-35)</t>
  </si>
  <si>
    <t>ТМ-250/3171 инв.№00001686 (ТП-126)</t>
  </si>
  <si>
    <t>ТМ-630/3342  инв№ 00001363; ТМ-630/3341 инв.№ 00001362 (ТП-188)</t>
  </si>
  <si>
    <t>ТМ-250/3218  инв.№ 00001221 (ТП-50)</t>
  </si>
  <si>
    <t>ТМ-400/3189  инв№ 00001280; ТМ-400/3283 инв.№ 00001307 (ТП-176)</t>
  </si>
  <si>
    <t>ТМ-400/3273 инв.№ 00001302 (ТП-63)</t>
  </si>
  <si>
    <t xml:space="preserve">ТМ-315/3109 инв.№ 00001249 (ТП-38) </t>
  </si>
  <si>
    <t xml:space="preserve">ТМ-180/3097 инв.№ 00001513  (ТП-41)   </t>
  </si>
  <si>
    <t xml:space="preserve">ТМШ-180/3173 инв.№ 00001552  (ТП-47)   </t>
  </si>
  <si>
    <t>ТМШ-100/3218 инв.№ 00001547 (ТП-51 )</t>
  </si>
  <si>
    <t>ТМ-320/3052 инв.№ 00001251 (ТП-52 )</t>
  </si>
  <si>
    <t>ТМШ- 75/3026 инв.№ 00001560 (ТП-54 )</t>
  </si>
  <si>
    <t>ТМШ- 75/3025  инв.№ 00001559 (ТП-60)</t>
  </si>
  <si>
    <t>1.2.36</t>
  </si>
  <si>
    <t xml:space="preserve"> РП-5 инв.№ 00000981; ТМ-400/3359 инв.№ 00001342 (РП-5)</t>
  </si>
  <si>
    <t>1.2.37</t>
  </si>
  <si>
    <t xml:space="preserve"> РП-6 инв. № 00000978; ТМ-560/3356  инв. № 00001352 (РП-6) </t>
  </si>
  <si>
    <t>1.2.38</t>
  </si>
  <si>
    <t>Генератор сварочный WHS 200 AC</t>
  </si>
  <si>
    <t>Указатель повреждения кабеля УПК-04М</t>
  </si>
  <si>
    <t>Реконструкция ТП № 780:монтаж силового трансформатора 160 кВА</t>
  </si>
  <si>
    <t>Реконструкция ВЛ-0,4 кВ ж/б о (0,6 км) ТП № 770: монтаж дополнительной цепи 0,4 кВ</t>
  </si>
  <si>
    <t>Реконстукция ВЛ-0,4 кВ ж/б о(0,03 км) ТП № 764: монтаж дополнительной цепи 0,4 кВ</t>
  </si>
  <si>
    <t>Реконструкция ВЛ-0,4 кВ д/о с ж/ж прист. (2,37км) ТП № 620: монтаж двух цепей СИП-2 от РУ-0,4 кВ ТП №620 до опоры № 8</t>
  </si>
  <si>
    <t>Реконструкция ТП №620 г. Белово</t>
  </si>
  <si>
    <t>Реконструкция ТП-295 замена тров 2х250 кВа на 2х400 кВа ,монтаж ЩО-70</t>
  </si>
  <si>
    <t>Реконструкция ТП-234 замена  тр-ров 400 и 250 на 2х400 кВа</t>
  </si>
  <si>
    <t>Реконструкция ТП-361 замена на КТП</t>
  </si>
  <si>
    <t>Проектирование "Трансформаторная подстанция №32 , Кемеровская область, г.Белово, ул.Ленина, д.28б."</t>
  </si>
  <si>
    <t xml:space="preserve">МТП №656 инв.№5279 (2), под инв.№00002078, г.Белово </t>
  </si>
  <si>
    <t>МТП №583 инв.№5196(24), под инв.№00002134, г.Белово</t>
  </si>
  <si>
    <t>МТП 799 инв.5306(5564), под инв.№00002201, г.Белово</t>
  </si>
  <si>
    <t>МТП №595 инв.№5443 (4), под инв.№00002064, г.Белово</t>
  </si>
  <si>
    <t>МТП №610 инв.№5321, под инв.№00002137, г.Белово</t>
  </si>
  <si>
    <t>МТП №591 инв.№5258 (705), под инв.№00002128, г.Белово</t>
  </si>
  <si>
    <t>МТП №226 инв.№3478, под инв.№00002046, г.Белово</t>
  </si>
  <si>
    <t xml:space="preserve">ТП №586  Кемеровская область, г.Белово, пгт Грамотеино, ул.Светлая, д.16г. </t>
  </si>
  <si>
    <t>Здание распределительной подстанции № 5, Кемеровская область г.Белово, ул.Аэродромная</t>
  </si>
  <si>
    <t>Здание распределительной подстанции № 8 , Кемеровская область  г.Белово пгт.Грамотеино, ул.Профсоюзная</t>
  </si>
  <si>
    <t xml:space="preserve">Сооружение линейное электротехническое: воздушная линия электропередач 35 кВ от ВЛ 35кВ оп. 69 ф. Б-21, Б-23  до ПС 35/10 "Парковая"  </t>
  </si>
  <si>
    <t>2.2.17</t>
  </si>
  <si>
    <t>ТМ 100 /10(1шт)  КТП № 210 инв.№ 5100(999565)</t>
  </si>
  <si>
    <t>2.2.18</t>
  </si>
  <si>
    <t>КТП №628 инв.5303 (87), под инв.№00002200, г.Белово</t>
  </si>
  <si>
    <t>2.2.19</t>
  </si>
  <si>
    <t>ТМ 400/6 (1шт)  КТП № 48 инв.№5055(2880)</t>
  </si>
  <si>
    <t>2.2.20</t>
  </si>
  <si>
    <t>2.2.21</t>
  </si>
  <si>
    <t>ААБ-10 3х150(0,355 км) ф.9-14(ТП-35-ТП-36)</t>
  </si>
  <si>
    <t>2.2.22</t>
  </si>
  <si>
    <t>ПС35/10 "Парковая"</t>
  </si>
  <si>
    <t>Реконструкция системы учета электроэнергии с возможностью дистанционного снятия показаний</t>
  </si>
  <si>
    <t>"Сооружение линейное электротехническое: ЛЭП-0,4 кВ от МТП-106 до д/сада №12 «Березка» п. Малиновка" *</t>
  </si>
  <si>
    <t>6.2.5</t>
  </si>
  <si>
    <t>6.2.6</t>
  </si>
  <si>
    <t>ТП-К-1  в 40 м на восток от подстанции д, инв.№:00001345</t>
  </si>
  <si>
    <t>6.2.7</t>
  </si>
  <si>
    <t>ТП-К-19 в 30м. на восток, инв.№:00001360</t>
  </si>
  <si>
    <t>6.2.8</t>
  </si>
  <si>
    <t xml:space="preserve"> ТП-137 инв.№:00001542</t>
  </si>
  <si>
    <t>6.2.9</t>
  </si>
  <si>
    <t>ИТП с погодным регулированием по адресу г. Калтан ул. Совхозная, 14</t>
  </si>
  <si>
    <t>Реконструкция ТП-120 литера А, инв.№00000613, г.Киселевск</t>
  </si>
  <si>
    <t>Реконструкция нежилого здания домика подст.базы №7 (диспетчерское наименование ТП-173)</t>
  </si>
  <si>
    <t>Здание трансформаторной подстанции № 183 (ТП-183), г. Киселевск</t>
  </si>
  <si>
    <t>Сооружение электротехническое: трансформаторная подстанция № 195 (ТП-195), г. Киселевск</t>
  </si>
  <si>
    <t>Сооружение электротехническое: трансформаторная подстанция ТП-299</t>
  </si>
  <si>
    <t>Сооружение  линейное электротехническое: воздушная линия ВЛ-6 кВ Ф-6-9-Г до ТП-299</t>
  </si>
  <si>
    <t>Сооружение электротехническое: трансформаторная подстанция ТП-199</t>
  </si>
  <si>
    <t>Реконструкция ЛЭП10 кВ фидер 10-11-ВП1 от ПС 110/10 "Пионерная" до трансформаторной подстанции ТП -33 "Очистные сооружения" пгт Крапивинский, протяженностью 27,5 км (1очередь) : монтаж разъединителя типа РЛНД на опоре 33/32.</t>
  </si>
  <si>
    <t>Реконструкция ЛЭП10 кВ фидер 10-11-ВП1 от ПС 110/10 "Пионерная" до трансформаторной подстанции ТП -33 "Очистные сооружения" пгт Крапивинский, протяженностью 27,5 км (1очередь) : монтаж разъединителя типа РЛНД на опоре 33/21.</t>
  </si>
  <si>
    <t>8.2.2</t>
  </si>
  <si>
    <t>8.2.3</t>
  </si>
  <si>
    <t>8.2.4</t>
  </si>
  <si>
    <t>8.2.5</t>
  </si>
  <si>
    <t>8.2.6</t>
  </si>
  <si>
    <t>9.8.1.</t>
  </si>
  <si>
    <t>Система учета электроэнергии с возможностью дистанционного съема показаний, инв.№40000062</t>
  </si>
  <si>
    <t>Сооружение линейное электротехническое: линия электропередач 6кВ (ВЛ-6кВ) от Ф-602 ЦПП 35/6кВ до ТП№27, п.Кедровый</t>
  </si>
  <si>
    <t xml:space="preserve">ПС-35/6 кВ  "Спортивная". Замена силового трансформатора ТМ-4,0 МВА-35/6 кВ на ТМ-6,3 МВА 35/6 кВ, пгт. Шерегеш.  </t>
  </si>
  <si>
    <t>ТП-3 "18-й партсъезд, г. Таштагол, (замена силового трансформатора ТМ-630 кВА на трансформатор ТМГ-630 кВА).</t>
  </si>
  <si>
    <t xml:space="preserve">Сооружение электротехническое: ТП-6/0,4 кВ №414 "Ленина,17", пгт. Мундыбаш, (ТП-414 "Ленина,17").  </t>
  </si>
  <si>
    <t xml:space="preserve">Сооружение электротехническое: ТП-6/0,4 кВ №417 "Ленина, 19", пгт. Мундыбаш, (ТП-417 "Ленина,19").   </t>
  </si>
  <si>
    <t xml:space="preserve">Сооружение электротехническое: ТП-6/0,4 кВ №418 "Ленина, 23", пгт. Мундыбаш, (ТП-418 "Ленина,23").   </t>
  </si>
  <si>
    <t xml:space="preserve">Сооружение электротехническое: ТП-6/0,4 кВ №424 "Ленина, 29", пгт. Мундыбаш, (ТП-424 "Ленина,29").   </t>
  </si>
  <si>
    <t>ТП-32 "Поспелова", закрытая, два трансформатора, г. Таштагол, ул. Поспелова.</t>
  </si>
  <si>
    <t xml:space="preserve">ТП, пгт. Шерегеш, ул. Вокзальная, район дома №51-А, строение №2, (ТП-119 "БРУ",пгт. Шерегеш).  </t>
  </si>
  <si>
    <t xml:space="preserve">Сооружение электротехническое: ТП-№ 27  "Ленина", закрытая, один трансформатор, ул. Ленина в г. Таштагол.  </t>
  </si>
  <si>
    <t>Сооружение электротехническое: ЦРТП-6 кВ №8 "Юбилейная", г. Таштагол.</t>
  </si>
  <si>
    <t>ЦРП-6 кВ №2 "Новый Шерегеш", пгт. Шерегеш</t>
  </si>
  <si>
    <t>Автомобиль "Mitsubishi Outlender W76"</t>
  </si>
  <si>
    <t xml:space="preserve">Ограждение  территории  по ул. Энергетиков, 1, г. Таштагол.     </t>
  </si>
  <si>
    <t xml:space="preserve">Асфальтобетонное покрытие территриии по ул. Энергетиков, 1, г. Таштагол.    </t>
  </si>
  <si>
    <t>Здание нежилое № 1 участка филиала "Энергосеть в п. Шерегеш, Таштагольсокого района, ул. Весенняя, 20/1 (АБК)</t>
  </si>
  <si>
    <t>"Сооружение электротехническое: трансформаторная подстанция ТП № 166 (ТП № 166, 1х250 кВа) по ул.Маслозаводская, 1 в в пгт.Итатский"</t>
  </si>
  <si>
    <t xml:space="preserve">«Мачтовая трансформаторная подстанция МТП № 108/ 250 Ф 10-5-Х» в пгт. Итатский </t>
  </si>
  <si>
    <t>Газаанализатор Инфракар автомобильный 4-х компонентный</t>
  </si>
  <si>
    <t>Станок деревообрабатывающий</t>
  </si>
  <si>
    <t>Юрг13/011 Трансформаторная подстанция № 218 (ТП№218) 250кВА,пер.Линейный г.Юрга</t>
  </si>
  <si>
    <t>Д 01-2/14 29.01.14 Р 53/14 от 06,03,14 Рек-я "Низковольтные возд.линии,инв.№55001":монтаж одной цепи ВЛИ-0,4кВ от опоры №11 Ф-0,4-3КТП №152 до опоры №14 в г.Юрге с использованием существующих опор</t>
  </si>
  <si>
    <t>реконструкция МТП №52 250кВА.инв №00001164 проект</t>
  </si>
  <si>
    <t>реконструкция МТП №53 250кВА инв №00001165 проект</t>
  </si>
  <si>
    <t>реконструкция МТП №36 250кВА инв №00001153</t>
  </si>
  <si>
    <t>Легковой автомобиль Нива-Шевроле</t>
  </si>
  <si>
    <t>1.1.1</t>
  </si>
  <si>
    <t>1.3.1</t>
  </si>
  <si>
    <t>1.3.2</t>
  </si>
  <si>
    <t>1.3.3</t>
  </si>
  <si>
    <t>1.3.4</t>
  </si>
  <si>
    <t>Установка горизонтального направленного бурения</t>
  </si>
  <si>
    <t>Прицепной подъемник</t>
  </si>
  <si>
    <t>TOYOTA Hilux</t>
  </si>
  <si>
    <t xml:space="preserve">Рефлектометр Anritsu </t>
  </si>
  <si>
    <t>Инвертор</t>
  </si>
  <si>
    <t>план</t>
  </si>
  <si>
    <t>факт</t>
  </si>
  <si>
    <t>9.1.2</t>
  </si>
  <si>
    <t>9.1.3</t>
  </si>
  <si>
    <t>9.1.4</t>
  </si>
  <si>
    <t>9.1.5</t>
  </si>
  <si>
    <t>9.1.6</t>
  </si>
  <si>
    <t>9.1.7</t>
  </si>
  <si>
    <t>11.</t>
  </si>
  <si>
    <t>филиал "Энергосеть  г. Полысаево "</t>
  </si>
  <si>
    <t>филиал "Энергосеть г. Тайга"</t>
  </si>
  <si>
    <t>филиал "Энергосеть г. Таштагол"</t>
  </si>
  <si>
    <t>филиал "Энергосеть г. Топки"</t>
  </si>
  <si>
    <t>филиал "Энергосеть пгт. Тяжинский"</t>
  </si>
  <si>
    <t>филиал "Энергосеть Чебулинского района"</t>
  </si>
  <si>
    <t>филиал "Энергосеть г. Юрга"</t>
  </si>
  <si>
    <t xml:space="preserve"> </t>
  </si>
  <si>
    <t>23.10.5</t>
  </si>
  <si>
    <t>23.10.4</t>
  </si>
  <si>
    <t>23.10.3</t>
  </si>
  <si>
    <t>23.10.2</t>
  </si>
  <si>
    <t>23.10.1</t>
  </si>
  <si>
    <t>23.9.3</t>
  </si>
  <si>
    <t>23.9.2</t>
  </si>
  <si>
    <t>23.9.1</t>
  </si>
  <si>
    <t>23.5.1</t>
  </si>
  <si>
    <t>23.4.3</t>
  </si>
  <si>
    <t>23.4.2</t>
  </si>
  <si>
    <t>23.4.1</t>
  </si>
  <si>
    <t>23.3.8</t>
  </si>
  <si>
    <t>23.3.7</t>
  </si>
  <si>
    <t>23.3.6</t>
  </si>
  <si>
    <t>23.3.5</t>
  </si>
  <si>
    <t>23.3.4</t>
  </si>
  <si>
    <t>23.3.3</t>
  </si>
  <si>
    <t>23.3.2</t>
  </si>
  <si>
    <t>23.3.1</t>
  </si>
  <si>
    <t>Головной офис</t>
  </si>
  <si>
    <t>23.</t>
  </si>
  <si>
    <t>Многофункциональное устройство"Kyasera"</t>
  </si>
  <si>
    <t>22.10.1</t>
  </si>
  <si>
    <t>Автомобиль Вахтовый</t>
  </si>
  <si>
    <t>22.3.2</t>
  </si>
  <si>
    <t>22.3.1</t>
  </si>
  <si>
    <t xml:space="preserve">ВЛ на ж/б опорах инв №00000383  (ЛЭП-10кВ ф 10-4 К,  участок от опоры №34/4 до ТП№18)                              </t>
  </si>
  <si>
    <t>22.2.4</t>
  </si>
  <si>
    <t>22.2.3</t>
  </si>
  <si>
    <t>22.2.2</t>
  </si>
  <si>
    <t>Реконструкция: воздушная линия электропередачи ЛЭП 10 кВ ф 10-9 ЗЛМ от ПС "Украинская" пгт.Яя"</t>
  </si>
  <si>
    <t>2.</t>
  </si>
  <si>
    <t>филиал "Энергосеть р.п. Яя"</t>
  </si>
  <si>
    <t>22.</t>
  </si>
  <si>
    <t>21.4.2</t>
  </si>
  <si>
    <t>21.4.1</t>
  </si>
  <si>
    <t>21.3.1.</t>
  </si>
  <si>
    <t>21.2.11</t>
  </si>
  <si>
    <t>21.2.10</t>
  </si>
  <si>
    <t>21.2.9</t>
  </si>
  <si>
    <t>Сооружение электротехническое: Распределительный пункт 6кВ (РП-6кВ)  по ул. Ленинская.</t>
  </si>
  <si>
    <t>21.2.8</t>
  </si>
  <si>
    <t>21.2.7</t>
  </si>
  <si>
    <t>1.</t>
  </si>
  <si>
    <t>филиал "Энергосеть р.п. Яшкино"</t>
  </si>
  <si>
    <t>21.</t>
  </si>
  <si>
    <t>20.7.1</t>
  </si>
  <si>
    <t>Система погодного регулирования в здании ул.Западная,4 г.Юрга</t>
  </si>
  <si>
    <t>20.4.1</t>
  </si>
  <si>
    <t>20.2.15</t>
  </si>
  <si>
    <t>20.2.14</t>
  </si>
  <si>
    <t>20.2.13</t>
  </si>
  <si>
    <t>20.2.12</t>
  </si>
  <si>
    <t>20.2.11</t>
  </si>
  <si>
    <t>Реконструкция"Низковольтные возд.линии,инв.№55001":монтаж одной цепи ВЛИ-0,4кВ по существующим опорам от опоры №21 до опоры №23 Ф-0,4-2КТП №187</t>
  </si>
  <si>
    <t>20.2.10</t>
  </si>
  <si>
    <t>20.2.9</t>
  </si>
  <si>
    <t xml:space="preserve"> Рек-я "Низковольт.возд.линии, инв.№55001": монтаж одной цепи ВЛИ-0,4кВ от РУ-0,4 МТП №144 до магазина по ул.Осенняя,2а с использованием существующих опор</t>
  </si>
  <si>
    <t>20.2.8</t>
  </si>
  <si>
    <t xml:space="preserve"> Рек-я "Низковольт.возд.линии, инв.№55001": мон.одной цепи ВЛИ-0,4кВ по сущ.оп. от РУ-0,4кВ ТП№25 6/0,4кВ до опоры №9 в Юрге</t>
  </si>
  <si>
    <t>20.2.7</t>
  </si>
  <si>
    <t>20.2.6</t>
  </si>
  <si>
    <t>20.2.5</t>
  </si>
  <si>
    <t>20.2.4</t>
  </si>
  <si>
    <t>20.2.3</t>
  </si>
  <si>
    <t>20.2.2</t>
  </si>
  <si>
    <t>20.2.1</t>
  </si>
  <si>
    <t>20.1.4</t>
  </si>
  <si>
    <t>20.1.3</t>
  </si>
  <si>
    <t>20.1.2</t>
  </si>
  <si>
    <t>20.1.1</t>
  </si>
  <si>
    <t>20.</t>
  </si>
  <si>
    <t>19.10.1</t>
  </si>
  <si>
    <t>Сооружение нежилое, ТП-173п-1, литера Б</t>
  </si>
  <si>
    <t>19.2.6</t>
  </si>
  <si>
    <t>Сооружение нежилое, ТП-173п, литера Б</t>
  </si>
  <si>
    <t>19.2.5</t>
  </si>
  <si>
    <t>19.2.4</t>
  </si>
  <si>
    <t>19.2.3</t>
  </si>
  <si>
    <t>19.2.2</t>
  </si>
  <si>
    <t>Сооружение электротехническое: мачтовая трансформаторная подстанция № 161 (МТП № 161. 1х63 кВА), ул. Калинина, 52 "А" в п.г.т. Верх-Чебула</t>
  </si>
  <si>
    <t>19.2.1</t>
  </si>
  <si>
    <t xml:space="preserve">Сооружение линейное  электротехническое:  воздушная линия электропередач 10 кВ (ВЛ-10кВ)   отпайка от фидера 10-16-НК  до КТП № 159,  ул. Советская, пгт. Верх-Чебула, протяженностью 1 км </t>
  </si>
  <si>
    <t>19.1.1.</t>
  </si>
  <si>
    <t>19.</t>
  </si>
  <si>
    <t>18.4.1.</t>
  </si>
  <si>
    <t>18.3.2</t>
  </si>
  <si>
    <t>18.3.1</t>
  </si>
  <si>
    <t>18.2.40</t>
  </si>
  <si>
    <t xml:space="preserve">:«Здание  трансформаторной подстанции ТП № 16 (ТП №16, 2*160 кВа, 1*400 кВа)» в пгт. Тяжинский </t>
  </si>
  <si>
    <t>18.2.39</t>
  </si>
  <si>
    <t>«Сооружение линейное электротехническое: воздушная линия электропередач 0,4 кВ (ВЛ-0,4 кВ) от ТП № 107 по ул.Советская»  в пгт.Итатский</t>
  </si>
  <si>
    <t>18.2.38</t>
  </si>
  <si>
    <t>18.2.37</t>
  </si>
  <si>
    <t>18.2.36</t>
  </si>
  <si>
    <t>18.2.35</t>
  </si>
  <si>
    <t>18.2.34</t>
  </si>
  <si>
    <t>18.2.33</t>
  </si>
  <si>
    <t>18.2.32</t>
  </si>
  <si>
    <t>18.2.31</t>
  </si>
  <si>
    <t>18.2.30</t>
  </si>
  <si>
    <t>18.2.29</t>
  </si>
  <si>
    <t>18.2.28</t>
  </si>
  <si>
    <t>18.2.27</t>
  </si>
  <si>
    <t>18.2.26</t>
  </si>
  <si>
    <t>18.2.25</t>
  </si>
  <si>
    <t>18.2.24</t>
  </si>
  <si>
    <t>18.2.23</t>
  </si>
  <si>
    <t>18.1.1</t>
  </si>
  <si>
    <t>18.</t>
  </si>
  <si>
    <t>17.10.1</t>
  </si>
  <si>
    <t>17.9.1</t>
  </si>
  <si>
    <t>9.</t>
  </si>
  <si>
    <t>17.4.1</t>
  </si>
  <si>
    <t>КТПН-55 10/0,4 кВ-250 кВА в районе 1 участка, инв.№80376</t>
  </si>
  <si>
    <t>17.2.14</t>
  </si>
  <si>
    <t xml:space="preserve">ТП-75 оборудование ТП-75 инв. № 40166, трансформатор силовой ТМ-250/10 инв. № 40098,трансформатор силовой ТМ-250 инв. № 40058.   </t>
  </si>
  <si>
    <t>17.2.13</t>
  </si>
  <si>
    <t xml:space="preserve">Сооружение электротехническое: трансформаторная подстанция. КТПН-74 (10/0.4, инв.№80350)  </t>
  </si>
  <si>
    <t>17.2.12</t>
  </si>
  <si>
    <t xml:space="preserve">КТП-59 100 (мачтовая) инв. № 80143,трансформатор силовой ТМ-100/10 инв. № 40082. </t>
  </si>
  <si>
    <t>17.2.11</t>
  </si>
  <si>
    <t>"Реконструкция ВЛ-0,4 кВ ТП-20 инв. № 30022 (фидер «Рынок» от РУ-0,4 кВ ТП № 33): монтаж 2 ВЛИ-0,4 кВ по существующим опорам», г. Топки;</t>
  </si>
  <si>
    <t>17.2.10</t>
  </si>
  <si>
    <t>17.2.9</t>
  </si>
  <si>
    <t>17.2.8</t>
  </si>
  <si>
    <t>17.2.7</t>
  </si>
  <si>
    <t>17.2.6</t>
  </si>
  <si>
    <t>17.2.5</t>
  </si>
  <si>
    <t>17.2.4</t>
  </si>
  <si>
    <t>17.2.3</t>
  </si>
  <si>
    <t>17.2.2</t>
  </si>
  <si>
    <t>17.2.1</t>
  </si>
  <si>
    <t>17.</t>
  </si>
  <si>
    <t>Стенд СВС-50</t>
  </si>
  <si>
    <t>16.9.1</t>
  </si>
  <si>
    <t>16.8.1.</t>
  </si>
  <si>
    <t>16.3.1</t>
  </si>
  <si>
    <t>Автотехника</t>
  </si>
  <si>
    <t>ТП-74, ул. Рабочая</t>
  </si>
  <si>
    <t>16.2.13</t>
  </si>
  <si>
    <t>ТП-73, ул. Рабочая</t>
  </si>
  <si>
    <t>16.2.12</t>
  </si>
  <si>
    <t>16.2.11</t>
  </si>
  <si>
    <t>Д01-67/14 от 18.03.2014 Р118/14 Реконструкция ВЛ на деревянных опорах, инв.№:00000380: монтаж одной цепи от РУ-0,4 кВ Ф-0,4-3 ТП № К-4 10/0,4 до опоры № 5</t>
  </si>
  <si>
    <t>16.2.10</t>
  </si>
  <si>
    <t>16.2.9</t>
  </si>
  <si>
    <t>16.2.8</t>
  </si>
  <si>
    <t>Д01-230/13 от 29.10.13 Р444/13 Реконструкция ТП-2, 100 кВА ЛЭП 6 кВ, п. Новый Берикуль, инв.№:00001420: замена силового трансформатора 25 кВА на силовой трасформатор 63 кВА</t>
  </si>
  <si>
    <t>16.2.7</t>
  </si>
  <si>
    <t>Д01-199/13 от 02.10.2013 Р 407/13 Реконструкция ВЛ на деревянных опорах, инв.№:00000380: монтаж одной цепи ВЛИ-0,4 кВ от опоры №3 Ф-0,4-8 ТП№3 до опоры №3/3 установленной на границе земельного участка здания СДК по ул. Ленина, 5, п. Макаракский, с использованием существующих опор</t>
  </si>
  <si>
    <t>16.2.6</t>
  </si>
  <si>
    <t>16.2.5</t>
  </si>
  <si>
    <t>16.2.4</t>
  </si>
  <si>
    <t>16.2.3</t>
  </si>
  <si>
    <t>16.2.2</t>
  </si>
  <si>
    <t xml:space="preserve">Сооружение линейное электротехническое: ЛЭП-10кВ от РП1 до ТП К-85,  пгт. Тисуль </t>
  </si>
  <si>
    <t>16.1.6</t>
  </si>
  <si>
    <t>Сооружение электротехническое: трансформаторная подстанция комплектная № К-19 (ТП № К-19, 1х250 кВА) по ул. Ленина в пгт. Тисуль</t>
  </si>
  <si>
    <t>16.1.5</t>
  </si>
  <si>
    <t>16.1.4</t>
  </si>
  <si>
    <t>16.1.3</t>
  </si>
  <si>
    <t>16.1.2</t>
  </si>
  <si>
    <t>16.1.1</t>
  </si>
  <si>
    <t>филиал "Энергосеть Тисульского района""</t>
  </si>
  <si>
    <t>16.</t>
  </si>
  <si>
    <t>ИБП (серверный  APC Smart UPS)</t>
  </si>
  <si>
    <t>15.10.3</t>
  </si>
  <si>
    <t>МФУ (Kyocera FS-6525MFP)</t>
  </si>
  <si>
    <t>15.10.2</t>
  </si>
  <si>
    <t>Сервер (INTEL Socket 1356)</t>
  </si>
  <si>
    <t>15.10.1</t>
  </si>
  <si>
    <t>15.9.1</t>
  </si>
  <si>
    <t>15.4.4</t>
  </si>
  <si>
    <t>15.4.3</t>
  </si>
  <si>
    <t>15.4.2</t>
  </si>
  <si>
    <t>15.4.1</t>
  </si>
  <si>
    <t>15.3.1</t>
  </si>
  <si>
    <t xml:space="preserve">Автотехника </t>
  </si>
  <si>
    <t>ВЛ-6 кВ ф. 6-11 "Бельково" от ПС-35/6 кВ "Туманная" до ТП-"Профилакторий",  (реконструкция ВЛ-6 кВ от ЗРУ-6 кВ ПС-35/6 кВ "Туманная" до опоры №9, г. Таштагол), 430 м.</t>
  </si>
  <si>
    <t>КТП-142 "ППКД", комплектная ТП, однотрансформаторная, месторасположение р.п. Шерегеш,гора Зеленая г/к Мустаг,(переустройство в 2КТП-400-6/0,4 кВ  №142 "ППКД"), пгт. Шерегеш.</t>
  </si>
  <si>
    <t>КТП-10 "База Филиала", комплектная, один трансформатор, г. Таштагол.</t>
  </si>
  <si>
    <t>Сооружение линейное  электротехническое:  воздушная линия электропередач  6 кВ (ВЛ-6 кВ) от  ЦРТП-8 "Юбилейная" до СТП-"Алтайская",  г. Таштагол.</t>
  </si>
  <si>
    <t>Сооружение линейное электротехническое:  ВЛ-6 кВ  фид. 6-3 "Водозабор", от  ПС-35/6 кВ "Шалым" до  ТП-"Черничный ключ", г. Таштагол.</t>
  </si>
  <si>
    <t>Сооружение электротехническое: МТП-33 "Баляева", мачтовая, один трансформатор, по ул. Баляева, в г.  Таштагол.</t>
  </si>
  <si>
    <t xml:space="preserve">Сооружение электротехничкое: КТП-6/0,4 кВ №413 "Больница", (КТП-413 "Больница", пгт. Мундыбаш.  </t>
  </si>
  <si>
    <t>Сооружение электротехническое:  КТП-6/0,4 кВ №407 "Челюскина", (КТП-407  "Челюскина"), пгт. Мундыбаш.</t>
  </si>
  <si>
    <t xml:space="preserve">Сооружение электротехническое: МТП-6/0,4 кВ 250 кВа, электрооборудование РУ-6 кВ и РУ-0,4 кВ, "Заречная", (КТП-508 "Заречная", п. Спасск), п. Спасск.   </t>
  </si>
  <si>
    <t>Сооружение электротехническое: МТП-120 "Первомайская", мачтовая , один трансформаторп, ул. Кирова, в пгт.  Шерегеш.</t>
  </si>
  <si>
    <t xml:space="preserve">КТП-8 "Лермонтова", комплектная, один трансформатор, ул. Лермонтова, г. Таштагол. </t>
  </si>
  <si>
    <t xml:space="preserve">Сооружение  электротехническое:  КТП-15 "Трактовая",  комплектная, один трансформатор, по ул. Трактовая в г. Таштагол.  </t>
  </si>
  <si>
    <t xml:space="preserve"> Сооружение электртехническое: КТП-6/0,4 кВ №401 "Подутесеная", пгт. Мундыбаш,   (КТП-401 "Подутесная").  </t>
  </si>
  <si>
    <t>Проектирование. Реконструкция кабельных ЛЭП-0,4 кВ от ТП-130 до жилых домов по ул. Дзержинского, пгт. Шерегеш.</t>
  </si>
  <si>
    <t xml:space="preserve">Кабельная ЛЭП-0,4 кВ по ул. Набережная, п. Калары </t>
  </si>
  <si>
    <t>ВЛ-6 кВ фидера №6-9-"База торга" от опоры №1 до МТП-134 "Центральная", п. Шерегеш : "монтаж одной цепи  ВЛИ-0,4 кВ(ВЛ-0,4 кВ по существующим опорам №12 и №11 ВЛЗ-6 кВ".</t>
  </si>
  <si>
    <t>Реконструкция  ВЛ-6кВ Ф 6-43"4-ый ключ" от оп.№19 до РУ-6кВ 2КТП-137"ВГСЧ" в 2хВЛ-6 кВ путем подвески пров.6кВ от оп. №19 Ф 6-47 "4-ый ключ" до РУ-6кВ 2КТП-137Н"ВГСЧ" и установки концевой опоры №20</t>
  </si>
  <si>
    <t xml:space="preserve">Проектирование и реконструкция внешнего электроснабжения комплекса (ТС 6/0,4 кВ "МТП-170 "Сектор Е", перевод в класс напряжения 35 кВ).   </t>
  </si>
  <si>
    <t>Проектирование  и  реконструкция внешнего электроснабжения комплекса (линия электропередач воздушная 6 кВ от ПС-Каритшал до ТС 6/0,4 кВ "МТП-170 "Сектор Е", перевод в класс напряжения 35 кВ).</t>
  </si>
  <si>
    <t>Сооружение  линейное электротехническое: ЛЭП-6 кВ от РП-«Горный» до КСП-1, сектор «А», п.г.т.Шерегеш</t>
  </si>
  <si>
    <t>15.1.25</t>
  </si>
  <si>
    <t>Сооружение линейное электротехническое: ЛЭП-6 кВ от  ПС-35/6 кВ "Спортивная" до  РП-«Горный», сектор "А", п.г.т.Шерегеш</t>
  </si>
  <si>
    <t>15.1.24</t>
  </si>
  <si>
    <t>Сооружение  электротехническое: распределительный пункт 6 кВ РП-«Горный», сектор «А», п.г.т.Шерегеш</t>
  </si>
  <si>
    <t>15.1.23</t>
  </si>
  <si>
    <t>Сооружение  линейное электротехническое: ЛЭП-6 кВ от КСП-4 до «КТП-172 «GD-8 LEITNER», сектор «А», п.г.т.Шерегеш</t>
  </si>
  <si>
    <t>15.1.22</t>
  </si>
  <si>
    <t>15.1.21</t>
  </si>
  <si>
    <t>15.1.20</t>
  </si>
  <si>
    <t>15.1.19</t>
  </si>
  <si>
    <t>Сооружение электротехническое: вакуумный реклоузер 6 кВ на опоре №1 ВЛ-6 кВ ф. №6-19-"Одрабаш", пгт. Мундыбаш.</t>
  </si>
  <si>
    <t>15.1.18</t>
  </si>
  <si>
    <t>Сооружение линейное электротехническое: линия электропередач 10 кВ  (ВЛ-10 кВ) от МТП-39 "Школа " до КТПМ-"Трактовая", п. Чугунаш, Таштагольский  район.</t>
  </si>
  <si>
    <t>15.1.17</t>
  </si>
  <si>
    <t>Сооружение линейное электротехническое: воздушная линия электропередач 6 кВ (ВЛ-6 кВ) ф. №6-3-"В", от оп. №92 до КТП-"Фурманова", г. Таштагол.</t>
  </si>
  <si>
    <t>15.1.16</t>
  </si>
  <si>
    <t>Сооружение линейное электотехническое:   воздушное линия электропередач 6 кВ (ВЛ-6 кВ) ф. №6-3-"ЦРП-1" участок от ТП-202  до ТП-211 "Горького",  пгт. Каз.</t>
  </si>
  <si>
    <t>15.1.15</t>
  </si>
  <si>
    <t>Сооружение линейное электротехническое: воздушно-кабельная  ЛЭП-10 кВ от КТП-61 до СТП-"Луговая", п. Чугунаш, Таштагольский  район.</t>
  </si>
  <si>
    <t>15.1.14</t>
  </si>
  <si>
    <t>Сооружение линейное электротехническое: воздушная линия электтропередач 6 кВ (ВЛ-6 кВ) ф. №6-5- "Алчок",  от оп. № 8 (у КТП-15) до  оп. 31 ф. №6-41-"Ключевой" по ул. Солнечная,  г. Таштагол.</t>
  </si>
  <si>
    <t>15.1.13</t>
  </si>
  <si>
    <t>Сооружение линейное электротехническое: воздушнаяэлектропередач 6 кВ (ВЛ-6 кВ)  от  КТП-133 "40 лет Октября до КТП-"Северная", пгт. Шерегеш.</t>
  </si>
  <si>
    <t>15.1.12</t>
  </si>
  <si>
    <t>Сооружение линейное электротехническое: воздушная линия электропередач 6 кВ (ВЛ-6 кВ) от КТП-402 до СТП- "Тургенева", пгт. Мундыбаш.</t>
  </si>
  <si>
    <t>15.1.11</t>
  </si>
  <si>
    <t xml:space="preserve"> Сооружение электротехническое:  столбовая  трансформаторная подстанция 6/0,4 кВ "Коммунистическая" (СТП-"Коммунистическая-2"),  пгт.  Мундыбаш. </t>
  </si>
  <si>
    <t>15.1.10</t>
  </si>
  <si>
    <t>Сооружение электротехническое: столбовая трансформаторная  подстанция 10/0,4 кВ "Луговая" (СТП-"Луговая") п. Чугунаш.</t>
  </si>
  <si>
    <t>15.1.9</t>
  </si>
  <si>
    <t>Сооружение электротехничское: столбовая трансформаторная  подстанция 6/0,4 кВ "Алтайская" (СТП-6/0,4 кВ "Алтайская") г. Таштагол.</t>
  </si>
  <si>
    <t>15.1.8</t>
  </si>
  <si>
    <t>Сооружение электротехническое:  столбовая трансформаторная подстанция 6/0,4 кВ "Ульянова-2" (СТП-"Ульянова-2"), г. Таштагол.</t>
  </si>
  <si>
    <t>15.1.7</t>
  </si>
  <si>
    <t>Сооружение электротехническое: столбовая трансформаторная подстанция  6/0,4 кВ "Тургенева" (СТП-"Тургенева"), пгт. Мундыбаш.</t>
  </si>
  <si>
    <t>15.1.6</t>
  </si>
  <si>
    <t xml:space="preserve">  Сооружение электротехническое:  комплектная трансформаторная подстанция 10/0,4 кВ "Трактовая" (КТП- "Трактовая"), п. Чугунаш.</t>
  </si>
  <si>
    <t>15.1.5</t>
  </si>
  <si>
    <t>Сооружение электротехническое: комплектная трансформаторная подстанция 6/0,4 кВ "Фурманова" (КТП- "Фурманова"), г. Таштагол.</t>
  </si>
  <si>
    <t>15.1.4</t>
  </si>
  <si>
    <t>Сооружение электротехническое: комплектная трансформаторная подстанция мачтовая 6/0,4 кВ "Северная" (КТП-"Северная"), пгт. Шерегеш.</t>
  </si>
  <si>
    <t>15.1.3</t>
  </si>
  <si>
    <t xml:space="preserve">Сооружение электротехническое: комплектная трансформаторная подстанция 10/0,4 кВ №85-А  "Комарова-2" (КТП-№85-А "Комарова-2"), п. Базанча, Таштагольский  район. </t>
  </si>
  <si>
    <t>15.1.2</t>
  </si>
  <si>
    <t>Сооружение электротехническое: реклоузер  вакуумный на опоре №82Л-6 кВ ф. №6-46-"Ключевой", г.Таштагол.</t>
  </si>
  <si>
    <t>15.</t>
  </si>
  <si>
    <t>14.10.1</t>
  </si>
  <si>
    <t>10.</t>
  </si>
  <si>
    <t>14.4.1</t>
  </si>
  <si>
    <t>14.4.3</t>
  </si>
  <si>
    <t>14.4.2</t>
  </si>
  <si>
    <t>14.3.1</t>
  </si>
  <si>
    <t>14.2.7</t>
  </si>
  <si>
    <t>14.2.6</t>
  </si>
  <si>
    <t>14.2.5</t>
  </si>
  <si>
    <t>14.2.4</t>
  </si>
  <si>
    <t>14.2.3</t>
  </si>
  <si>
    <t>14.2.2</t>
  </si>
  <si>
    <t>Реконструкция РУ-6кВ и РУ-0,4кВ ТП№ 83 с заменой высоковольтного оборудования и установкой камер КСО</t>
  </si>
  <si>
    <t>14.2.1</t>
  </si>
  <si>
    <t>14.1.1</t>
  </si>
  <si>
    <t>13.10.1.</t>
  </si>
  <si>
    <t>13.4.2.</t>
  </si>
  <si>
    <t>13.4.1.</t>
  </si>
  <si>
    <t>13.3.2</t>
  </si>
  <si>
    <t>13.3.1</t>
  </si>
  <si>
    <t>13.1.2</t>
  </si>
  <si>
    <t>13.1.1</t>
  </si>
  <si>
    <t>12.10.1</t>
  </si>
  <si>
    <t>12.4.1</t>
  </si>
  <si>
    <t>12.2.96</t>
  </si>
  <si>
    <t>12.2.95</t>
  </si>
  <si>
    <t>12.2.94</t>
  </si>
  <si>
    <t>12.2.93</t>
  </si>
  <si>
    <t>12.2.92</t>
  </si>
  <si>
    <t>12.2.91</t>
  </si>
  <si>
    <t>12.2.90</t>
  </si>
  <si>
    <t>12.2.89</t>
  </si>
  <si>
    <t>12.2.88</t>
  </si>
  <si>
    <t>12.2.87</t>
  </si>
  <si>
    <t>12.2.86</t>
  </si>
  <si>
    <t>12.2.85</t>
  </si>
  <si>
    <t>12.2.84</t>
  </si>
  <si>
    <t>12.2.83</t>
  </si>
  <si>
    <t>12.2.82</t>
  </si>
  <si>
    <t>12.2.81</t>
  </si>
  <si>
    <t>12.2.80</t>
  </si>
  <si>
    <t>12.2.79</t>
  </si>
  <si>
    <t>12.2.78</t>
  </si>
  <si>
    <t>12.2.77</t>
  </si>
  <si>
    <t>12.2.76</t>
  </si>
  <si>
    <t>12.2.73</t>
  </si>
  <si>
    <t>12.2.72</t>
  </si>
  <si>
    <t>12.2.71</t>
  </si>
  <si>
    <t>12.2.70</t>
  </si>
  <si>
    <t>12.2.69</t>
  </si>
  <si>
    <t>12.2.68</t>
  </si>
  <si>
    <t>12.2.67</t>
  </si>
  <si>
    <t>12.2.66</t>
  </si>
  <si>
    <t>12.2.65</t>
  </si>
  <si>
    <t>12.2.64</t>
  </si>
  <si>
    <t>12.2.63</t>
  </si>
  <si>
    <t>12.2.62</t>
  </si>
  <si>
    <t>12.2.61</t>
  </si>
  <si>
    <t>12.2.60</t>
  </si>
  <si>
    <t>12.2.59</t>
  </si>
  <si>
    <t>12.2.58</t>
  </si>
  <si>
    <t>12.2.57</t>
  </si>
  <si>
    <t>12.2.56</t>
  </si>
  <si>
    <t>12.2.55</t>
  </si>
  <si>
    <t>12.2.54</t>
  </si>
  <si>
    <t>12.2.53</t>
  </si>
  <si>
    <t>12.2.52</t>
  </si>
  <si>
    <t>12.2.51</t>
  </si>
  <si>
    <t>12.2.50</t>
  </si>
  <si>
    <t>12.2.49</t>
  </si>
  <si>
    <t>12.2.48</t>
  </si>
  <si>
    <t>12.2.47</t>
  </si>
  <si>
    <t>12.2.46</t>
  </si>
  <si>
    <t>12.2.45</t>
  </si>
  <si>
    <t>12.2.44</t>
  </si>
  <si>
    <t>12.2.43</t>
  </si>
  <si>
    <t>12.2.42</t>
  </si>
  <si>
    <t>12.2.41</t>
  </si>
  <si>
    <t>12.2.40</t>
  </si>
  <si>
    <t>12.2.39</t>
  </si>
  <si>
    <t>12.2.38</t>
  </si>
  <si>
    <t>12.2.37</t>
  </si>
  <si>
    <t>12.2.36</t>
  </si>
  <si>
    <t>12.2.35</t>
  </si>
  <si>
    <t>12.2.34</t>
  </si>
  <si>
    <t>12.2.33</t>
  </si>
  <si>
    <t>12.2.32</t>
  </si>
  <si>
    <t>12.2.31</t>
  </si>
  <si>
    <t>12.2.30</t>
  </si>
  <si>
    <t>12.2.29</t>
  </si>
  <si>
    <t>12.2.28</t>
  </si>
  <si>
    <t>12.2.27</t>
  </si>
  <si>
    <t>12.2.26</t>
  </si>
  <si>
    <t>12.2.25</t>
  </si>
  <si>
    <t>12.2.24</t>
  </si>
  <si>
    <t>12.2.23</t>
  </si>
  <si>
    <t>Сооружение электротехническое: трансформаторная подстанция 6/0,4 ТП-409 "ул.Спартаковская"</t>
  </si>
  <si>
    <t>12.1.3</t>
  </si>
  <si>
    <t>12.1.2</t>
  </si>
  <si>
    <t>12.1.1</t>
  </si>
  <si>
    <t>филиал "Энергосеть г.Прокопьевска"</t>
  </si>
  <si>
    <t>12.</t>
  </si>
  <si>
    <t>11.10.1</t>
  </si>
  <si>
    <t>11.3.2</t>
  </si>
  <si>
    <t>11.3.1</t>
  </si>
  <si>
    <t>11.2.6</t>
  </si>
  <si>
    <t>11.2.5</t>
  </si>
  <si>
    <t>11.2.4</t>
  </si>
  <si>
    <t>11.2.3</t>
  </si>
  <si>
    <t>11.1.1</t>
  </si>
  <si>
    <t>Тепловизор Testo 876</t>
  </si>
  <si>
    <t>10.9.2</t>
  </si>
  <si>
    <t>Прибор АИД-70Ц</t>
  </si>
  <si>
    <t>10.9.1</t>
  </si>
  <si>
    <t>Теплотрасса филиала "Энергосеть г.Осинники" (пер.Комсомольский. 11а) L=523 п.м.</t>
  </si>
  <si>
    <t>10.4.1</t>
  </si>
  <si>
    <t>Автогидроподъемник на втомобильном шасси, высота подъема, 22м</t>
  </si>
  <si>
    <t>10.3.1</t>
  </si>
  <si>
    <t>ТП-181 инв.№:00001533</t>
  </si>
  <si>
    <t>ТП-179 инв.№:00001532</t>
  </si>
  <si>
    <t>ТП-177 инв.№:00001530</t>
  </si>
  <si>
    <t>ТП-176 инв.№:00001529</t>
  </si>
  <si>
    <t>Реконструкция ВЛ на ж/б опорах (инв№:12) монтаж линейного разъединителя на опоре №13 Ф-6-10-Ф</t>
  </si>
  <si>
    <t>10.1.2.6</t>
  </si>
  <si>
    <t>10.1.2.5</t>
  </si>
  <si>
    <t>Реконструкция ТП-24 замена трансформатора 63 кВА для перевода сетей с 0,23кВ на 0,4 В</t>
  </si>
  <si>
    <t>10.1.2.4</t>
  </si>
  <si>
    <t>Реконструкция ТП-168 замена трансформатора 63 кВА для перевода сетей с 0,23кВ на 0,4 В</t>
  </si>
  <si>
    <t>10.1.2.3</t>
  </si>
  <si>
    <t>Реконструкция ТП-99 замена трансформатора 100кВА для перевода сетей с 0,23кВ на 0,4 В</t>
  </si>
  <si>
    <t>10.1.2.2</t>
  </si>
  <si>
    <t>Реконструкция ТП-89 замена трансформатора 63кВА для перевода сетей с 0,23кВ на 0,4 В</t>
  </si>
  <si>
    <t>10.1.2.1</t>
  </si>
  <si>
    <t>10.1.11</t>
  </si>
  <si>
    <t>10.1.10</t>
  </si>
  <si>
    <t>10.1.9</t>
  </si>
  <si>
    <t>Сооружение линейное электротехническое:кабельная линия электропередач 6 кВ (КЛ-6 кВ) от ПС 110/6 кВ  «Осинниковская- городская» 
Ф-6-3-Г  до ЦРП-3, г.Осинники</t>
  </si>
  <si>
    <t>10.1.8</t>
  </si>
  <si>
    <t>Сооружение линейное электротехническое:кабельная линия электропередач 6 кВ (КЛ-6 кВ) от ПС 110/6 кВ  «Осинниковская- городская» 
Ф-6-2-Г  до ЦРП-2А, г.Осинники</t>
  </si>
  <si>
    <t>10.1.7</t>
  </si>
  <si>
    <t>Сооружение линейное электротехническое:кабельная линия электропередач 6 кВ (КЛ-6 кВ) от ПС 110/6 кВ  «Осинниковская- городская» 
Ф-6-1-Г  до ЦРП-2А, г.Осинники</t>
  </si>
  <si>
    <t>10.1.6</t>
  </si>
  <si>
    <t>Сооружение линейное электротехническое:кабельная линия электропередач  6 кВ (КЛ-6 кВ) 
Ф-6-7-С  от ТП-112 до ТП-113, г.Осинники</t>
  </si>
  <si>
    <t>10.1.5</t>
  </si>
  <si>
    <t>Сооружение линейное электротехническое:
кабельная линия электропередач 6 кВ (КЛ-6 кВ) Ф-6-5-Ц  от ТП-136 до ТП-162, г.Осинники</t>
  </si>
  <si>
    <t>10.1.4</t>
  </si>
  <si>
    <t>Сооружение электротехническое: центральный распределительный пункт № 3 (ЦРП-3),  г.Осинники</t>
  </si>
  <si>
    <t>10.1.3</t>
  </si>
  <si>
    <t>Сооружение электротехническое: ПС 35/6 кВ «Осинниковская-городская»</t>
  </si>
  <si>
    <t>10.1.2</t>
  </si>
  <si>
    <t>10.1.1</t>
  </si>
  <si>
    <t>филиал "Энергосеть г. Осинники"</t>
  </si>
  <si>
    <t>9.12.2</t>
  </si>
  <si>
    <t>9.3.2</t>
  </si>
  <si>
    <t>9.3.1</t>
  </si>
  <si>
    <t>КТП-8-250кВА, инв.№00000895</t>
  </si>
  <si>
    <t>ТП-131-400кВА+400кВА, инв.№00000847</t>
  </si>
  <si>
    <t>ТП-88-400кВА,инв.№00000793</t>
  </si>
  <si>
    <t>КТП-4-160кВА, инв.№00000898</t>
  </si>
  <si>
    <t>КТП-7-320кВА, инв.№00000857</t>
  </si>
  <si>
    <t>Реконструкция «Сооружение линейное электротехническое: ВЛИ-0,4 кВот ТП № 187 по ул. Терешковой и ул.Рослякова в г.Мариинске": монтаж дополнительной цепи СИП-0,4кВ по существующим опорам" (договор №10-25/14 от 27.02.2014г.)</t>
  </si>
  <si>
    <r>
      <t>Реконструкция воздушной линии электропередач 0,4кВ (ВЛИ-0,4кВ) от оп.№4 ф-0,4-10а от ТП№29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доопоры установленной на  границе земельного участка жилого дома по ул. Юбилейная, 28 а г. Мариинск.:монтаж дополнительной цепи» (договор №01-70/13 от 20.04.13)</t>
    </r>
  </si>
  <si>
    <t>Сооружение линейное электротехническое: воздушная линия ЛЭП-10кВ от Ф-10-9-2Л до КТП №191 по ул. Южной</t>
  </si>
  <si>
    <t>9.1.8</t>
  </si>
  <si>
    <t>Сооружение электротехническое: трансформаторная подстанция КТП №191 (1*63кВА) по ул.Южной</t>
  </si>
  <si>
    <t>9.1.1</t>
  </si>
  <si>
    <t>филиал "Энергосеть г. Мариинск"</t>
  </si>
  <si>
    <t>8.12.1</t>
  </si>
  <si>
    <t xml:space="preserve"> 8.5.1.</t>
  </si>
  <si>
    <t>8.3.2</t>
  </si>
  <si>
    <t>8.3.1</t>
  </si>
  <si>
    <t>8.2.12</t>
  </si>
  <si>
    <t>8.2.11</t>
  </si>
  <si>
    <t>8.2.10</t>
  </si>
  <si>
    <t>8.2.9</t>
  </si>
  <si>
    <t>8.2.8</t>
  </si>
  <si>
    <t>8.2.7</t>
  </si>
  <si>
    <t>8.2.1</t>
  </si>
  <si>
    <t>Проектирование и строительство ВЛ-10 кВ от отпайки ВЛ-10 кВ на ТП № 446 до ТП № 460 по ул. Совхозная в пгт. Крапивинский</t>
  </si>
  <si>
    <t>Проектирование и строительство новой КТП № 460 по  ул. Совхозная  в  пгт. Крапивинский</t>
  </si>
  <si>
    <t>филиал "Энергосеть Крапивинского района"</t>
  </si>
  <si>
    <t>8.</t>
  </si>
  <si>
    <t>Теплотрасса Ленина, 59, г.Киселевск</t>
  </si>
  <si>
    <t>7.5.1</t>
  </si>
  <si>
    <t>7.2.55</t>
  </si>
  <si>
    <t>7.2.54</t>
  </si>
  <si>
    <t>7.2.53</t>
  </si>
  <si>
    <t>7.2.52</t>
  </si>
  <si>
    <t>7.2.51</t>
  </si>
  <si>
    <t>7.2.50</t>
  </si>
  <si>
    <t>7.2.49</t>
  </si>
  <si>
    <t>7.2.48</t>
  </si>
  <si>
    <t>7.2.47</t>
  </si>
  <si>
    <t>7.2.46</t>
  </si>
  <si>
    <t>7.2.45</t>
  </si>
  <si>
    <t>7.2.44</t>
  </si>
  <si>
    <t>7.2.43</t>
  </si>
  <si>
    <t>7.2.42</t>
  </si>
  <si>
    <t>7.2.41</t>
  </si>
  <si>
    <t>7.2.40</t>
  </si>
  <si>
    <t>7.2.39</t>
  </si>
  <si>
    <t>7.2.38</t>
  </si>
  <si>
    <t>7.2.37</t>
  </si>
  <si>
    <t>7.2.36</t>
  </si>
  <si>
    <t>7.2.35</t>
  </si>
  <si>
    <t>7.2.34</t>
  </si>
  <si>
    <t>7.2.33</t>
  </si>
  <si>
    <t>7.2.32</t>
  </si>
  <si>
    <t>7.2.31</t>
  </si>
  <si>
    <t>7.2.30</t>
  </si>
  <si>
    <t>7.2.29</t>
  </si>
  <si>
    <t>7.2.28</t>
  </si>
  <si>
    <t>7.2.27</t>
  </si>
  <si>
    <t>7.2.26</t>
  </si>
  <si>
    <t>7.2.25</t>
  </si>
  <si>
    <t>7.2.24</t>
  </si>
  <si>
    <t>7.2.23</t>
  </si>
  <si>
    <t>7.2.22</t>
  </si>
  <si>
    <t>7.2.21</t>
  </si>
  <si>
    <t>7.2.20</t>
  </si>
  <si>
    <t>7.2.19</t>
  </si>
  <si>
    <t>7.2.18</t>
  </si>
  <si>
    <t>7.2.17</t>
  </si>
  <si>
    <t>7.2.16</t>
  </si>
  <si>
    <t>7.2.15</t>
  </si>
  <si>
    <t>7.2.14</t>
  </si>
  <si>
    <t>7.2.13</t>
  </si>
  <si>
    <t>7.2.12</t>
  </si>
  <si>
    <t>7.2.11</t>
  </si>
  <si>
    <t>7.2.10</t>
  </si>
  <si>
    <t>7.2.9</t>
  </si>
  <si>
    <t>7.2.8</t>
  </si>
  <si>
    <t>7.2.7</t>
  </si>
  <si>
    <t>7.2.6</t>
  </si>
  <si>
    <t>7.2.5</t>
  </si>
  <si>
    <t>7.2.4</t>
  </si>
  <si>
    <t>7.2.3</t>
  </si>
  <si>
    <t>7.2.2</t>
  </si>
  <si>
    <t>7.2.1</t>
  </si>
  <si>
    <t>7.1.12</t>
  </si>
  <si>
    <t>7.1.11</t>
  </si>
  <si>
    <t>7.1.10</t>
  </si>
  <si>
    <t>7.1.9</t>
  </si>
  <si>
    <t>«Сооружение электротехническое: кабельная линия  электропередач 6 кВ (КЛ-6кВ), от ПС ш. Киселевская до трансформаторной подстанции №8 (ТП-8) по ул.Советская в г. Киселевске"</t>
  </si>
  <si>
    <t>7.1.8</t>
  </si>
  <si>
    <t>7.1.7</t>
  </si>
  <si>
    <t>7.1.6</t>
  </si>
  <si>
    <t>7.1.5</t>
  </si>
  <si>
    <t>7.1.4</t>
  </si>
  <si>
    <t>7.1.3</t>
  </si>
  <si>
    <t>7.1.2</t>
  </si>
  <si>
    <t>7.1.1</t>
  </si>
  <si>
    <t>филиал "Энергосеть г. Киселевск"</t>
  </si>
  <si>
    <t>7.</t>
  </si>
  <si>
    <t>6.8.1</t>
  </si>
  <si>
    <t>6.5.1.</t>
  </si>
  <si>
    <t>6.4.1.</t>
  </si>
  <si>
    <t>БКМ-205Д на шасси МТЗ-82 (3 м.)</t>
  </si>
  <si>
    <t>6.3.1</t>
  </si>
  <si>
    <t>6.2.11</t>
  </si>
  <si>
    <t>6.2.10</t>
  </si>
  <si>
    <t>"Сооружение линейное электротехническое: линия электропередач 6 кВ (ЛЭП-6 кВ  фидер  "6-2-А" от РП-П-6 кВ)  п.Постоянный, г.Калтан" *</t>
  </si>
  <si>
    <t xml:space="preserve"> "Сооружение линейное электротехническое: воздушная линия электропередач 6 кВ (ВЛЭП-6 кВ от фидера "6-9-Ж" до ТП №Ш-13) в г.Калтан" </t>
  </si>
  <si>
    <t>6.1.4</t>
  </si>
  <si>
    <t>"Сооружение электротехническое: трансформаторная подстанция №Ш-13 (ТП № Ш-13) в районе ул.1-я Горького,2, г.Калтан"</t>
  </si>
  <si>
    <t>6.1.3</t>
  </si>
  <si>
    <t>6.1.2</t>
  </si>
  <si>
    <t>6.1.1</t>
  </si>
  <si>
    <t>филиал "Энергосеть г. Калтан"</t>
  </si>
  <si>
    <t>6.</t>
  </si>
  <si>
    <t>5.10.1</t>
  </si>
  <si>
    <t>Сооружение электротехническое: трансформаторная подстанция КТП 4-2 ул. Лесная</t>
  </si>
  <si>
    <t>5.2.15</t>
  </si>
  <si>
    <t>Сооружение электротехническое: трансформаторная подстанция 2КТПН 1-19 ул. Кирова</t>
  </si>
  <si>
    <t>5.2.14</t>
  </si>
  <si>
    <t>Сооружение линейное электротехническое: воздушная линия электропередач ВЛ 10 кВ отпайка Ф 4-10 до КТП 4-2  по ул. Лесная</t>
  </si>
  <si>
    <t>5.2.13</t>
  </si>
  <si>
    <t>Сооружение линейное электротехническое: воздушная линия электропередач ВЛ 10 кВ отпайка Ф 10-11Б до 2КТПН 1-19  по ул. Кирова</t>
  </si>
  <si>
    <t>5.2.12</t>
  </si>
  <si>
    <t>Сооружение линейное электротехническое: воздушная линия электропередач ВЛ 10 кВ отпайка Ф 10-1-ИЖ1 до 2КТПН 1-19  по ул. Кирова</t>
  </si>
  <si>
    <t>5.2.11</t>
  </si>
  <si>
    <t xml:space="preserve"> ТП-014 инв №:00001212 (диспетчерское наименование ТП 4-13 ул. Лермонтова, 1 строение 3)</t>
  </si>
  <si>
    <t>5.2.10</t>
  </si>
  <si>
    <t>5.2.9</t>
  </si>
  <si>
    <t>5.2.8</t>
  </si>
  <si>
    <t>5.2.7</t>
  </si>
  <si>
    <t>5.2.6</t>
  </si>
  <si>
    <t>5.2.5</t>
  </si>
  <si>
    <t>5.2.4</t>
  </si>
  <si>
    <t>5.2.3</t>
  </si>
  <si>
    <t>5.2.2</t>
  </si>
  <si>
    <t>5.2.1</t>
  </si>
  <si>
    <t>филиал "Энергосеть Ижморского района"</t>
  </si>
  <si>
    <t>5.</t>
  </si>
  <si>
    <t>4.8.1</t>
  </si>
  <si>
    <t>4.7.1</t>
  </si>
  <si>
    <t>4.1.8</t>
  </si>
  <si>
    <t>4.1.7</t>
  </si>
  <si>
    <t>4.1.6</t>
  </si>
  <si>
    <t>4.1.5</t>
  </si>
  <si>
    <t>4.1.4</t>
  </si>
  <si>
    <t>перевод отпайки ЛЭП-6кВ КРУН с ф.6-17-К на ф.6-15С</t>
  </si>
  <si>
    <t>4.1.3</t>
  </si>
  <si>
    <t>4.1.2</t>
  </si>
  <si>
    <t>4.1.1</t>
  </si>
  <si>
    <t>Реклоузер №13Г-2  оп. №70  (отпайка ТП №58) ВЛ.10кВ ф.10-13-Г</t>
  </si>
  <si>
    <t>Реклоузер № 13Г-1  оп. №1 ВЛ-10кВ ф.10-13-Г</t>
  </si>
  <si>
    <t xml:space="preserve">Сооружение линейное электротехническое: ЛЭП-10кВ от опоры  №33 до КТП №85 ул. Маслова, г. Гурьевск </t>
  </si>
  <si>
    <t>Сооружение электротехническое: трансформаторная  подстанция КТП №85 10/0,4/250 ул. Маслова, г. Гурьевск</t>
  </si>
  <si>
    <t>филиал "Энергосеть г. Гурьевск"</t>
  </si>
  <si>
    <t>4.</t>
  </si>
  <si>
    <t>3.1.2.</t>
  </si>
  <si>
    <t>филиал "Энергосеть п.г.т.Белогорск"</t>
  </si>
  <si>
    <t>3.</t>
  </si>
  <si>
    <t>2.2.44</t>
  </si>
  <si>
    <t>2.2.43</t>
  </si>
  <si>
    <t>2.2.42</t>
  </si>
  <si>
    <t>2.2.41</t>
  </si>
  <si>
    <t>2.2.40</t>
  </si>
  <si>
    <t>2.2.39</t>
  </si>
  <si>
    <t>2.2.38</t>
  </si>
  <si>
    <t>2.2.37</t>
  </si>
  <si>
    <t>2.2.36</t>
  </si>
  <si>
    <t>2.2.35</t>
  </si>
  <si>
    <t>2.2.34</t>
  </si>
  <si>
    <t>2.2.33</t>
  </si>
  <si>
    <t>2.2.32</t>
  </si>
  <si>
    <t>2.2.31</t>
  </si>
  <si>
    <t>2.2.30</t>
  </si>
  <si>
    <t>Проектирование КТП №29 инв.№5035. под инв.№000021 15, г.Белово</t>
  </si>
  <si>
    <t>2.2.29</t>
  </si>
  <si>
    <t>2.2.28</t>
  </si>
  <si>
    <t>2.2.27</t>
  </si>
  <si>
    <t>2.2.26</t>
  </si>
  <si>
    <t>2.2.25</t>
  </si>
  <si>
    <t>2.2.24</t>
  </si>
  <si>
    <t>2.2.23</t>
  </si>
  <si>
    <t>2.1.5</t>
  </si>
  <si>
    <t>2.1.4</t>
  </si>
  <si>
    <t xml:space="preserve">Сооружение  электротехническое: реклоузер на отпаечной опоре ВЛ-6 кВ ф.РП-5-11  в сторону промзоны  </t>
  </si>
  <si>
    <t>2.1.3</t>
  </si>
  <si>
    <t>Сооружение  электротехническое: реклоузер на отпаечной опоре  ВЛ-6 ф-5-2   в сторону п.Убинский</t>
  </si>
  <si>
    <t>2.1.2</t>
  </si>
  <si>
    <t xml:space="preserve">Сооружение линейное электротехническое: кабельная линия электропередач 6 кВ от ПС БЦЗ 110/6   до первой опоры фидера на РП "Очистные сооружения" </t>
  </si>
  <si>
    <t>2.1.1</t>
  </si>
  <si>
    <t>филиал "Энергосеть г. Белово"</t>
  </si>
  <si>
    <t>1.10.1</t>
  </si>
  <si>
    <t>1.9.1</t>
  </si>
  <si>
    <t>1.2.41</t>
  </si>
  <si>
    <t>1.2.40</t>
  </si>
  <si>
    <t>1.2.39</t>
  </si>
  <si>
    <t xml:space="preserve">TM-400 кВА ул. Тельмана инв.№ 00000147  (РП-1) </t>
  </si>
  <si>
    <t>1.1.9</t>
  </si>
  <si>
    <t>1.1.8</t>
  </si>
  <si>
    <t>1.1.7</t>
  </si>
  <si>
    <t>1.1.6</t>
  </si>
  <si>
    <t xml:space="preserve">Сооружение электротехническое:  трансформаторная подстанция №264 (КТП №264 6/0,4/250) г. Анжеро-Судженск </t>
  </si>
  <si>
    <t>1.1.5</t>
  </si>
  <si>
    <t>1.1.4</t>
  </si>
  <si>
    <t>1.1.3</t>
  </si>
  <si>
    <t>1.1.2</t>
  </si>
  <si>
    <t xml:space="preserve"> Монтаж реклоузера на ВЛ-6кВ 6-19-СГ</t>
  </si>
  <si>
    <t>филиал "Энергосеть г. Анжеро-Судженск"</t>
  </si>
  <si>
    <t>ВСЕГО по ООО "КЭнК"</t>
  </si>
  <si>
    <t>уточнения стоимости по результатам утвержденной ПСД</t>
  </si>
  <si>
    <t>всего</t>
  </si>
  <si>
    <t>в том числе за счет</t>
  </si>
  <si>
    <t>%</t>
  </si>
  <si>
    <t>млн.рублей</t>
  </si>
  <si>
    <t>Причины отклонений</t>
  </si>
  <si>
    <t>Отклонение</t>
  </si>
  <si>
    <t>Освоено 
(закрыто актами 
выполненных работ)
млн.рублей</t>
  </si>
  <si>
    <t>Объем финансирования 2014г</t>
  </si>
  <si>
    <t>Наименование объекта</t>
  </si>
  <si>
    <t>№№</t>
  </si>
  <si>
    <t xml:space="preserve">Сооружение линейное электротехническое:кабельная линия электропередач 6 кВ (КЛ-6 кВ) от ПС 110/6 «Осинниковская-городская» до  Ф-6-2-Н, г.Осинники </t>
  </si>
  <si>
    <t xml:space="preserve">Сооружение линейное электротехническое:кабельная линия электропередач 6 кВ (КЛ-6 кВ) от ПС 110/6 «Осинниковская-городская» до  Ф-6-1-Н, г.Осинники </t>
  </si>
  <si>
    <t>Сооружение  КТП № 069  пгт. Крапивинский ул. Провинциальная , инв №90086 (Реконструкция ТП 069)</t>
  </si>
  <si>
    <t>13.1.3</t>
  </si>
  <si>
    <t>13.1.4</t>
  </si>
  <si>
    <t>Филиал "Энергосеть р.п. Промышленная "</t>
  </si>
  <si>
    <t xml:space="preserve">Энерготестер ПКЭ-А 4 шт </t>
  </si>
  <si>
    <t xml:space="preserve">Отчет об исполнении инвестиционной программы  по ООО "Кузбасская энергосетевая компания"  за  2014 год, млн. рублей с НДС
</t>
  </si>
  <si>
    <t>уточнения стоимости по результатам закупочных процедур</t>
  </si>
  <si>
    <t xml:space="preserve">Осталось профинансировать по результатам отчетного периода </t>
  </si>
  <si>
    <t>1.2.42</t>
  </si>
  <si>
    <t>Реконструкция н/в возд.лин.электропередач ТП-102: монтаж од.цепи ВЛИ-0,4кв с пр.СИП 2 по сущ.оп.(от РУ-0,4квТП-102 до оп.№11 ф13 ТП-102</t>
  </si>
  <si>
    <t xml:space="preserve">Реконструкция  "в\в  воздушное передаточное устройство ф.55": монтаж одной цепи ВЛИ-0,4кВ от РУ-0,4 кВ ТП-242 по существующим опорам №№ 12-16 ВЛ-6кВ ф.55 </t>
  </si>
  <si>
    <t>2.2.45</t>
  </si>
  <si>
    <t>Реконструкция трансформаторной подстанции № 206: монтаж дополнительной линейной панели ЩО-70</t>
  </si>
  <si>
    <t>ВЛ-6 кв   д/о с ж/б прист. (0,558км)   Ф 5-10</t>
  </si>
  <si>
    <r>
      <t xml:space="preserve">Строительство.  Сети тепловодоснабжения главной производственной базы Филиала по ул. Энергетиков, 1, г. Таштагол. </t>
    </r>
    <r>
      <rPr>
        <sz val="12"/>
        <color indexed="10"/>
        <rFont val="Times New Roman"/>
        <family val="1"/>
      </rPr>
      <t xml:space="preserve">  </t>
    </r>
  </si>
  <si>
    <t>Реклоузер №5 П-1 оп. №1 ВЛ-10кВ   ф.10-5-П</t>
  </si>
  <si>
    <t>Реконструкция ВЛ на деревянных опорах, инв.№:00000369: монтаж дополнительной цепи СИП от опоры от ТП-К-4 до опоры № 37 ВЛИ-0,4 кВ ТП-К-4</t>
  </si>
  <si>
    <t>Реконструкция ВЛ на деревянных опорах, инв.№:00000369: монтаж дополнительной цепи СИП от ТП-К-4 до опоры № 6 ВЛИ-0,4 кВ ТП-К-4</t>
  </si>
  <si>
    <t>ТП-К-13, 2-этажный, лит. Б, в 30м. на северо-восток от подстанции до ж/д ул.Горького 36, кад. № 42:37:0103002 :0:117, площадь 45 кв.м</t>
  </si>
  <si>
    <t>Реконструкция ВЛ на ж/б опорах, инв.№:00000007                      ( монтаж  дополнительной цепи ВЛИ-0,4 кВ по существующим опорам от РУ-0,4 кВ ТП-36 до опоры № Б1/2 ВЛИ-0,4 кВ Ф-0,4-1/4)</t>
  </si>
  <si>
    <t>7.2.56</t>
  </si>
  <si>
    <t>Реконструкция ВЛ на ж/б опорах, инв.№:00000007 (монтаж дополнительной цепи ВЛИ-0,4 кВ по существующим опорам от РУ-0,4 кВ ТП-51 до опоры № 1/6 г. Киселевск)</t>
  </si>
  <si>
    <t>"Установка угольного котла" по адресу  пгт Крапивинский, ул.  Советская,43Б  здание котельной,           лит А.</t>
  </si>
  <si>
    <t>8.2.13</t>
  </si>
  <si>
    <t>8.2.14</t>
  </si>
  <si>
    <t>8.2.15</t>
  </si>
  <si>
    <t xml:space="preserve">"Реконструкция ВЛ на ж/б опорах, инв № 00000371: монтаж одной цепи ВЛИ-0,4 кВ проводом СИП-2 по существующим опорам  совместной подвеской от РУ-0,4 кВ КТП № 077-10/0,4 кВ до ВРУ-0,4 кВ жилого дома по ул. Пятаковича, д.53" </t>
  </si>
  <si>
    <t>Реконструкция ЛЭП10 кВ фидер 10-11-ВП1 от ПС 110/10 "Пионерная" до трансформаторной подстанции ТП -33 "Очистные сооружения" пгт Крапивинский, протяженностью 27,5 км (1очередь) : монтаж разъединителя типа  РЛНД. ( на ТП 58  )</t>
  </si>
  <si>
    <t>Реконструкция ВЛ на ж/б опорах, инв № 00000371: замена неизолированного провода на СИП по существующим опорам  ( Ельцова)</t>
  </si>
  <si>
    <t>Сооружение линейное электротехническое:кабельная линия электропередач 6 кВ (КЛ-6 кВ) от ПС 110/6 кВ  «Осинниковская- городская» Ф-6-4-Г  до  ЦРП-3, г.Осинники</t>
  </si>
  <si>
    <t xml:space="preserve">Реконструкция ТП-31,г.Осинники, в 10м южнее здания пищеблока на территории городской больницы по ул.Больничный городок,44/2: монтаж панели ЩО-70 </t>
  </si>
  <si>
    <t>Реконструкция КТП-74  инв.№:00001491: монтаж 2КТПН -6/0,4кВ тупикового типа с установкой трансформаторов 2х100кВА</t>
  </si>
  <si>
    <t>10.1.2.7</t>
  </si>
  <si>
    <t>10.1.2.8</t>
  </si>
  <si>
    <t>10.1.2.9</t>
  </si>
  <si>
    <t>10.1.2.10</t>
  </si>
  <si>
    <t>10.1.2.11</t>
  </si>
  <si>
    <t>10.1.2.12</t>
  </si>
  <si>
    <t>Рек-я ВЛ на дер.опорах инв.№00000378(ВЛ-0,4кВ КТП №54-10/0,4кВ):монтаж одной цепи ВЛИ-0,4 проводом СИП-2 от РУ-0,4кВ КТП № 54-10/0,4кВ до опоры №7)</t>
  </si>
  <si>
    <t>Рек-я ВЛ на ж/б опорах инв.№00000384(ВЛ-10кВ КТП №54-10/0,4кВ Ф-10-7-РП):монтаж одной цепи ВЛИ-0,4кВ проводом СИП-2 по существующим опорам от опоры № 62.8 до опоры 62.9(совместная подвеска)</t>
  </si>
  <si>
    <t>Рек-я ВЛ на дер.опорах,инв.№ 00000378(ВЛ-0,4кВ Ф-04-1):монтаж одной цепи ВЛИ-0,4кВ проводом СИП-2 с установкой ж/б опор от РУ-0,4кВ ЗТП № 342-10/0,4 до ВРУ-0,4кВ нежилого здания гаража,пер.Механически</t>
  </si>
  <si>
    <t>Рек-я ТП № 342 400кВА,инв.№ 00001004:монтаж трансформатора 630кВА взамен существующего 400кВА,монтаж ячейки типа КСО в РУ-10кВ,монтаж линейной панели типа ЩО-70 в РУ-0,4кВ</t>
  </si>
  <si>
    <t>Сооружение электротехническое:  линия электропередач 6кВ (ВЛЗ-6кВ) от ТП№73Б Ф-605 ПС 35/6кВ "ЦПП" до      Ф-701 Тяговая п/ст 110/35/6кВ "Тайга"</t>
  </si>
  <si>
    <t>ТП 35/6 кВ ЛЭП-6 кВ, пгт. Комсомольск, инв.№:00001404  (ПС "Комсомольская 35/6 кВ")</t>
  </si>
  <si>
    <t>Реконструкция ВЛ на деревянных опорах инв. № 00000381: монтаж одной цепи ВЛИ-0,4 кВ проводом СИП-2 по существующим опорам от РУ-0,4 кВ КТП № 145 10/0,4 кВ до ВРУ жилого дома</t>
  </si>
  <si>
    <t>Реконструкция секционирующего пункта СП-1 фидер           10-12-к</t>
  </si>
  <si>
    <t>20.2.16</t>
  </si>
  <si>
    <t>20.2.17</t>
  </si>
  <si>
    <t>20.2.18</t>
  </si>
  <si>
    <t>Д 01-144/14 08.08.14 Р 431/14 Реконструкция ТП №1/РП12 (ТП № 1/РП12) диспетчерское наименование КТП №176 : монтаж трансформатора 400кВА</t>
  </si>
  <si>
    <t>Д 01-143/14 08.08.14 Р 408/14 Реконструкция"Низковольтные возд.линии,инв.№55001":монтаж двух цепей ВЛИ-0,4кВ проводом СИП по существующим опорам</t>
  </si>
  <si>
    <t>Д 01-143/14 08.08.14 Р 408/14 Реконструкция"Оборудование ТП № 183-инв.№61268":монтаж КТПН-10/0,4кВ с установкой трансформатора 400кВА</t>
  </si>
  <si>
    <t>22.2.5</t>
  </si>
  <si>
    <t>Реконструция ВЛ на дер.опорах,инв.№00000383:монтаж допол.цепи от КТП №1А до опоры № 6/2</t>
  </si>
  <si>
    <t>Рек-я ВЛ-6кВ п.Каз, ул.Кирова,протяж.2,4км,реестр.№6,1041 инв.№КУМИ61 диспетчерское наименование ВЛ-6 Ф-6-3-"Поселок-2";РП №216"ЦРП",Ф-6-5-"ЦРП-1";ПС 35/6 кВ "Казская" (монтаж двух цепей ВЛЗ-6кВ от РУ</t>
  </si>
  <si>
    <t>Рек-я ЛЭП-0,4кВ от РУ-0,4кВ 2КТПН до ВРУ-0,4 жил.дома ул.Токарева,4 п.Каз, инв.№229С диспетчерское наименование ВЛ-0,4кВ Ф-0,4-3-ул.Токарева;КТП№204"Ленина"-6/0,4кВ(монтаж двух цепей ВЛИ-0,4кВ от РУ-0</t>
  </si>
  <si>
    <t>19.2.7</t>
  </si>
  <si>
    <t>Строительство.   Сооружение линейное электротехническое: ЛЭП-6 кВ (двухцепная), от проектируемого ЦРП-6 кВ "Весенняя" до ТП-"4-ключ".</t>
  </si>
  <si>
    <t>Приложение  № 6.1</t>
  </si>
  <si>
    <t xml:space="preserve">Остаток стоимости на начало года </t>
  </si>
  <si>
    <t>Линия электропередач воздушная 6 кВ от ПС-35/6 кВ "Каритшал" до 2 КТПГ-1000-6/0,4 кВ "GD Leitner", (реконструкция уасстка от опоры №25 до РТП-6 кВ№11 "Северная"), пгт. Шерегеш</t>
  </si>
  <si>
    <t>Сооружение  электротехническое: ЛЭП-6кВ от "КТП-172 "GD-8 LEITNER" до КТП-142 "ППКД", сектор "А", пгт Шерегеш"</t>
  </si>
  <si>
    <t>Дополнительный объект по договору техприсоединения</t>
  </si>
  <si>
    <t>Введено (оформлено актами ввода в эксплуатацию)
млн.рублей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</si>
</sst>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dd/mm/yy"/>
    <numFmt numFmtId="167" formatCode="0.000000"/>
    <numFmt numFmtId="168" formatCode="0.000000000"/>
    <numFmt numFmtId="169" formatCode="0.00000000"/>
    <numFmt numFmtId="170" formatCode="#,##0.00000000"/>
    <numFmt numFmtId="171" formatCode="0.0000"/>
    <numFmt numFmtId="172" formatCode="0.00000"/>
  </numFmts>
  <fonts count="57"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17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>
      <alignment/>
      <protection/>
    </xf>
    <xf numFmtId="0" fontId="21" fillId="0" borderId="0">
      <alignment/>
      <protection/>
    </xf>
    <xf numFmtId="0" fontId="25" fillId="34" borderId="0">
      <alignment/>
      <protection/>
    </xf>
    <xf numFmtId="0" fontId="21" fillId="0" borderId="0">
      <alignment/>
      <protection/>
    </xf>
    <xf numFmtId="0" fontId="37" fillId="35" borderId="0" applyBorder="0" applyAlignment="0" applyProtection="0"/>
    <xf numFmtId="0" fontId="37" fillId="35" borderId="0">
      <alignment/>
      <protection/>
    </xf>
    <xf numFmtId="0" fontId="29" fillId="0" borderId="0">
      <alignment/>
      <protection/>
    </xf>
    <xf numFmtId="0" fontId="20" fillId="34" borderId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41" borderId="0" applyNumberFormat="0" applyBorder="0" applyAlignment="0" applyProtection="0"/>
    <xf numFmtId="0" fontId="36" fillId="42" borderId="0" applyNumberFormat="0" applyBorder="0" applyAlignment="0" applyProtection="0"/>
    <xf numFmtId="0" fontId="4" fillId="29" borderId="0" applyNumberFormat="0" applyBorder="0" applyAlignment="0" applyProtection="0"/>
    <xf numFmtId="0" fontId="36" fillId="43" borderId="0" applyNumberFormat="0" applyBorder="0" applyAlignment="0" applyProtection="0"/>
    <xf numFmtId="0" fontId="4" fillId="31" borderId="0" applyNumberFormat="0" applyBorder="0" applyAlignment="0" applyProtection="0"/>
    <xf numFmtId="0" fontId="36" fillId="44" borderId="0" applyNumberFormat="0" applyBorder="0" applyAlignment="0" applyProtection="0"/>
    <xf numFmtId="0" fontId="4" fillId="45" borderId="0" applyNumberFormat="0" applyBorder="0" applyAlignment="0" applyProtection="0"/>
    <xf numFmtId="0" fontId="38" fillId="46" borderId="1" applyNumberFormat="0" applyAlignment="0" applyProtection="0"/>
    <xf numFmtId="0" fontId="5" fillId="13" borderId="2" applyNumberFormat="0" applyAlignment="0" applyProtection="0"/>
    <xf numFmtId="0" fontId="39" fillId="47" borderId="3" applyNumberFormat="0" applyAlignment="0" applyProtection="0"/>
    <xf numFmtId="0" fontId="6" fillId="48" borderId="4" applyNumberFormat="0" applyAlignment="0" applyProtection="0"/>
    <xf numFmtId="0" fontId="40" fillId="47" borderId="1" applyNumberFormat="0" applyAlignment="0" applyProtection="0"/>
    <xf numFmtId="0" fontId="7" fillId="4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9" borderId="13" applyNumberFormat="0" applyAlignment="0" applyProtection="0"/>
    <xf numFmtId="0" fontId="12" fillId="50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53" borderId="0" applyNumberFormat="0" applyBorder="0" applyAlignment="0" applyProtection="0"/>
    <xf numFmtId="0" fontId="16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4" borderId="15" applyNumberFormat="0" applyFont="0" applyAlignment="0" applyProtection="0"/>
    <xf numFmtId="0" fontId="1" fillId="5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56" borderId="0" applyNumberFormat="0" applyBorder="0" applyAlignment="0" applyProtection="0"/>
    <xf numFmtId="0" fontId="20" fillId="7" borderId="0" applyNumberFormat="0" applyBorder="0" applyAlignment="0" applyProtection="0"/>
    <xf numFmtId="0" fontId="23" fillId="0" borderId="0">
      <alignment/>
      <protection/>
    </xf>
  </cellStyleXfs>
  <cellXfs count="29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19" xfId="152" applyFont="1" applyFill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26" fillId="12" borderId="19" xfId="0" applyFont="1" applyFill="1" applyBorder="1" applyAlignment="1">
      <alignment horizontal="left" vertical="center" wrapText="1"/>
    </xf>
    <xf numFmtId="164" fontId="3" fillId="12" borderId="19" xfId="0" applyNumberFormat="1" applyFont="1" applyFill="1" applyBorder="1" applyAlignment="1">
      <alignment horizontal="center" vertical="center"/>
    </xf>
    <xf numFmtId="165" fontId="3" fillId="12" borderId="19" xfId="0" applyNumberFormat="1" applyFont="1" applyFill="1" applyBorder="1" applyAlignment="1">
      <alignment horizontal="center" vertical="center"/>
    </xf>
    <xf numFmtId="164" fontId="3" fillId="12" borderId="19" xfId="0" applyNumberFormat="1" applyFont="1" applyFill="1" applyBorder="1" applyAlignment="1">
      <alignment horizontal="center" vertical="center" wrapText="1"/>
    </xf>
    <xf numFmtId="0" fontId="53" fillId="12" borderId="19" xfId="0" applyFont="1" applyFill="1" applyBorder="1" applyAlignment="1">
      <alignment horizontal="left" vertical="center" wrapText="1"/>
    </xf>
    <xf numFmtId="164" fontId="3" fillId="12" borderId="19" xfId="124" applyNumberFormat="1" applyFont="1" applyFill="1" applyBorder="1" applyAlignment="1">
      <alignment horizontal="center" vertical="center"/>
      <protection/>
    </xf>
    <xf numFmtId="164" fontId="53" fillId="12" borderId="19" xfId="0" applyNumberFormat="1" applyFont="1" applyFill="1" applyBorder="1" applyAlignment="1">
      <alignment horizontal="center" vertical="center" wrapText="1"/>
    </xf>
    <xf numFmtId="0" fontId="53" fillId="57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164" fontId="53" fillId="0" borderId="19" xfId="0" applyNumberFormat="1" applyFont="1" applyFill="1" applyBorder="1" applyAlignment="1">
      <alignment horizontal="center" vertical="center" wrapText="1"/>
    </xf>
    <xf numFmtId="164" fontId="54" fillId="0" borderId="1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164" fontId="0" fillId="0" borderId="19" xfId="124" applyNumberFormat="1" applyFont="1" applyFill="1" applyBorder="1" applyAlignment="1">
      <alignment horizontal="center" vertical="center"/>
      <protection/>
    </xf>
    <xf numFmtId="0" fontId="0" fillId="0" borderId="19" xfId="152" applyFont="1" applyFill="1" applyBorder="1" applyAlignment="1" applyProtection="1">
      <alignment horizontal="left" vertical="top" wrapText="1"/>
      <protection hidden="1" locked="0"/>
    </xf>
    <xf numFmtId="0" fontId="0" fillId="0" borderId="19" xfId="151" applyFont="1" applyFill="1" applyBorder="1" applyAlignment="1" applyProtection="1">
      <alignment vertical="center" wrapText="1"/>
      <protection hidden="1" locked="0"/>
    </xf>
    <xf numFmtId="0" fontId="0" fillId="0" borderId="19" xfId="151" applyFont="1" applyFill="1" applyBorder="1" applyAlignment="1" applyProtection="1">
      <alignment horizontal="left" vertical="top" wrapText="1"/>
      <protection hidden="1" locked="0"/>
    </xf>
    <xf numFmtId="0" fontId="22" fillId="0" borderId="19" xfId="0" applyFont="1" applyFill="1" applyBorder="1" applyAlignment="1">
      <alignment horizontal="left" vertical="center" wrapText="1"/>
    </xf>
    <xf numFmtId="0" fontId="0" fillId="57" borderId="19" xfId="151" applyFont="1" applyFill="1" applyBorder="1" applyAlignment="1" applyProtection="1">
      <alignment vertical="center" wrapText="1"/>
      <protection hidden="1" locked="0"/>
    </xf>
    <xf numFmtId="0" fontId="0" fillId="57" borderId="19" xfId="152" applyFont="1" applyFill="1" applyBorder="1" applyAlignment="1">
      <alignment horizontal="left" vertical="top" wrapText="1"/>
      <protection/>
    </xf>
    <xf numFmtId="0" fontId="0" fillId="57" borderId="19" xfId="115" applyFont="1" applyFill="1" applyBorder="1" applyAlignment="1">
      <alignment horizontal="left" vertical="top" wrapText="1"/>
      <protection/>
    </xf>
    <xf numFmtId="0" fontId="0" fillId="0" borderId="19" xfId="0" applyNumberFormat="1" applyFont="1" applyFill="1" applyBorder="1" applyAlignment="1">
      <alignment horizontal="left" vertical="top" wrapText="1"/>
    </xf>
    <xf numFmtId="164" fontId="54" fillId="57" borderId="19" xfId="0" applyNumberFormat="1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57" borderId="19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left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0" fontId="54" fillId="57" borderId="19" xfId="0" applyFont="1" applyFill="1" applyBorder="1" applyAlignment="1">
      <alignment horizontal="left" vertical="top" wrapText="1"/>
    </xf>
    <xf numFmtId="0" fontId="3" fillId="12" borderId="19" xfId="0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center" vertical="center"/>
    </xf>
    <xf numFmtId="0" fontId="0" fillId="0" borderId="19" xfId="152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164" fontId="0" fillId="0" borderId="19" xfId="0" applyNumberFormat="1" applyFont="1" applyFill="1" applyBorder="1" applyAlignment="1">
      <alignment horizontal="center" vertical="center" wrapText="1"/>
    </xf>
    <xf numFmtId="164" fontId="0" fillId="58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/>
    </xf>
    <xf numFmtId="0" fontId="0" fillId="0" borderId="19" xfId="152" applyFont="1" applyFill="1" applyBorder="1" applyAlignment="1" applyProtection="1">
      <alignment horizontal="left" vertical="center" wrapText="1"/>
      <protection locked="0"/>
    </xf>
    <xf numFmtId="0" fontId="0" fillId="0" borderId="19" xfId="153" applyFont="1" applyFill="1" applyBorder="1" applyAlignment="1">
      <alignment horizontal="left" vertical="center" wrapText="1"/>
      <protection/>
    </xf>
    <xf numFmtId="164" fontId="24" fillId="0" borderId="19" xfId="0" applyNumberFormat="1" applyFont="1" applyFill="1" applyBorder="1" applyAlignment="1">
      <alignment horizontal="center" vertical="center" wrapText="1"/>
    </xf>
    <xf numFmtId="171" fontId="0" fillId="0" borderId="19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0" fontId="0" fillId="58" borderId="19" xfId="153" applyFont="1" applyFill="1" applyBorder="1" applyAlignment="1">
      <alignment horizontal="left" vertical="center" wrapText="1"/>
      <protection/>
    </xf>
    <xf numFmtId="0" fontId="3" fillId="0" borderId="19" xfId="153" applyFont="1" applyFill="1" applyBorder="1" applyAlignment="1">
      <alignment horizontal="center" vertical="center" wrapText="1"/>
      <protection/>
    </xf>
    <xf numFmtId="0" fontId="24" fillId="12" borderId="19" xfId="0" applyFont="1" applyFill="1" applyBorder="1" applyAlignment="1">
      <alignment horizontal="left" vertical="center" wrapText="1"/>
    </xf>
    <xf numFmtId="164" fontId="24" fillId="12" borderId="19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64" fontId="24" fillId="12" borderId="19" xfId="130" applyNumberFormat="1" applyFont="1" applyFill="1" applyBorder="1" applyAlignment="1">
      <alignment horizontal="center" vertical="center" wrapText="1"/>
      <protection/>
    </xf>
    <xf numFmtId="164" fontId="24" fillId="0" borderId="19" xfId="130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vertical="top" wrapText="1"/>
    </xf>
    <xf numFmtId="164" fontId="22" fillId="0" borderId="19" xfId="130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2" fillId="0" borderId="19" xfId="130" applyFont="1" applyFill="1" applyBorder="1" applyAlignment="1">
      <alignment horizontal="left" vertical="center" wrapText="1"/>
      <protection/>
    </xf>
    <xf numFmtId="164" fontId="0" fillId="0" borderId="19" xfId="0" applyNumberFormat="1" applyFont="1" applyFill="1" applyBorder="1" applyAlignment="1">
      <alignment horizontal="center" vertical="center" wrapText="1"/>
    </xf>
    <xf numFmtId="0" fontId="24" fillId="12" borderId="19" xfId="99" applyFont="1" applyFill="1" applyBorder="1" applyAlignment="1">
      <alignment horizontal="left" vertical="center" wrapText="1"/>
      <protection/>
    </xf>
    <xf numFmtId="164" fontId="24" fillId="12" borderId="19" xfId="99" applyNumberFormat="1" applyFont="1" applyFill="1" applyBorder="1" applyAlignment="1">
      <alignment horizontal="center" vertical="center" wrapText="1"/>
      <protection/>
    </xf>
    <xf numFmtId="0" fontId="3" fillId="58" borderId="19" xfId="153" applyFont="1" applyFill="1" applyBorder="1" applyAlignment="1">
      <alignment horizontal="center" vertical="center" wrapText="1"/>
      <protection/>
    </xf>
    <xf numFmtId="164" fontId="3" fillId="0" borderId="19" xfId="99" applyNumberFormat="1" applyFont="1" applyFill="1" applyBorder="1" applyAlignment="1">
      <alignment horizontal="center" vertical="center" wrapText="1"/>
      <protection/>
    </xf>
    <xf numFmtId="0" fontId="0" fillId="58" borderId="19" xfId="154" applyFont="1" applyFill="1" applyBorder="1" applyAlignment="1">
      <alignment horizontal="left" vertical="center" wrapText="1"/>
      <protection/>
    </xf>
    <xf numFmtId="164" fontId="22" fillId="0" borderId="19" xfId="99" applyNumberFormat="1" applyFont="1" applyFill="1" applyBorder="1" applyAlignment="1">
      <alignment horizontal="center" vertical="center" wrapText="1"/>
      <protection/>
    </xf>
    <xf numFmtId="164" fontId="0" fillId="0" borderId="19" xfId="99" applyNumberFormat="1" applyFont="1" applyFill="1" applyBorder="1" applyAlignment="1">
      <alignment horizontal="center" vertical="center" wrapText="1"/>
      <protection/>
    </xf>
    <xf numFmtId="164" fontId="0" fillId="0" borderId="19" xfId="99" applyNumberFormat="1" applyFont="1" applyFill="1" applyBorder="1" applyAlignment="1">
      <alignment horizontal="center" vertical="center"/>
      <protection/>
    </xf>
    <xf numFmtId="0" fontId="22" fillId="58" borderId="19" xfId="154" applyFont="1" applyFill="1" applyBorder="1" applyAlignment="1">
      <alignment horizontal="left" vertical="center" wrapText="1"/>
      <protection/>
    </xf>
    <xf numFmtId="0" fontId="0" fillId="58" borderId="19" xfId="99" applyFont="1" applyFill="1" applyBorder="1" applyAlignment="1">
      <alignment horizontal="left" vertical="center" wrapText="1"/>
      <protection/>
    </xf>
    <xf numFmtId="164" fontId="24" fillId="0" borderId="19" xfId="99" applyNumberFormat="1" applyFont="1" applyFill="1" applyBorder="1" applyAlignment="1">
      <alignment horizontal="center" vertical="center" wrapText="1"/>
      <protection/>
    </xf>
    <xf numFmtId="0" fontId="22" fillId="57" borderId="19" xfId="0" applyFont="1" applyFill="1" applyBorder="1" applyAlignment="1">
      <alignment horizontal="left" vertical="center" wrapText="1"/>
    </xf>
    <xf numFmtId="0" fontId="0" fillId="57" borderId="19" xfId="153" applyFont="1" applyFill="1" applyBorder="1" applyAlignment="1">
      <alignment horizontal="left" vertical="center" wrapText="1"/>
      <protection/>
    </xf>
    <xf numFmtId="0" fontId="0" fillId="57" borderId="19" xfId="0" applyFont="1" applyFill="1" applyBorder="1" applyAlignment="1">
      <alignment vertical="center" wrapText="1"/>
    </xf>
    <xf numFmtId="0" fontId="0" fillId="57" borderId="19" xfId="0" applyFont="1" applyFill="1" applyBorder="1" applyAlignment="1">
      <alignment horizontal="left" vertical="center" wrapText="1"/>
    </xf>
    <xf numFmtId="0" fontId="0" fillId="57" borderId="19" xfId="152" applyFont="1" applyFill="1" applyBorder="1" applyAlignment="1">
      <alignment horizontal="left" vertical="center" wrapText="1"/>
      <protection/>
    </xf>
    <xf numFmtId="0" fontId="24" fillId="12" borderId="19" xfId="15" applyFont="1" applyFill="1" applyBorder="1" applyAlignment="1">
      <alignment horizontal="left" vertical="center" wrapText="1"/>
      <protection/>
    </xf>
    <xf numFmtId="164" fontId="24" fillId="12" borderId="19" xfId="154" applyNumberFormat="1" applyFont="1" applyFill="1" applyBorder="1" applyAlignment="1">
      <alignment horizontal="center" vertical="center" wrapText="1"/>
      <protection/>
    </xf>
    <xf numFmtId="164" fontId="24" fillId="0" borderId="19" xfId="154" applyNumberFormat="1" applyFont="1" applyFill="1" applyBorder="1" applyAlignment="1">
      <alignment horizontal="center" vertical="center" wrapText="1"/>
      <protection/>
    </xf>
    <xf numFmtId="164" fontId="3" fillId="0" borderId="19" xfId="154" applyNumberFormat="1" applyFont="1" applyFill="1" applyBorder="1" applyAlignment="1">
      <alignment horizontal="center" vertical="center"/>
      <protection/>
    </xf>
    <xf numFmtId="164" fontId="3" fillId="0" borderId="19" xfId="154" applyNumberFormat="1" applyFont="1" applyFill="1" applyBorder="1">
      <alignment/>
      <protection/>
    </xf>
    <xf numFmtId="0" fontId="22" fillId="0" borderId="19" xfId="154" applyFont="1" applyFill="1" applyBorder="1" applyAlignment="1">
      <alignment horizontal="left" vertical="center" wrapText="1"/>
      <protection/>
    </xf>
    <xf numFmtId="164" fontId="0" fillId="0" borderId="19" xfId="154" applyNumberFormat="1" applyFont="1" applyFill="1" applyBorder="1" applyAlignment="1">
      <alignment horizontal="center" vertical="center" wrapText="1"/>
      <protection/>
    </xf>
    <xf numFmtId="164" fontId="22" fillId="0" borderId="19" xfId="154" applyNumberFormat="1" applyFont="1" applyFill="1" applyBorder="1" applyAlignment="1">
      <alignment horizontal="center" vertical="center" wrapText="1"/>
      <protection/>
    </xf>
    <xf numFmtId="164" fontId="0" fillId="0" borderId="19" xfId="132" applyNumberFormat="1" applyFont="1" applyFill="1" applyBorder="1" applyAlignment="1">
      <alignment horizontal="center" vertical="center" wrapText="1"/>
      <protection/>
    </xf>
    <xf numFmtId="164" fontId="0" fillId="0" borderId="19" xfId="154" applyNumberFormat="1" applyFont="1" applyFill="1" applyBorder="1">
      <alignment/>
      <protection/>
    </xf>
    <xf numFmtId="164" fontId="0" fillId="0" borderId="19" xfId="154" applyNumberFormat="1" applyFont="1" applyFill="1" applyBorder="1" applyAlignment="1">
      <alignment horizontal="center" vertical="center"/>
      <protection/>
    </xf>
    <xf numFmtId="0" fontId="24" fillId="0" borderId="19" xfId="154" applyFont="1" applyFill="1" applyBorder="1" applyAlignment="1">
      <alignment horizontal="center" vertical="center" wrapText="1"/>
      <protection/>
    </xf>
    <xf numFmtId="164" fontId="0" fillId="0" borderId="19" xfId="162" applyNumberFormat="1" applyFont="1" applyFill="1" applyBorder="1" applyAlignment="1">
      <alignment horizontal="center" vertical="center" wrapText="1"/>
    </xf>
    <xf numFmtId="0" fontId="0" fillId="0" borderId="19" xfId="154" applyFont="1" applyFill="1" applyBorder="1" applyAlignment="1">
      <alignment horizontal="left" vertical="center" wrapText="1"/>
      <protection/>
    </xf>
    <xf numFmtId="164" fontId="0" fillId="0" borderId="19" xfId="154" applyNumberFormat="1" applyFont="1" applyFill="1" applyBorder="1" applyAlignment="1">
      <alignment horizontal="center" vertical="center"/>
      <protection/>
    </xf>
    <xf numFmtId="0" fontId="22" fillId="0" borderId="19" xfId="132" applyFont="1" applyFill="1" applyBorder="1" applyAlignment="1">
      <alignment horizontal="left" vertical="center" wrapText="1"/>
      <protection/>
    </xf>
    <xf numFmtId="0" fontId="0" fillId="0" borderId="19" xfId="15" applyFont="1" applyFill="1" applyBorder="1" applyAlignment="1">
      <alignment horizontal="left" vertical="center" wrapText="1"/>
      <protection/>
    </xf>
    <xf numFmtId="0" fontId="0" fillId="0" borderId="19" xfId="154" applyFont="1" applyFill="1" applyBorder="1" applyAlignment="1">
      <alignment horizontal="left" vertical="center" wrapText="1"/>
      <protection/>
    </xf>
    <xf numFmtId="0" fontId="3" fillId="0" borderId="19" xfId="154" applyFont="1" applyFill="1" applyBorder="1" applyAlignment="1">
      <alignment horizontal="center" vertical="center" wrapText="1"/>
      <protection/>
    </xf>
    <xf numFmtId="164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57" applyFont="1" applyFill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left" vertical="center" wrapText="1"/>
    </xf>
    <xf numFmtId="0" fontId="0" fillId="59" borderId="19" xfId="57" applyFont="1" applyFill="1" applyBorder="1" applyAlignment="1" applyProtection="1">
      <alignment horizontal="left" vertical="top" wrapText="1"/>
      <protection locked="0"/>
    </xf>
    <xf numFmtId="0" fontId="0" fillId="0" borderId="19" xfId="57" applyNumberFormat="1" applyFont="1" applyFill="1" applyBorder="1" applyAlignment="1" applyProtection="1">
      <alignment horizontal="left" vertical="top" wrapText="1"/>
      <protection locked="0"/>
    </xf>
    <xf numFmtId="0" fontId="0" fillId="0" borderId="19" xfId="58" applyFont="1" applyFill="1" applyBorder="1" applyAlignment="1" applyProtection="1">
      <alignment horizontal="left" vertical="center" wrapText="1"/>
      <protection/>
    </xf>
    <xf numFmtId="0" fontId="3" fillId="59" borderId="19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left" vertical="center" wrapText="1"/>
      <protection/>
    </xf>
    <xf numFmtId="164" fontId="3" fillId="0" borderId="19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148" applyFont="1" applyFill="1" applyBorder="1" applyAlignment="1">
      <alignment horizontal="left" vertical="center" wrapText="1"/>
      <protection/>
    </xf>
    <xf numFmtId="0" fontId="3" fillId="0" borderId="19" xfId="109" applyFont="1" applyFill="1" applyBorder="1" applyAlignment="1">
      <alignment horizontal="center" vertical="center" wrapText="1"/>
      <protection/>
    </xf>
    <xf numFmtId="0" fontId="0" fillId="0" borderId="19" xfId="109" applyFont="1" applyFill="1" applyBorder="1" applyAlignment="1">
      <alignment horizontal="left" vertical="center" wrapText="1"/>
      <protection/>
    </xf>
    <xf numFmtId="0" fontId="0" fillId="0" borderId="19" xfId="111" applyFont="1" applyFill="1" applyBorder="1" applyAlignment="1">
      <alignment horizontal="left" vertical="center" wrapText="1"/>
      <protection/>
    </xf>
    <xf numFmtId="0" fontId="0" fillId="0" borderId="19" xfId="152" applyFont="1" applyFill="1" applyBorder="1" applyAlignment="1">
      <alignment vertical="center" wrapText="1"/>
      <protection/>
    </xf>
    <xf numFmtId="0" fontId="3" fillId="0" borderId="19" xfId="152" applyFont="1" applyFill="1" applyBorder="1" applyAlignment="1">
      <alignment horizontal="center" vertical="center" wrapText="1"/>
      <protection/>
    </xf>
    <xf numFmtId="167" fontId="24" fillId="12" borderId="19" xfId="0" applyNumberFormat="1" applyFont="1" applyFill="1" applyBorder="1" applyAlignment="1">
      <alignment horizontal="center" vertical="center" wrapText="1"/>
    </xf>
    <xf numFmtId="167" fontId="3" fillId="0" borderId="19" xfId="153" applyNumberFormat="1" applyFont="1" applyFill="1" applyBorder="1" applyAlignment="1">
      <alignment horizontal="center" vertical="center" wrapText="1"/>
      <protection/>
    </xf>
    <xf numFmtId="168" fontId="22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wrapText="1"/>
    </xf>
    <xf numFmtId="0" fontId="3" fillId="12" borderId="19" xfId="153" applyFont="1" applyFill="1" applyBorder="1" applyAlignment="1">
      <alignment horizontal="left" vertical="center" wrapText="1"/>
      <protection/>
    </xf>
    <xf numFmtId="164" fontId="3" fillId="12" borderId="19" xfId="144" applyNumberFormat="1" applyFont="1" applyFill="1" applyBorder="1" applyAlignment="1">
      <alignment horizontal="center" vertical="center" wrapText="1"/>
      <protection/>
    </xf>
    <xf numFmtId="164" fontId="0" fillId="0" borderId="19" xfId="0" applyNumberFormat="1" applyFont="1" applyFill="1" applyBorder="1" applyAlignment="1">
      <alignment vertical="center"/>
    </xf>
    <xf numFmtId="0" fontId="0" fillId="57" borderId="19" xfId="0" applyFont="1" applyFill="1" applyBorder="1" applyAlignment="1">
      <alignment horizontal="center" vertical="center" wrapText="1"/>
    </xf>
    <xf numFmtId="0" fontId="3" fillId="0" borderId="19" xfId="57" applyNumberFormat="1" applyFont="1" applyFill="1" applyBorder="1" applyAlignment="1">
      <alignment horizontal="center" vertical="center" wrapText="1"/>
      <protection/>
    </xf>
    <xf numFmtId="164" fontId="56" fillId="0" borderId="19" xfId="0" applyNumberFormat="1" applyFont="1" applyFill="1" applyBorder="1" applyAlignment="1">
      <alignment horizontal="center" vertical="center"/>
    </xf>
    <xf numFmtId="0" fontId="0" fillId="0" borderId="19" xfId="57" applyNumberFormat="1" applyFont="1" applyFill="1" applyBorder="1" applyAlignment="1">
      <alignment horizontal="left" vertical="center" wrapText="1"/>
      <protection/>
    </xf>
    <xf numFmtId="0" fontId="0" fillId="57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57" borderId="19" xfId="0" applyFill="1" applyBorder="1" applyAlignment="1">
      <alignment horizontal="left" vertical="center" wrapText="1"/>
    </xf>
    <xf numFmtId="0" fontId="0" fillId="57" borderId="19" xfId="0" applyNumberFormat="1" applyFont="1" applyFill="1" applyBorder="1" applyAlignment="1">
      <alignment horizontal="left" vertical="top" wrapText="1"/>
    </xf>
    <xf numFmtId="170" fontId="0" fillId="0" borderId="19" xfId="0" applyNumberFormat="1" applyFont="1" applyFill="1" applyBorder="1" applyAlignment="1">
      <alignment horizontal="center" vertical="center" wrapText="1"/>
    </xf>
    <xf numFmtId="169" fontId="0" fillId="57" borderId="19" xfId="0" applyNumberFormat="1" applyFont="1" applyFill="1" applyBorder="1" applyAlignment="1">
      <alignment horizontal="center" vertical="center" wrapText="1"/>
    </xf>
    <xf numFmtId="164" fontId="0" fillId="57" borderId="19" xfId="0" applyNumberFormat="1" applyFont="1" applyFill="1" applyBorder="1" applyAlignment="1">
      <alignment horizontal="center" vertical="center" wrapText="1"/>
    </xf>
    <xf numFmtId="164" fontId="22" fillId="57" borderId="19" xfId="0" applyNumberFormat="1" applyFont="1" applyFill="1" applyBorder="1" applyAlignment="1">
      <alignment horizontal="center" vertical="center" wrapText="1"/>
    </xf>
    <xf numFmtId="0" fontId="0" fillId="0" borderId="19" xfId="57" applyNumberFormat="1" applyFont="1" applyFill="1" applyBorder="1" applyAlignment="1">
      <alignment horizontal="center" vertical="center" wrapText="1"/>
      <protection/>
    </xf>
    <xf numFmtId="169" fontId="0" fillId="0" borderId="19" xfId="0" applyNumberFormat="1" applyFont="1" applyFill="1" applyBorder="1" applyAlignment="1">
      <alignment horizontal="left" vertical="center" wrapText="1"/>
    </xf>
    <xf numFmtId="0" fontId="0" fillId="0" borderId="19" xfId="152" applyFont="1" applyFill="1" applyBorder="1" applyAlignment="1" applyProtection="1">
      <alignment horizontal="center" vertical="center" wrapText="1"/>
      <protection/>
    </xf>
    <xf numFmtId="169" fontId="0" fillId="0" borderId="19" xfId="152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>
      <alignment vertical="center" wrapText="1"/>
    </xf>
    <xf numFmtId="0" fontId="24" fillId="57" borderId="19" xfId="0" applyFont="1" applyFill="1" applyBorder="1" applyAlignment="1">
      <alignment horizontal="center" vertical="center" wrapText="1"/>
    </xf>
    <xf numFmtId="0" fontId="3" fillId="57" borderId="19" xfId="153" applyFont="1" applyFill="1" applyBorder="1" applyAlignment="1">
      <alignment horizontal="center" vertical="center" wrapText="1"/>
      <protection/>
    </xf>
    <xf numFmtId="164" fontId="3" fillId="57" borderId="19" xfId="0" applyNumberFormat="1" applyFont="1" applyFill="1" applyBorder="1" applyAlignment="1">
      <alignment horizontal="center" vertical="center"/>
    </xf>
    <xf numFmtId="166" fontId="55" fillId="57" borderId="19" xfId="0" applyNumberFormat="1" applyFont="1" applyFill="1" applyBorder="1" applyAlignment="1">
      <alignment horizontal="left" vertical="center" wrapText="1"/>
    </xf>
    <xf numFmtId="166" fontId="55" fillId="0" borderId="19" xfId="0" applyNumberFormat="1" applyFont="1" applyFill="1" applyBorder="1" applyAlignment="1">
      <alignment horizontal="left" vertical="center" wrapText="1"/>
    </xf>
    <xf numFmtId="0" fontId="22" fillId="57" borderId="19" xfId="152" applyFont="1" applyFill="1" applyBorder="1" applyAlignment="1">
      <alignment horizontal="left" vertical="center" wrapText="1"/>
      <protection/>
    </xf>
    <xf numFmtId="0" fontId="22" fillId="0" borderId="19" xfId="152" applyFont="1" applyFill="1" applyBorder="1" applyAlignment="1">
      <alignment horizontal="left" vertical="center" wrapText="1"/>
      <protection/>
    </xf>
    <xf numFmtId="0" fontId="3" fillId="57" borderId="19" xfId="0" applyFont="1" applyFill="1" applyBorder="1" applyAlignment="1">
      <alignment horizontal="center" vertical="center" wrapText="1"/>
    </xf>
    <xf numFmtId="0" fontId="0" fillId="57" borderId="19" xfId="57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>
      <alignment horizontal="left" vertical="center"/>
    </xf>
    <xf numFmtId="0" fontId="0" fillId="0" borderId="19" xfId="153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58" borderId="19" xfId="0" applyFont="1" applyFill="1" applyBorder="1" applyAlignment="1" applyProtection="1">
      <alignment horizontal="left" vertical="center" wrapText="1"/>
      <protection locked="0"/>
    </xf>
    <xf numFmtId="164" fontId="0" fillId="58" borderId="1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left" vertical="center" wrapText="1"/>
    </xf>
    <xf numFmtId="164" fontId="0" fillId="0" borderId="19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 applyProtection="1">
      <alignment vertical="center" wrapText="1"/>
      <protection locked="0"/>
    </xf>
    <xf numFmtId="49" fontId="22" fillId="0" borderId="19" xfId="0" applyNumberFormat="1" applyFont="1" applyFill="1" applyBorder="1" applyAlignment="1" applyProtection="1">
      <alignment vertical="center" wrapText="1"/>
      <protection locked="0"/>
    </xf>
    <xf numFmtId="0" fontId="0" fillId="0" borderId="19" xfId="153" applyFont="1" applyFill="1" applyBorder="1" applyAlignment="1">
      <alignment vertical="center" wrapText="1"/>
      <protection/>
    </xf>
    <xf numFmtId="0" fontId="0" fillId="0" borderId="19" xfId="152" applyFont="1" applyFill="1" applyBorder="1" applyAlignment="1">
      <alignment horizontal="center" vertical="center" wrapText="1"/>
      <protection/>
    </xf>
    <xf numFmtId="169" fontId="24" fillId="12" borderId="19" xfId="0" applyNumberFormat="1" applyFont="1" applyFill="1" applyBorder="1" applyAlignment="1">
      <alignment horizontal="left" vertical="center" wrapText="1"/>
    </xf>
    <xf numFmtId="164" fontId="0" fillId="0" borderId="19" xfId="152" applyNumberFormat="1" applyFont="1" applyFill="1" applyBorder="1" applyAlignment="1">
      <alignment horizontal="center" vertical="center" wrapText="1"/>
      <protection/>
    </xf>
    <xf numFmtId="164" fontId="0" fillId="0" borderId="19" xfId="0" applyNumberFormat="1" applyFont="1" applyFill="1" applyBorder="1" applyAlignment="1">
      <alignment wrapText="1"/>
    </xf>
    <xf numFmtId="169" fontId="0" fillId="0" borderId="19" xfId="152" applyNumberFormat="1" applyFont="1" applyFill="1" applyBorder="1" applyAlignment="1">
      <alignment horizontal="left" vertical="center" wrapText="1"/>
      <protection/>
    </xf>
    <xf numFmtId="0" fontId="0" fillId="0" borderId="19" xfId="152" applyFont="1" applyFill="1" applyBorder="1" applyAlignment="1">
      <alignment wrapText="1"/>
      <protection/>
    </xf>
    <xf numFmtId="0" fontId="0" fillId="0" borderId="19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 wrapText="1"/>
    </xf>
    <xf numFmtId="164" fontId="3" fillId="12" borderId="21" xfId="0" applyNumberFormat="1" applyFont="1" applyFill="1" applyBorder="1" applyAlignment="1">
      <alignment horizontal="center" vertical="center" wrapText="1"/>
    </xf>
    <xf numFmtId="0" fontId="53" fillId="12" borderId="20" xfId="0" applyFont="1" applyFill="1" applyBorder="1" applyAlignment="1">
      <alignment horizontal="center" vertical="center" wrapText="1"/>
    </xf>
    <xf numFmtId="49" fontId="53" fillId="57" borderId="20" xfId="0" applyNumberFormat="1" applyFont="1" applyFill="1" applyBorder="1" applyAlignment="1">
      <alignment horizontal="center" vertical="center" wrapText="1"/>
    </xf>
    <xf numFmtId="164" fontId="31" fillId="0" borderId="21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164" fontId="21" fillId="0" borderId="21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164" fontId="31" fillId="12" borderId="21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164" fontId="31" fillId="0" borderId="21" xfId="0" applyNumberFormat="1" applyFont="1" applyFill="1" applyBorder="1" applyAlignment="1">
      <alignment wrapText="1"/>
    </xf>
    <xf numFmtId="164" fontId="21" fillId="0" borderId="21" xfId="0" applyNumberFormat="1" applyFont="1" applyFill="1" applyBorder="1" applyAlignment="1">
      <alignment wrapText="1"/>
    </xf>
    <xf numFmtId="164" fontId="21" fillId="0" borderId="21" xfId="0" applyNumberFormat="1" applyFont="1" applyFill="1" applyBorder="1" applyAlignment="1">
      <alignment vertical="justify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12" borderId="20" xfId="0" applyFont="1" applyFill="1" applyBorder="1" applyAlignment="1">
      <alignment horizontal="center" vertical="center" wrapText="1"/>
    </xf>
    <xf numFmtId="164" fontId="32" fillId="12" borderId="21" xfId="0" applyNumberFormat="1" applyFont="1" applyFill="1" applyBorder="1" applyAlignment="1">
      <alignment horizontal="center" vertical="center" wrapText="1"/>
    </xf>
    <xf numFmtId="16" fontId="24" fillId="0" borderId="20" xfId="0" applyNumberFormat="1" applyFont="1" applyBorder="1" applyAlignment="1">
      <alignment horizontal="center" vertical="center" wrapText="1"/>
    </xf>
    <xf numFmtId="164" fontId="33" fillId="0" borderId="21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164" fontId="31" fillId="12" borderId="21" xfId="0" applyNumberFormat="1" applyFont="1" applyFill="1" applyBorder="1" applyAlignment="1">
      <alignment horizontal="center" vertical="center" wrapText="1"/>
    </xf>
    <xf numFmtId="49" fontId="22" fillId="0" borderId="20" xfId="130" applyNumberFormat="1" applyFont="1" applyFill="1" applyBorder="1" applyAlignment="1">
      <alignment horizontal="center" vertical="center" wrapText="1"/>
      <protection/>
    </xf>
    <xf numFmtId="49" fontId="3" fillId="0" borderId="20" xfId="130" applyNumberFormat="1" applyFont="1" applyFill="1" applyBorder="1" applyAlignment="1">
      <alignment horizontal="center" vertical="center"/>
      <protection/>
    </xf>
    <xf numFmtId="164" fontId="21" fillId="0" borderId="21" xfId="130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24" fillId="12" borderId="20" xfId="99" applyFont="1" applyFill="1" applyBorder="1" applyAlignment="1">
      <alignment horizontal="center" vertical="center" wrapText="1"/>
      <protection/>
    </xf>
    <xf numFmtId="164" fontId="31" fillId="12" borderId="21" xfId="99" applyNumberFormat="1" applyFont="1" applyFill="1" applyBorder="1">
      <alignment/>
      <protection/>
    </xf>
    <xf numFmtId="49" fontId="3" fillId="58" borderId="20" xfId="99" applyNumberFormat="1" applyFont="1" applyFill="1" applyBorder="1" applyAlignment="1">
      <alignment horizontal="center"/>
      <protection/>
    </xf>
    <xf numFmtId="164" fontId="31" fillId="0" borderId="21" xfId="99" applyNumberFormat="1" applyFont="1" applyFill="1" applyBorder="1">
      <alignment/>
      <protection/>
    </xf>
    <xf numFmtId="49" fontId="22" fillId="58" borderId="20" xfId="99" applyNumberFormat="1" applyFont="1" applyFill="1" applyBorder="1" applyAlignment="1">
      <alignment horizontal="center" vertical="center" wrapText="1"/>
      <protection/>
    </xf>
    <xf numFmtId="164" fontId="21" fillId="0" borderId="21" xfId="99" applyNumberFormat="1" applyFont="1" applyFill="1" applyBorder="1" applyAlignment="1">
      <alignment wrapText="1"/>
      <protection/>
    </xf>
    <xf numFmtId="164" fontId="21" fillId="0" borderId="21" xfId="99" applyNumberFormat="1" applyFont="1" applyFill="1" applyBorder="1" applyAlignment="1">
      <alignment horizontal="center" vertical="center" wrapText="1"/>
      <protection/>
    </xf>
    <xf numFmtId="49" fontId="3" fillId="58" borderId="20" xfId="99" applyNumberFormat="1" applyFont="1" applyFill="1" applyBorder="1" applyAlignment="1">
      <alignment horizontal="center" vertical="center"/>
      <protection/>
    </xf>
    <xf numFmtId="49" fontId="22" fillId="58" borderId="20" xfId="0" applyNumberFormat="1" applyFont="1" applyFill="1" applyBorder="1" applyAlignment="1">
      <alignment horizontal="center" vertical="center"/>
    </xf>
    <xf numFmtId="49" fontId="3" fillId="0" borderId="20" xfId="99" applyNumberFormat="1" applyFont="1" applyFill="1" applyBorder="1" applyAlignment="1">
      <alignment horizontal="center" vertical="center"/>
      <protection/>
    </xf>
    <xf numFmtId="164" fontId="33" fillId="0" borderId="21" xfId="0" applyNumberFormat="1" applyFont="1" applyFill="1" applyBorder="1" applyAlignment="1">
      <alignment horizontal="left" vertical="center" wrapText="1"/>
    </xf>
    <xf numFmtId="49" fontId="22" fillId="0" borderId="20" xfId="99" applyNumberFormat="1" applyFont="1" applyFill="1" applyBorder="1" applyAlignment="1">
      <alignment horizontal="center" vertical="center" wrapText="1"/>
      <protection/>
    </xf>
    <xf numFmtId="164" fontId="21" fillId="0" borderId="21" xfId="99" applyNumberFormat="1" applyFont="1" applyFill="1" applyBorder="1" applyAlignment="1">
      <alignment vertical="center" wrapText="1"/>
      <protection/>
    </xf>
    <xf numFmtId="49" fontId="22" fillId="0" borderId="20" xfId="0" applyNumberFormat="1" applyFont="1" applyFill="1" applyBorder="1" applyAlignment="1">
      <alignment horizontal="center" vertical="center"/>
    </xf>
    <xf numFmtId="164" fontId="21" fillId="0" borderId="21" xfId="99" applyNumberFormat="1" applyFont="1" applyFill="1" applyBorder="1" applyAlignment="1">
      <alignment horizontal="left" vertical="center" wrapText="1"/>
      <protection/>
    </xf>
    <xf numFmtId="49" fontId="0" fillId="0" borderId="20" xfId="0" applyNumberFormat="1" applyFont="1" applyFill="1" applyBorder="1" applyAlignment="1">
      <alignment horizontal="center" vertical="center"/>
    </xf>
    <xf numFmtId="164" fontId="33" fillId="0" borderId="21" xfId="0" applyNumberFormat="1" applyFont="1" applyFill="1" applyBorder="1" applyAlignment="1">
      <alignment vertical="top" wrapText="1"/>
    </xf>
    <xf numFmtId="0" fontId="24" fillId="12" borderId="20" xfId="154" applyFont="1" applyFill="1" applyBorder="1" applyAlignment="1">
      <alignment horizontal="center" vertical="center" wrapText="1"/>
      <protection/>
    </xf>
    <xf numFmtId="164" fontId="31" fillId="12" borderId="21" xfId="154" applyNumberFormat="1" applyFont="1" applyFill="1" applyBorder="1">
      <alignment/>
      <protection/>
    </xf>
    <xf numFmtId="49" fontId="3" fillId="0" borderId="20" xfId="154" applyNumberFormat="1" applyFont="1" applyFill="1" applyBorder="1" applyAlignment="1">
      <alignment horizontal="center" vertical="center"/>
      <protection/>
    </xf>
    <xf numFmtId="164" fontId="31" fillId="0" borderId="21" xfId="154" applyNumberFormat="1" applyFont="1" applyFill="1" applyBorder="1">
      <alignment/>
      <protection/>
    </xf>
    <xf numFmtId="49" fontId="22" fillId="0" borderId="20" xfId="154" applyNumberFormat="1" applyFont="1" applyFill="1" applyBorder="1" applyAlignment="1">
      <alignment horizontal="center" vertical="center" wrapText="1"/>
      <protection/>
    </xf>
    <xf numFmtId="164" fontId="21" fillId="0" borderId="21" xfId="154" applyNumberFormat="1" applyFont="1" applyFill="1" applyBorder="1" applyAlignment="1">
      <alignment horizontal="center" vertical="center" wrapText="1"/>
      <protection/>
    </xf>
    <xf numFmtId="164" fontId="21" fillId="0" borderId="21" xfId="155" applyNumberFormat="1" applyFont="1" applyFill="1" applyBorder="1" applyAlignment="1">
      <alignment horizontal="center" vertical="center" wrapText="1"/>
      <protection/>
    </xf>
    <xf numFmtId="164" fontId="21" fillId="0" borderId="21" xfId="154" applyNumberFormat="1" applyFont="1" applyFill="1" applyBorder="1" applyAlignment="1">
      <alignment horizontal="center" wrapText="1"/>
      <protection/>
    </xf>
    <xf numFmtId="0" fontId="3" fillId="0" borderId="20" xfId="154" applyFont="1" applyFill="1" applyBorder="1" applyAlignment="1">
      <alignment horizontal="center" vertical="center"/>
      <protection/>
    </xf>
    <xf numFmtId="164" fontId="31" fillId="0" borderId="21" xfId="154" applyNumberFormat="1" applyFont="1" applyFill="1" applyBorder="1" applyAlignment="1">
      <alignment horizontal="center" vertical="center"/>
      <protection/>
    </xf>
    <xf numFmtId="49" fontId="0" fillId="0" borderId="20" xfId="154" applyNumberFormat="1" applyFont="1" applyFill="1" applyBorder="1" applyAlignment="1">
      <alignment horizontal="center" vertical="center"/>
      <protection/>
    </xf>
    <xf numFmtId="0" fontId="0" fillId="0" borderId="20" xfId="154" applyFont="1" applyFill="1" applyBorder="1" applyAlignment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 wrapText="1"/>
    </xf>
    <xf numFmtId="164" fontId="31" fillId="0" borderId="21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/>
    </xf>
    <xf numFmtId="164" fontId="31" fillId="12" borderId="21" xfId="0" applyNumberFormat="1" applyFont="1" applyFill="1" applyBorder="1" applyAlignment="1">
      <alignment/>
    </xf>
    <xf numFmtId="164" fontId="31" fillId="0" borderId="21" xfId="0" applyNumberFormat="1" applyFont="1" applyFill="1" applyBorder="1" applyAlignment="1">
      <alignment/>
    </xf>
    <xf numFmtId="164" fontId="21" fillId="0" borderId="21" xfId="0" applyNumberFormat="1" applyFont="1" applyFill="1" applyBorder="1" applyAlignment="1">
      <alignment/>
    </xf>
    <xf numFmtId="49" fontId="3" fillId="0" borderId="20" xfId="108" applyNumberFormat="1" applyFont="1" applyFill="1" applyBorder="1" applyAlignment="1">
      <alignment horizontal="center" vertical="center"/>
      <protection/>
    </xf>
    <xf numFmtId="49" fontId="0" fillId="0" borderId="20" xfId="108" applyNumberFormat="1" applyFont="1" applyFill="1" applyBorder="1" applyAlignment="1">
      <alignment horizontal="center" vertical="center"/>
      <protection/>
    </xf>
    <xf numFmtId="49" fontId="0" fillId="0" borderId="20" xfId="109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164" fontId="31" fillId="12" borderId="21" xfId="0" applyNumberFormat="1" applyFont="1" applyFill="1" applyBorder="1" applyAlignment="1">
      <alignment vertical="center"/>
    </xf>
    <xf numFmtId="164" fontId="21" fillId="0" borderId="21" xfId="0" applyNumberFormat="1" applyFont="1" applyFill="1" applyBorder="1" applyAlignment="1">
      <alignment vertical="center"/>
    </xf>
    <xf numFmtId="164" fontId="21" fillId="0" borderId="21" xfId="0" applyNumberFormat="1" applyFont="1" applyFill="1" applyBorder="1" applyAlignment="1">
      <alignment vertical="center" wrapText="1"/>
    </xf>
    <xf numFmtId="0" fontId="0" fillId="57" borderId="20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/>
    </xf>
    <xf numFmtId="164" fontId="21" fillId="0" borderId="21" xfId="0" applyNumberFormat="1" applyFont="1" applyFill="1" applyBorder="1" applyAlignment="1">
      <alignment horizontal="left" vertical="center" wrapText="1"/>
    </xf>
    <xf numFmtId="164" fontId="21" fillId="0" borderId="21" xfId="154" applyNumberFormat="1" applyFont="1" applyFill="1" applyBorder="1" applyAlignment="1">
      <alignment horizontal="left" vertical="center" wrapText="1"/>
      <protection/>
    </xf>
    <xf numFmtId="164" fontId="21" fillId="0" borderId="21" xfId="0" applyNumberFormat="1" applyFont="1" applyFill="1" applyBorder="1" applyAlignment="1">
      <alignment vertical="top" wrapText="1"/>
    </xf>
    <xf numFmtId="164" fontId="21" fillId="0" borderId="21" xfId="0" applyNumberFormat="1" applyFont="1" applyFill="1" applyBorder="1" applyAlignment="1">
      <alignment vertical="top"/>
    </xf>
    <xf numFmtId="49" fontId="0" fillId="57" borderId="20" xfId="0" applyNumberFormat="1" applyFont="1" applyFill="1" applyBorder="1" applyAlignment="1">
      <alignment horizontal="center" vertical="center" wrapText="1"/>
    </xf>
    <xf numFmtId="164" fontId="21" fillId="0" borderId="21" xfId="0" applyNumberFormat="1" applyFont="1" applyFill="1" applyBorder="1" applyAlignment="1">
      <alignment horizontal="left" vertical="center"/>
    </xf>
    <xf numFmtId="0" fontId="0" fillId="57" borderId="20" xfId="0" applyFont="1" applyFill="1" applyBorder="1" applyAlignment="1">
      <alignment horizontal="center" vertical="center"/>
    </xf>
    <xf numFmtId="164" fontId="32" fillId="12" borderId="21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4" fillId="57" borderId="20" xfId="0" applyFont="1" applyFill="1" applyBorder="1" applyAlignment="1">
      <alignment horizontal="center" vertical="center" wrapText="1"/>
    </xf>
    <xf numFmtId="49" fontId="3" fillId="57" borderId="20" xfId="0" applyNumberFormat="1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center" vertical="center" wrapText="1"/>
    </xf>
    <xf numFmtId="49" fontId="22" fillId="57" borderId="20" xfId="0" applyNumberFormat="1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center" vertical="center"/>
    </xf>
    <xf numFmtId="164" fontId="32" fillId="0" borderId="21" xfId="0" applyNumberFormat="1" applyFont="1" applyFill="1" applyBorder="1" applyAlignment="1">
      <alignment horizontal="center" vertical="center" wrapText="1"/>
    </xf>
    <xf numFmtId="164" fontId="31" fillId="12" borderId="21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164" fontId="21" fillId="0" borderId="21" xfId="0" applyNumberFormat="1" applyFont="1" applyFill="1" applyBorder="1" applyAlignment="1">
      <alignment horizontal="center" vertical="top" wrapText="1"/>
    </xf>
    <xf numFmtId="164" fontId="31" fillId="12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3" xfId="152" applyFont="1" applyFill="1" applyBorder="1" applyAlignment="1">
      <alignment horizontal="left" vertical="center" wrapText="1"/>
      <protection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 wrapText="1"/>
    </xf>
    <xf numFmtId="164" fontId="54" fillId="0" borderId="23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wrapText="1"/>
    </xf>
    <xf numFmtId="165" fontId="0" fillId="0" borderId="23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/>
    </xf>
    <xf numFmtId="164" fontId="21" fillId="0" borderId="24" xfId="0" applyNumberFormat="1" applyFont="1" applyFill="1" applyBorder="1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63">
    <cellStyle name="Normal" xfId="0"/>
    <cellStyle name="’К‰Э [0.00]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Excel Built-in Excel Built-in Excel Built-in Excel Built-in Excel Built-in Excel Built-in Excel Built-in TableStyleLight1" xfId="52"/>
    <cellStyle name="Excel Built-in Excel Built-in Excel Built-in Обычный_Форма 1.4." xfId="53"/>
    <cellStyle name="Excel Built-in TableStyleLight1" xfId="54"/>
    <cellStyle name="Excel Built-in Обычный_Форма 1.4." xfId="55"/>
    <cellStyle name="TableStyleLight1" xfId="56"/>
    <cellStyle name="TableStyleLight1 2" xfId="57"/>
    <cellStyle name="TableStyleLight1 2 2" xfId="58"/>
    <cellStyle name="TableStyleLight1_ИПР-14 1 кв.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Денежный 2" xfId="80"/>
    <cellStyle name="Денежный 3" xfId="81"/>
    <cellStyle name="Денежный 3 2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10" xfId="99"/>
    <cellStyle name="Обычный 11" xfId="100"/>
    <cellStyle name="Обычный 11 2" xfId="101"/>
    <cellStyle name="Обычный 11 2 2" xfId="102"/>
    <cellStyle name="Обычный 11 2 2 2" xfId="103"/>
    <cellStyle name="Обычный 11 3" xfId="104"/>
    <cellStyle name="Обычный 12" xfId="105"/>
    <cellStyle name="Обычный 13" xfId="106"/>
    <cellStyle name="Обычный 13 2" xfId="107"/>
    <cellStyle name="Обычный 14" xfId="108"/>
    <cellStyle name="Обычный 15" xfId="109"/>
    <cellStyle name="Обычный 15 2" xfId="110"/>
    <cellStyle name="Обычный 16" xfId="111"/>
    <cellStyle name="Обычный 17" xfId="112"/>
    <cellStyle name="Обычный 18" xfId="113"/>
    <cellStyle name="Обычный 19" xfId="114"/>
    <cellStyle name="Обычный 2" xfId="115"/>
    <cellStyle name="Обычный 2 2" xfId="116"/>
    <cellStyle name="Обычный 2 3" xfId="117"/>
    <cellStyle name="Обычный 2_реестр счет-фактур  2011г" xfId="118"/>
    <cellStyle name="Обычный 20" xfId="119"/>
    <cellStyle name="Обычный 21" xfId="120"/>
    <cellStyle name="Обычный 22" xfId="121"/>
    <cellStyle name="Обычный 23" xfId="122"/>
    <cellStyle name="Обычный 24" xfId="123"/>
    <cellStyle name="Обычный 24 2" xfId="124"/>
    <cellStyle name="Обычный 25" xfId="125"/>
    <cellStyle name="Обычный 26" xfId="126"/>
    <cellStyle name="Обычный 27" xfId="127"/>
    <cellStyle name="Обычный 28" xfId="128"/>
    <cellStyle name="Обычный 29" xfId="129"/>
    <cellStyle name="Обычный 3" xfId="130"/>
    <cellStyle name="Обычный 3 2" xfId="131"/>
    <cellStyle name="Обычный 3_форма 7.1. ИПР-13" xfId="132"/>
    <cellStyle name="Обычный 30" xfId="133"/>
    <cellStyle name="Обычный 31" xfId="134"/>
    <cellStyle name="Обычный 32" xfId="135"/>
    <cellStyle name="Обычный 34" xfId="136"/>
    <cellStyle name="Обычный 4" xfId="137"/>
    <cellStyle name="Обычный 4 3" xfId="138"/>
    <cellStyle name="Обычный 4_реестр ИПР нов" xfId="139"/>
    <cellStyle name="Обычный 5" xfId="140"/>
    <cellStyle name="Обычный 5 2" xfId="141"/>
    <cellStyle name="Обычный 50" xfId="142"/>
    <cellStyle name="Обычный 56" xfId="143"/>
    <cellStyle name="Обычный 6" xfId="144"/>
    <cellStyle name="Обычный 6 2" xfId="145"/>
    <cellStyle name="Обычный 7" xfId="146"/>
    <cellStyle name="Обычный 7 2" xfId="147"/>
    <cellStyle name="Обычный 8" xfId="148"/>
    <cellStyle name="Обычный 9" xfId="149"/>
    <cellStyle name="Обычный 9 2" xfId="150"/>
    <cellStyle name="Обычный_ИПР 2012 04.04.12" xfId="151"/>
    <cellStyle name="Обычный_ИПР 2013" xfId="152"/>
    <cellStyle name="Обычный_Форма 1.4." xfId="153"/>
    <cellStyle name="Обычный_форма 7.1. ИПР-13" xfId="154"/>
    <cellStyle name="Обычный_Формы и отчет Киселевск 12мес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Percent" xfId="162"/>
    <cellStyle name="Процентный 2" xfId="163"/>
    <cellStyle name="Процентный 3" xfId="164"/>
    <cellStyle name="Процентный 4" xfId="165"/>
    <cellStyle name="Процентный 4 2" xfId="166"/>
    <cellStyle name="Связанная ячейка" xfId="167"/>
    <cellStyle name="Связанная ячейка 2" xfId="168"/>
    <cellStyle name="Текст предупреждения" xfId="169"/>
    <cellStyle name="Текст предупреждения 2" xfId="170"/>
    <cellStyle name="Comma" xfId="171"/>
    <cellStyle name="Comma [0]" xfId="172"/>
    <cellStyle name="Финансовый 2" xfId="173"/>
    <cellStyle name="Хороший" xfId="174"/>
    <cellStyle name="Хороший 2" xfId="175"/>
    <cellStyle name="䁺_x0001__ф.7.2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4"/>
  <sheetViews>
    <sheetView showZeros="0"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5.75"/>
  <cols>
    <col min="1" max="1" width="8.00390625" style="0" customWidth="1"/>
    <col min="2" max="2" width="50.375" style="0" customWidth="1"/>
    <col min="3" max="3" width="13.75390625" style="0" customWidth="1"/>
    <col min="4" max="4" width="12.00390625" style="0" customWidth="1"/>
    <col min="5" max="12" width="14.50390625" style="0" customWidth="1"/>
    <col min="13" max="13" width="16.00390625" style="0" customWidth="1"/>
  </cols>
  <sheetData>
    <row r="1" spans="1:13" ht="23.25">
      <c r="A1" s="1"/>
      <c r="B1" s="1"/>
      <c r="C1" s="1"/>
      <c r="D1" s="1"/>
      <c r="E1" s="1"/>
      <c r="F1" s="6"/>
      <c r="G1" s="6"/>
      <c r="H1" s="1"/>
      <c r="I1" s="1"/>
      <c r="J1" s="1"/>
      <c r="K1" s="1"/>
      <c r="L1" s="5"/>
      <c r="M1" s="7" t="s">
        <v>1533</v>
      </c>
    </row>
    <row r="2" spans="1:13" ht="23.25">
      <c r="A2" s="1"/>
      <c r="B2" s="1"/>
      <c r="C2" s="1"/>
      <c r="D2" s="1"/>
      <c r="E2" s="1"/>
      <c r="F2" s="6"/>
      <c r="G2" s="6"/>
      <c r="H2" s="1"/>
      <c r="I2" s="1"/>
      <c r="J2" s="1"/>
      <c r="K2" s="1"/>
      <c r="L2" s="5"/>
      <c r="M2" s="7" t="s">
        <v>408</v>
      </c>
    </row>
    <row r="3" spans="1:13" ht="23.25">
      <c r="A3" s="1"/>
      <c r="B3" s="1"/>
      <c r="C3" s="1"/>
      <c r="D3" s="1"/>
      <c r="E3" s="1"/>
      <c r="F3" s="6"/>
      <c r="G3" s="6"/>
      <c r="H3" s="1"/>
      <c r="I3" s="1"/>
      <c r="J3" s="1"/>
      <c r="K3" s="1"/>
      <c r="L3" s="5"/>
      <c r="M3" s="7" t="s">
        <v>409</v>
      </c>
    </row>
    <row r="4" spans="1:13" ht="15.75">
      <c r="A4" s="1"/>
      <c r="B4" s="1"/>
      <c r="C4" s="1"/>
      <c r="D4" s="1"/>
      <c r="E4" s="1"/>
      <c r="F4" s="6"/>
      <c r="G4" s="6"/>
      <c r="H4" s="1"/>
      <c r="I4" s="1"/>
      <c r="J4" s="1"/>
      <c r="K4" s="1"/>
      <c r="L4" s="1"/>
      <c r="M4" s="8"/>
    </row>
    <row r="5" spans="1:13" ht="36" customHeight="1">
      <c r="A5" s="286" t="s">
        <v>1480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ht="24" customHeight="1" thickBot="1"/>
    <row r="7" spans="1:13" ht="30.75" customHeight="1">
      <c r="A7" s="290" t="s">
        <v>1472</v>
      </c>
      <c r="B7" s="288" t="s">
        <v>1471</v>
      </c>
      <c r="C7" s="294" t="s">
        <v>1534</v>
      </c>
      <c r="D7" s="288" t="s">
        <v>1470</v>
      </c>
      <c r="E7" s="288"/>
      <c r="F7" s="288" t="s">
        <v>1469</v>
      </c>
      <c r="G7" s="288" t="s">
        <v>1538</v>
      </c>
      <c r="H7" s="288" t="s">
        <v>1482</v>
      </c>
      <c r="I7" s="288" t="s">
        <v>1468</v>
      </c>
      <c r="J7" s="288"/>
      <c r="K7" s="288"/>
      <c r="L7" s="288"/>
      <c r="M7" s="292" t="s">
        <v>1467</v>
      </c>
    </row>
    <row r="8" spans="1:13" ht="18.75" customHeight="1">
      <c r="A8" s="291"/>
      <c r="B8" s="289"/>
      <c r="C8" s="295"/>
      <c r="D8" s="289" t="s">
        <v>1463</v>
      </c>
      <c r="E8" s="289"/>
      <c r="F8" s="289"/>
      <c r="G8" s="289"/>
      <c r="H8" s="289"/>
      <c r="I8" s="289" t="s">
        <v>1466</v>
      </c>
      <c r="J8" s="289" t="s">
        <v>1465</v>
      </c>
      <c r="K8" s="289" t="s">
        <v>1464</v>
      </c>
      <c r="L8" s="289"/>
      <c r="M8" s="293"/>
    </row>
    <row r="9" spans="1:13" ht="82.5" customHeight="1">
      <c r="A9" s="291"/>
      <c r="B9" s="289"/>
      <c r="C9" s="295"/>
      <c r="D9" s="12" t="s">
        <v>835</v>
      </c>
      <c r="E9" s="12" t="s">
        <v>836</v>
      </c>
      <c r="F9" s="289"/>
      <c r="G9" s="289"/>
      <c r="H9" s="289"/>
      <c r="I9" s="289"/>
      <c r="J9" s="289"/>
      <c r="K9" s="12" t="s">
        <v>1462</v>
      </c>
      <c r="L9" s="12" t="s">
        <v>1481</v>
      </c>
      <c r="M9" s="293"/>
    </row>
    <row r="10" spans="1:13" ht="22.5" customHeight="1">
      <c r="A10" s="178">
        <v>1</v>
      </c>
      <c r="B10" s="10">
        <v>2</v>
      </c>
      <c r="C10" s="10">
        <v>3</v>
      </c>
      <c r="D10" s="13">
        <f>C10+1</f>
        <v>4</v>
      </c>
      <c r="E10" s="13">
        <f aca="true" t="shared" si="0" ref="E10:M10">D10+1</f>
        <v>5</v>
      </c>
      <c r="F10" s="13">
        <f t="shared" si="0"/>
        <v>6</v>
      </c>
      <c r="G10" s="13">
        <f t="shared" si="0"/>
        <v>7</v>
      </c>
      <c r="H10" s="13">
        <f t="shared" si="0"/>
        <v>8</v>
      </c>
      <c r="I10" s="13">
        <f t="shared" si="0"/>
        <v>9</v>
      </c>
      <c r="J10" s="13">
        <f t="shared" si="0"/>
        <v>10</v>
      </c>
      <c r="K10" s="13">
        <f t="shared" si="0"/>
        <v>11</v>
      </c>
      <c r="L10" s="13">
        <f t="shared" si="0"/>
        <v>12</v>
      </c>
      <c r="M10" s="179">
        <f t="shared" si="0"/>
        <v>13</v>
      </c>
    </row>
    <row r="11" spans="1:13" ht="36.75" customHeight="1">
      <c r="A11" s="180"/>
      <c r="B11" s="14" t="s">
        <v>1461</v>
      </c>
      <c r="C11" s="14"/>
      <c r="D11" s="15">
        <v>561.326046120288</v>
      </c>
      <c r="E11" s="15">
        <f>E12+E75+E132+E137+E159+E178+E207+E291+E320+E351+E384+E399+E503+E525+E544+E671+E701+E728+E778+E791+E820+E844+E856</f>
        <v>568.4969560902002</v>
      </c>
      <c r="F11" s="15">
        <f>F12+F75+F132+F137+F159+F178+F207+F291+F320+F351+F384+F399+F503+F525+F544+F671+F701+F728+F778+F791+F820+F844+F856</f>
        <v>568.4969560902002</v>
      </c>
      <c r="G11" s="15">
        <f>G12+G75+G132+G137+G159+G178+G207+G291+G320+G351+G384+G399+G503+G525+G544+G671+G701+G728+G778+G791+G820+G844+G856</f>
        <v>519.7117957980232</v>
      </c>
      <c r="H11" s="15"/>
      <c r="I11" s="15">
        <f>E11-D11</f>
        <v>7.170909969912259</v>
      </c>
      <c r="J11" s="16">
        <f>E11/D11-100%</f>
        <v>0.012774946075414517</v>
      </c>
      <c r="K11" s="15"/>
      <c r="L11" s="15"/>
      <c r="M11" s="181"/>
    </row>
    <row r="12" spans="1:13" ht="36" customHeight="1">
      <c r="A12" s="182" t="s">
        <v>896</v>
      </c>
      <c r="B12" s="18" t="s">
        <v>1460</v>
      </c>
      <c r="C12" s="19"/>
      <c r="D12" s="20">
        <f>SUM(D13:D74)</f>
        <v>20.31343641</v>
      </c>
      <c r="E12" s="20">
        <f>SUM(E13:E74)</f>
        <v>18.98481402</v>
      </c>
      <c r="F12" s="20">
        <f>SUM(F13:F74)</f>
        <v>18.98481402</v>
      </c>
      <c r="G12" s="20">
        <f>SUM(G13:G74)</f>
        <v>16.046840019999998</v>
      </c>
      <c r="H12" s="20"/>
      <c r="I12" s="15">
        <f aca="true" t="shared" si="1" ref="I12:I28">E12-D12</f>
        <v>-1.3286223899999996</v>
      </c>
      <c r="J12" s="16">
        <f>E12/D12-100%</f>
        <v>-0.06540608704423534</v>
      </c>
      <c r="K12" s="20"/>
      <c r="L12" s="20"/>
      <c r="M12" s="181"/>
    </row>
    <row r="13" spans="1:13" ht="28.5" customHeight="1">
      <c r="A13" s="183" t="s">
        <v>896</v>
      </c>
      <c r="B13" s="21" t="s">
        <v>105</v>
      </c>
      <c r="C13" s="22"/>
      <c r="D13" s="23"/>
      <c r="E13" s="23"/>
      <c r="F13" s="24">
        <f aca="true" t="shared" si="2" ref="F13:F76">E13</f>
        <v>0</v>
      </c>
      <c r="G13" s="23"/>
      <c r="H13" s="23"/>
      <c r="I13" s="25">
        <f t="shared" si="1"/>
        <v>0</v>
      </c>
      <c r="J13" s="26"/>
      <c r="K13" s="23"/>
      <c r="L13" s="23"/>
      <c r="M13" s="184"/>
    </row>
    <row r="14" spans="1:13" ht="34.5" customHeight="1">
      <c r="A14" s="185" t="s">
        <v>825</v>
      </c>
      <c r="B14" s="27" t="s">
        <v>1459</v>
      </c>
      <c r="C14" s="28"/>
      <c r="D14" s="24">
        <v>0.75841742</v>
      </c>
      <c r="E14" s="24">
        <v>0.76415442</v>
      </c>
      <c r="F14" s="24">
        <f t="shared" si="2"/>
        <v>0.76415442</v>
      </c>
      <c r="G14" s="24">
        <v>0.76415442</v>
      </c>
      <c r="H14" s="24"/>
      <c r="I14" s="25">
        <f t="shared" si="1"/>
        <v>0.005736999999999992</v>
      </c>
      <c r="J14" s="26">
        <f aca="true" t="shared" si="3" ref="J14:J22">E14/D14-100%</f>
        <v>0.007564435954015902</v>
      </c>
      <c r="K14" s="24"/>
      <c r="L14" s="23"/>
      <c r="M14" s="184"/>
    </row>
    <row r="15" spans="1:13" ht="47.25">
      <c r="A15" s="185" t="s">
        <v>1458</v>
      </c>
      <c r="B15" s="29" t="s">
        <v>703</v>
      </c>
      <c r="C15" s="28"/>
      <c r="D15" s="24">
        <v>0.07881</v>
      </c>
      <c r="E15" s="24">
        <v>0.067426</v>
      </c>
      <c r="F15" s="24">
        <f t="shared" si="2"/>
        <v>0.067426</v>
      </c>
      <c r="G15" s="24"/>
      <c r="H15" s="24"/>
      <c r="I15" s="25">
        <f t="shared" si="1"/>
        <v>-0.011384000000000005</v>
      </c>
      <c r="J15" s="26">
        <f t="shared" si="3"/>
        <v>-0.14444867402613892</v>
      </c>
      <c r="K15" s="24"/>
      <c r="L15" s="23"/>
      <c r="M15" s="184"/>
    </row>
    <row r="16" spans="1:13" ht="39" customHeight="1">
      <c r="A16" s="185" t="s">
        <v>1457</v>
      </c>
      <c r="B16" s="29" t="s">
        <v>704</v>
      </c>
      <c r="C16" s="28"/>
      <c r="D16" s="24">
        <v>0.066</v>
      </c>
      <c r="E16" s="24">
        <v>0.0489</v>
      </c>
      <c r="F16" s="24">
        <f t="shared" si="2"/>
        <v>0.0489</v>
      </c>
      <c r="G16" s="24"/>
      <c r="H16" s="24"/>
      <c r="I16" s="25">
        <f t="shared" si="1"/>
        <v>-0.017100000000000004</v>
      </c>
      <c r="J16" s="26">
        <f t="shared" si="3"/>
        <v>-0.25909090909090915</v>
      </c>
      <c r="K16" s="24"/>
      <c r="L16" s="23"/>
      <c r="M16" s="184"/>
    </row>
    <row r="17" spans="1:13" ht="75.75" customHeight="1">
      <c r="A17" s="185" t="s">
        <v>1456</v>
      </c>
      <c r="B17" s="29" t="s">
        <v>705</v>
      </c>
      <c r="C17" s="28"/>
      <c r="D17" s="24">
        <v>0.195</v>
      </c>
      <c r="E17" s="24">
        <v>0.10504</v>
      </c>
      <c r="F17" s="24">
        <f t="shared" si="2"/>
        <v>0.10504</v>
      </c>
      <c r="G17" s="24"/>
      <c r="H17" s="24"/>
      <c r="I17" s="25">
        <f t="shared" si="1"/>
        <v>-0.08996000000000001</v>
      </c>
      <c r="J17" s="26">
        <f t="shared" si="3"/>
        <v>-0.4613333333333334</v>
      </c>
      <c r="K17" s="24"/>
      <c r="L17" s="23"/>
      <c r="M17" s="184"/>
    </row>
    <row r="18" spans="1:13" ht="47.25">
      <c r="A18" s="185" t="s">
        <v>1455</v>
      </c>
      <c r="B18" s="29" t="s">
        <v>1454</v>
      </c>
      <c r="C18" s="28"/>
      <c r="D18" s="24">
        <v>0.08581</v>
      </c>
      <c r="E18" s="24">
        <v>0.06795</v>
      </c>
      <c r="F18" s="24">
        <f t="shared" si="2"/>
        <v>0.06795</v>
      </c>
      <c r="G18" s="24"/>
      <c r="H18" s="24"/>
      <c r="I18" s="25">
        <f t="shared" si="1"/>
        <v>-0.01786</v>
      </c>
      <c r="J18" s="26">
        <f t="shared" si="3"/>
        <v>-0.20813425008740238</v>
      </c>
      <c r="K18" s="24"/>
      <c r="L18" s="23"/>
      <c r="M18" s="184"/>
    </row>
    <row r="19" spans="1:13" ht="63">
      <c r="A19" s="185" t="s">
        <v>1453</v>
      </c>
      <c r="B19" s="29" t="s">
        <v>706</v>
      </c>
      <c r="C19" s="28"/>
      <c r="D19" s="24">
        <v>0.10300000000000001</v>
      </c>
      <c r="E19" s="24">
        <v>0.077695</v>
      </c>
      <c r="F19" s="24">
        <f t="shared" si="2"/>
        <v>0.077695</v>
      </c>
      <c r="G19" s="24"/>
      <c r="H19" s="24"/>
      <c r="I19" s="25">
        <f t="shared" si="1"/>
        <v>-0.025305000000000008</v>
      </c>
      <c r="J19" s="26">
        <f t="shared" si="3"/>
        <v>-0.24567961165048546</v>
      </c>
      <c r="K19" s="24"/>
      <c r="L19" s="23"/>
      <c r="M19" s="184"/>
    </row>
    <row r="20" spans="1:13" ht="47.25">
      <c r="A20" s="185" t="s">
        <v>1452</v>
      </c>
      <c r="B20" s="29" t="s">
        <v>552</v>
      </c>
      <c r="C20" s="28"/>
      <c r="D20" s="24">
        <v>0.100034</v>
      </c>
      <c r="E20" s="24">
        <v>0.085851</v>
      </c>
      <c r="F20" s="24">
        <f t="shared" si="2"/>
        <v>0.085851</v>
      </c>
      <c r="G20" s="24"/>
      <c r="H20" s="24"/>
      <c r="I20" s="25">
        <f t="shared" si="1"/>
        <v>-0.014183000000000001</v>
      </c>
      <c r="J20" s="26">
        <f t="shared" si="3"/>
        <v>-0.14178179418997539</v>
      </c>
      <c r="K20" s="24"/>
      <c r="L20" s="23"/>
      <c r="M20" s="184"/>
    </row>
    <row r="21" spans="1:13" ht="47.25">
      <c r="A21" s="185" t="s">
        <v>1451</v>
      </c>
      <c r="B21" s="30" t="s">
        <v>553</v>
      </c>
      <c r="C21" s="28"/>
      <c r="D21" s="24">
        <v>0.256034</v>
      </c>
      <c r="E21" s="24">
        <v>0.19964800000000002</v>
      </c>
      <c r="F21" s="24">
        <f t="shared" si="2"/>
        <v>0.19964800000000002</v>
      </c>
      <c r="G21" s="24"/>
      <c r="H21" s="24"/>
      <c r="I21" s="25">
        <f t="shared" si="1"/>
        <v>-0.056385999999999964</v>
      </c>
      <c r="J21" s="26">
        <f t="shared" si="3"/>
        <v>-0.22022856339392416</v>
      </c>
      <c r="K21" s="24"/>
      <c r="L21" s="23"/>
      <c r="M21" s="184"/>
    </row>
    <row r="22" spans="1:13" ht="47.25">
      <c r="A22" s="185" t="s">
        <v>1450</v>
      </c>
      <c r="B22" s="31" t="s">
        <v>707</v>
      </c>
      <c r="C22" s="28"/>
      <c r="D22" s="24">
        <v>0.306</v>
      </c>
      <c r="E22" s="24">
        <v>0.259285</v>
      </c>
      <c r="F22" s="24">
        <f t="shared" si="2"/>
        <v>0.259285</v>
      </c>
      <c r="G22" s="24"/>
      <c r="H22" s="24"/>
      <c r="I22" s="25">
        <f t="shared" si="1"/>
        <v>-0.046715000000000007</v>
      </c>
      <c r="J22" s="26">
        <f t="shared" si="3"/>
        <v>-0.15266339869281054</v>
      </c>
      <c r="K22" s="24"/>
      <c r="L22" s="23"/>
      <c r="M22" s="184"/>
    </row>
    <row r="23" spans="1:13" ht="18" customHeight="1">
      <c r="A23" s="183" t="s">
        <v>104</v>
      </c>
      <c r="B23" s="21" t="s">
        <v>133</v>
      </c>
      <c r="C23" s="28"/>
      <c r="D23" s="23"/>
      <c r="E23" s="23"/>
      <c r="F23" s="24">
        <f t="shared" si="2"/>
        <v>0</v>
      </c>
      <c r="G23" s="23"/>
      <c r="H23" s="23"/>
      <c r="I23" s="25">
        <f t="shared" si="1"/>
        <v>0</v>
      </c>
      <c r="J23" s="26"/>
      <c r="K23" s="23"/>
      <c r="L23" s="23"/>
      <c r="M23" s="184"/>
    </row>
    <row r="24" spans="1:13" ht="15.75">
      <c r="A24" s="185" t="s">
        <v>327</v>
      </c>
      <c r="B24" s="27" t="s">
        <v>72</v>
      </c>
      <c r="C24" s="28"/>
      <c r="D24" s="24">
        <v>0.53181239</v>
      </c>
      <c r="E24" s="24">
        <v>0.48424561</v>
      </c>
      <c r="F24" s="24">
        <f t="shared" si="2"/>
        <v>0.48424561</v>
      </c>
      <c r="G24" s="24">
        <f>E24</f>
        <v>0.48424561</v>
      </c>
      <c r="H24" s="24"/>
      <c r="I24" s="25">
        <f t="shared" si="1"/>
        <v>-0.04756678000000003</v>
      </c>
      <c r="J24" s="26">
        <f>E24/D24-100%</f>
        <v>-0.08944278263242422</v>
      </c>
      <c r="K24" s="24"/>
      <c r="L24" s="24"/>
      <c r="M24" s="186"/>
    </row>
    <row r="25" spans="1:13" ht="37.5" customHeight="1">
      <c r="A25" s="185" t="s">
        <v>328</v>
      </c>
      <c r="B25" s="27" t="s">
        <v>73</v>
      </c>
      <c r="C25" s="28"/>
      <c r="D25" s="24">
        <v>7.619</v>
      </c>
      <c r="E25" s="24">
        <v>6.7700825</v>
      </c>
      <c r="F25" s="24">
        <f t="shared" si="2"/>
        <v>6.7700825</v>
      </c>
      <c r="G25" s="24">
        <f>E25</f>
        <v>6.7700825</v>
      </c>
      <c r="H25" s="24"/>
      <c r="I25" s="25">
        <f t="shared" si="1"/>
        <v>-0.8489174999999998</v>
      </c>
      <c r="J25" s="26">
        <f>E25/D25-100%</f>
        <v>-0.11142111825698908</v>
      </c>
      <c r="K25" s="24"/>
      <c r="L25" s="24"/>
      <c r="M25" s="186"/>
    </row>
    <row r="26" spans="1:13" ht="32.25" customHeight="1">
      <c r="A26" s="185" t="s">
        <v>329</v>
      </c>
      <c r="B26" s="27" t="s">
        <v>76</v>
      </c>
      <c r="C26" s="28"/>
      <c r="D26" s="24">
        <v>0.9157660000000001</v>
      </c>
      <c r="E26" s="24">
        <v>0.6971053899999999</v>
      </c>
      <c r="F26" s="24">
        <f t="shared" si="2"/>
        <v>0.6971053899999999</v>
      </c>
      <c r="G26" s="24">
        <f>E26</f>
        <v>0.6971053899999999</v>
      </c>
      <c r="H26" s="24"/>
      <c r="I26" s="25">
        <f t="shared" si="1"/>
        <v>-0.21866061000000014</v>
      </c>
      <c r="J26" s="26">
        <f>E26/D26-100%</f>
        <v>-0.23877345304368158</v>
      </c>
      <c r="K26" s="24"/>
      <c r="L26" s="24"/>
      <c r="M26" s="186"/>
    </row>
    <row r="27" spans="1:13" ht="31.5" customHeight="1">
      <c r="A27" s="185" t="s">
        <v>330</v>
      </c>
      <c r="B27" s="27" t="s">
        <v>77</v>
      </c>
      <c r="C27" s="28"/>
      <c r="D27" s="24">
        <v>0.9157660000000001</v>
      </c>
      <c r="E27" s="24">
        <v>0.71093339</v>
      </c>
      <c r="F27" s="24">
        <f t="shared" si="2"/>
        <v>0.71093339</v>
      </c>
      <c r="G27" s="24">
        <f>E27</f>
        <v>0.71093339</v>
      </c>
      <c r="H27" s="24"/>
      <c r="I27" s="25">
        <f t="shared" si="1"/>
        <v>-0.20483261000000008</v>
      </c>
      <c r="J27" s="26">
        <f>E27/D27-100%</f>
        <v>-0.22367352576968358</v>
      </c>
      <c r="K27" s="24"/>
      <c r="L27" s="24"/>
      <c r="M27" s="186"/>
    </row>
    <row r="28" spans="1:13" ht="61.5" customHeight="1">
      <c r="A28" s="185" t="s">
        <v>331</v>
      </c>
      <c r="B28" s="27" t="s">
        <v>78</v>
      </c>
      <c r="C28" s="28"/>
      <c r="D28" s="24">
        <v>1.342519</v>
      </c>
      <c r="E28" s="24">
        <v>1.43379055</v>
      </c>
      <c r="F28" s="24">
        <f t="shared" si="2"/>
        <v>1.43379055</v>
      </c>
      <c r="G28" s="24">
        <f>E28</f>
        <v>1.43379055</v>
      </c>
      <c r="H28" s="24"/>
      <c r="I28" s="25">
        <f t="shared" si="1"/>
        <v>0.09127155000000009</v>
      </c>
      <c r="J28" s="26">
        <f>E28/D28-100%</f>
        <v>0.06798529480774573</v>
      </c>
      <c r="K28" s="24"/>
      <c r="L28" s="24"/>
      <c r="M28" s="186"/>
    </row>
    <row r="29" spans="1:13" ht="31.5">
      <c r="A29" s="185" t="s">
        <v>332</v>
      </c>
      <c r="B29" s="32" t="s">
        <v>554</v>
      </c>
      <c r="C29" s="28"/>
      <c r="D29" s="24">
        <v>0.180963</v>
      </c>
      <c r="E29" s="24">
        <v>0.18096313</v>
      </c>
      <c r="F29" s="24">
        <f t="shared" si="2"/>
        <v>0.18096313</v>
      </c>
      <c r="G29" s="24">
        <v>0.18096313</v>
      </c>
      <c r="H29" s="24"/>
      <c r="I29" s="25"/>
      <c r="J29" s="26"/>
      <c r="K29" s="24"/>
      <c r="L29" s="24"/>
      <c r="M29" s="186"/>
    </row>
    <row r="30" spans="1:13" ht="31.5">
      <c r="A30" s="185" t="s">
        <v>333</v>
      </c>
      <c r="B30" s="32" t="s">
        <v>562</v>
      </c>
      <c r="C30" s="28"/>
      <c r="D30" s="24">
        <v>0.304</v>
      </c>
      <c r="E30" s="24">
        <v>0.38077607</v>
      </c>
      <c r="F30" s="24">
        <f t="shared" si="2"/>
        <v>0.38077607</v>
      </c>
      <c r="G30" s="24">
        <v>0.38077607</v>
      </c>
      <c r="H30" s="24"/>
      <c r="I30" s="25">
        <f aca="true" t="shared" si="4" ref="I30:I45">E30-D30</f>
        <v>0.07677607000000003</v>
      </c>
      <c r="J30" s="26">
        <f>E30/D30-100%</f>
        <v>0.25255286184210535</v>
      </c>
      <c r="K30" s="24"/>
      <c r="L30" s="24"/>
      <c r="M30" s="186"/>
    </row>
    <row r="31" spans="1:13" ht="31.5">
      <c r="A31" s="185" t="s">
        <v>334</v>
      </c>
      <c r="B31" s="32" t="s">
        <v>563</v>
      </c>
      <c r="C31" s="28"/>
      <c r="D31" s="24">
        <v>0.151</v>
      </c>
      <c r="E31" s="24">
        <v>0.26515629</v>
      </c>
      <c r="F31" s="24">
        <f t="shared" si="2"/>
        <v>0.26515629</v>
      </c>
      <c r="G31" s="24">
        <v>0.26515629</v>
      </c>
      <c r="H31" s="24"/>
      <c r="I31" s="25">
        <f t="shared" si="4"/>
        <v>0.11415629000000002</v>
      </c>
      <c r="J31" s="26">
        <f>E31/D31-100%</f>
        <v>0.7560019205298014</v>
      </c>
      <c r="K31" s="24"/>
      <c r="L31" s="24"/>
      <c r="M31" s="186"/>
    </row>
    <row r="32" spans="1:13" ht="24.75" customHeight="1">
      <c r="A32" s="185" t="s">
        <v>335</v>
      </c>
      <c r="B32" s="32" t="s">
        <v>564</v>
      </c>
      <c r="C32" s="28"/>
      <c r="D32" s="24">
        <v>0.056</v>
      </c>
      <c r="E32" s="24">
        <v>0.06912</v>
      </c>
      <c r="F32" s="24">
        <f t="shared" si="2"/>
        <v>0.06912</v>
      </c>
      <c r="G32" s="24">
        <v>0.06912</v>
      </c>
      <c r="H32" s="24"/>
      <c r="I32" s="25">
        <f t="shared" si="4"/>
        <v>0.01312</v>
      </c>
      <c r="J32" s="26">
        <f>E32/D32-100%</f>
        <v>0.2342857142857142</v>
      </c>
      <c r="K32" s="24"/>
      <c r="L32" s="24"/>
      <c r="M32" s="186"/>
    </row>
    <row r="33" spans="1:13" ht="31.5">
      <c r="A33" s="185" t="s">
        <v>336</v>
      </c>
      <c r="B33" s="32" t="s">
        <v>565</v>
      </c>
      <c r="C33" s="28"/>
      <c r="D33" s="24">
        <v>0.19</v>
      </c>
      <c r="E33" s="24">
        <v>0.17954436</v>
      </c>
      <c r="F33" s="24">
        <f t="shared" si="2"/>
        <v>0.17954436</v>
      </c>
      <c r="G33" s="24">
        <v>0.17954436</v>
      </c>
      <c r="H33" s="24"/>
      <c r="I33" s="25">
        <f t="shared" si="4"/>
        <v>-0.010455640000000016</v>
      </c>
      <c r="J33" s="26">
        <f>E33/D33-100%</f>
        <v>-0.05502968421052645</v>
      </c>
      <c r="K33" s="24"/>
      <c r="L33" s="24"/>
      <c r="M33" s="186"/>
    </row>
    <row r="34" spans="1:13" ht="47.25">
      <c r="A34" s="185" t="s">
        <v>337</v>
      </c>
      <c r="B34" s="32" t="s">
        <v>566</v>
      </c>
      <c r="C34" s="28"/>
      <c r="D34" s="24">
        <v>0</v>
      </c>
      <c r="E34" s="24">
        <v>0.06764949</v>
      </c>
      <c r="F34" s="24">
        <f t="shared" si="2"/>
        <v>0.06764949</v>
      </c>
      <c r="G34" s="24">
        <v>0.06764949</v>
      </c>
      <c r="H34" s="24"/>
      <c r="I34" s="25">
        <f t="shared" si="4"/>
        <v>0.06764949</v>
      </c>
      <c r="J34" s="26"/>
      <c r="K34" s="24"/>
      <c r="L34" s="24"/>
      <c r="M34" s="186" t="s">
        <v>1537</v>
      </c>
    </row>
    <row r="35" spans="1:13" ht="42" customHeight="1">
      <c r="A35" s="185" t="s">
        <v>338</v>
      </c>
      <c r="B35" s="33" t="s">
        <v>708</v>
      </c>
      <c r="C35" s="28"/>
      <c r="D35" s="24">
        <v>0.47300000000000003</v>
      </c>
      <c r="E35" s="25">
        <v>0.384794</v>
      </c>
      <c r="F35" s="24">
        <f t="shared" si="2"/>
        <v>0.384794</v>
      </c>
      <c r="G35" s="24"/>
      <c r="H35" s="24"/>
      <c r="I35" s="25">
        <f t="shared" si="4"/>
        <v>-0.088206</v>
      </c>
      <c r="J35" s="26">
        <f aca="true" t="shared" si="5" ref="J35:J45">E35/D35-100%</f>
        <v>-0.18648202959830862</v>
      </c>
      <c r="K35" s="24"/>
      <c r="L35" s="24"/>
      <c r="M35" s="186"/>
    </row>
    <row r="36" spans="1:13" ht="31.5">
      <c r="A36" s="185" t="s">
        <v>339</v>
      </c>
      <c r="B36" s="34" t="s">
        <v>709</v>
      </c>
      <c r="C36" s="28"/>
      <c r="D36" s="24">
        <v>0.069</v>
      </c>
      <c r="E36" s="25">
        <v>0.05443</v>
      </c>
      <c r="F36" s="24">
        <f t="shared" si="2"/>
        <v>0.05443</v>
      </c>
      <c r="G36" s="24"/>
      <c r="H36" s="24"/>
      <c r="I36" s="25">
        <f t="shared" si="4"/>
        <v>-0.014570000000000007</v>
      </c>
      <c r="J36" s="26">
        <f t="shared" si="5"/>
        <v>-0.21115942028985513</v>
      </c>
      <c r="K36" s="24"/>
      <c r="L36" s="24"/>
      <c r="M36" s="186"/>
    </row>
    <row r="37" spans="1:13" ht="31.5">
      <c r="A37" s="185" t="s">
        <v>340</v>
      </c>
      <c r="B37" s="34" t="s">
        <v>710</v>
      </c>
      <c r="C37" s="28"/>
      <c r="D37" s="24">
        <v>0.03</v>
      </c>
      <c r="E37" s="25">
        <v>0.025268</v>
      </c>
      <c r="F37" s="24">
        <f t="shared" si="2"/>
        <v>0.025268</v>
      </c>
      <c r="G37" s="24"/>
      <c r="H37" s="24"/>
      <c r="I37" s="25">
        <f t="shared" si="4"/>
        <v>-0.004732</v>
      </c>
      <c r="J37" s="26">
        <f t="shared" si="5"/>
        <v>-0.1577333333333334</v>
      </c>
      <c r="K37" s="24"/>
      <c r="L37" s="24"/>
      <c r="M37" s="186"/>
    </row>
    <row r="38" spans="1:13" ht="31.5">
      <c r="A38" s="185" t="s">
        <v>341</v>
      </c>
      <c r="B38" s="34" t="s">
        <v>711</v>
      </c>
      <c r="C38" s="28"/>
      <c r="D38" s="24">
        <v>0.067</v>
      </c>
      <c r="E38" s="25">
        <v>0.063727</v>
      </c>
      <c r="F38" s="24">
        <f t="shared" si="2"/>
        <v>0.063727</v>
      </c>
      <c r="G38" s="24"/>
      <c r="H38" s="24"/>
      <c r="I38" s="25">
        <f t="shared" si="4"/>
        <v>-0.003272999999999998</v>
      </c>
      <c r="J38" s="26">
        <f t="shared" si="5"/>
        <v>-0.04885074626865671</v>
      </c>
      <c r="K38" s="24"/>
      <c r="L38" s="24"/>
      <c r="M38" s="186"/>
    </row>
    <row r="39" spans="1:13" ht="31.5">
      <c r="A39" s="185" t="s">
        <v>342</v>
      </c>
      <c r="B39" s="34" t="s">
        <v>712</v>
      </c>
      <c r="C39" s="28"/>
      <c r="D39" s="24">
        <v>0.038</v>
      </c>
      <c r="E39" s="25">
        <v>0.063493</v>
      </c>
      <c r="F39" s="24">
        <f t="shared" si="2"/>
        <v>0.063493</v>
      </c>
      <c r="G39" s="24"/>
      <c r="H39" s="24"/>
      <c r="I39" s="25">
        <f t="shared" si="4"/>
        <v>0.025492999999999995</v>
      </c>
      <c r="J39" s="26">
        <f t="shared" si="5"/>
        <v>0.6708684210526314</v>
      </c>
      <c r="K39" s="24"/>
      <c r="L39" s="24"/>
      <c r="M39" s="186"/>
    </row>
    <row r="40" spans="1:13" ht="31.5">
      <c r="A40" s="185" t="s">
        <v>343</v>
      </c>
      <c r="B40" s="34" t="s">
        <v>713</v>
      </c>
      <c r="C40" s="28"/>
      <c r="D40" s="24">
        <v>0.064</v>
      </c>
      <c r="E40" s="25">
        <v>0.05673</v>
      </c>
      <c r="F40" s="24">
        <f t="shared" si="2"/>
        <v>0.05673</v>
      </c>
      <c r="G40" s="24"/>
      <c r="H40" s="24"/>
      <c r="I40" s="25">
        <f t="shared" si="4"/>
        <v>-0.007269999999999999</v>
      </c>
      <c r="J40" s="26">
        <f t="shared" si="5"/>
        <v>-0.11359374999999994</v>
      </c>
      <c r="K40" s="24"/>
      <c r="L40" s="24"/>
      <c r="M40" s="186"/>
    </row>
    <row r="41" spans="1:13" ht="31.5">
      <c r="A41" s="185" t="s">
        <v>344</v>
      </c>
      <c r="B41" s="34" t="s">
        <v>714</v>
      </c>
      <c r="C41" s="28"/>
      <c r="D41" s="24">
        <v>0.038</v>
      </c>
      <c r="E41" s="25">
        <v>0.03084</v>
      </c>
      <c r="F41" s="24">
        <f t="shared" si="2"/>
        <v>0.03084</v>
      </c>
      <c r="G41" s="24"/>
      <c r="H41" s="24"/>
      <c r="I41" s="25">
        <f t="shared" si="4"/>
        <v>-0.00716</v>
      </c>
      <c r="J41" s="26">
        <f t="shared" si="5"/>
        <v>-0.18842105263157893</v>
      </c>
      <c r="K41" s="24"/>
      <c r="L41" s="24"/>
      <c r="M41" s="186"/>
    </row>
    <row r="42" spans="1:13" ht="31.5">
      <c r="A42" s="185" t="s">
        <v>345</v>
      </c>
      <c r="B42" s="34" t="s">
        <v>715</v>
      </c>
      <c r="C42" s="28"/>
      <c r="D42" s="24">
        <v>0.077</v>
      </c>
      <c r="E42" s="25">
        <v>0.061329</v>
      </c>
      <c r="F42" s="24">
        <f t="shared" si="2"/>
        <v>0.061329</v>
      </c>
      <c r="G42" s="24"/>
      <c r="H42" s="24"/>
      <c r="I42" s="25">
        <f t="shared" si="4"/>
        <v>-0.015670999999999997</v>
      </c>
      <c r="J42" s="26">
        <f t="shared" si="5"/>
        <v>-0.20351948051948043</v>
      </c>
      <c r="K42" s="24"/>
      <c r="L42" s="24"/>
      <c r="M42" s="186"/>
    </row>
    <row r="43" spans="1:13" ht="31.5">
      <c r="A43" s="185" t="s">
        <v>346</v>
      </c>
      <c r="B43" s="34" t="s">
        <v>716</v>
      </c>
      <c r="C43" s="28"/>
      <c r="D43" s="24">
        <v>0.097147</v>
      </c>
      <c r="E43" s="25">
        <v>0.087707</v>
      </c>
      <c r="F43" s="24">
        <f t="shared" si="2"/>
        <v>0.087707</v>
      </c>
      <c r="G43" s="24"/>
      <c r="H43" s="24"/>
      <c r="I43" s="25">
        <f t="shared" si="4"/>
        <v>-0.009440000000000004</v>
      </c>
      <c r="J43" s="26">
        <f t="shared" si="5"/>
        <v>-0.09717232647431218</v>
      </c>
      <c r="K43" s="24"/>
      <c r="L43" s="24"/>
      <c r="M43" s="186"/>
    </row>
    <row r="44" spans="1:13" ht="31.5">
      <c r="A44" s="185" t="s">
        <v>347</v>
      </c>
      <c r="B44" s="34" t="s">
        <v>717</v>
      </c>
      <c r="C44" s="28"/>
      <c r="D44" s="24">
        <v>0.078459</v>
      </c>
      <c r="E44" s="25">
        <v>0.072854</v>
      </c>
      <c r="F44" s="24">
        <f t="shared" si="2"/>
        <v>0.072854</v>
      </c>
      <c r="G44" s="24"/>
      <c r="H44" s="24"/>
      <c r="I44" s="25">
        <f t="shared" si="4"/>
        <v>-0.005604999999999999</v>
      </c>
      <c r="J44" s="26">
        <f t="shared" si="5"/>
        <v>-0.07143858575816664</v>
      </c>
      <c r="K44" s="24"/>
      <c r="L44" s="24"/>
      <c r="M44" s="186"/>
    </row>
    <row r="45" spans="1:13" ht="31.5">
      <c r="A45" s="185" t="s">
        <v>348</v>
      </c>
      <c r="B45" s="34" t="s">
        <v>718</v>
      </c>
      <c r="C45" s="28"/>
      <c r="D45" s="24">
        <v>0.165007</v>
      </c>
      <c r="E45" s="25">
        <v>0.135017</v>
      </c>
      <c r="F45" s="24">
        <f t="shared" si="2"/>
        <v>0.135017</v>
      </c>
      <c r="G45" s="24"/>
      <c r="H45" s="24"/>
      <c r="I45" s="25">
        <f t="shared" si="4"/>
        <v>-0.02998999999999999</v>
      </c>
      <c r="J45" s="26">
        <f t="shared" si="5"/>
        <v>-0.18174986515723568</v>
      </c>
      <c r="K45" s="24"/>
      <c r="L45" s="24"/>
      <c r="M45" s="186"/>
    </row>
    <row r="46" spans="1:13" ht="15.75">
      <c r="A46" s="185" t="s">
        <v>349</v>
      </c>
      <c r="B46" s="34" t="s">
        <v>719</v>
      </c>
      <c r="C46" s="28"/>
      <c r="D46" s="24">
        <v>0.04</v>
      </c>
      <c r="E46" s="25">
        <v>0.04044</v>
      </c>
      <c r="F46" s="24">
        <f t="shared" si="2"/>
        <v>0.04044</v>
      </c>
      <c r="G46" s="24"/>
      <c r="H46" s="24"/>
      <c r="I46" s="25"/>
      <c r="J46" s="26"/>
      <c r="K46" s="24"/>
      <c r="L46" s="24"/>
      <c r="M46" s="186"/>
    </row>
    <row r="47" spans="1:13" ht="15.75">
      <c r="A47" s="185" t="s">
        <v>350</v>
      </c>
      <c r="B47" s="34" t="s">
        <v>720</v>
      </c>
      <c r="C47" s="28"/>
      <c r="D47" s="24">
        <v>0.008</v>
      </c>
      <c r="E47" s="25">
        <v>0.00826</v>
      </c>
      <c r="F47" s="24">
        <f t="shared" si="2"/>
        <v>0.00826</v>
      </c>
      <c r="G47" s="24"/>
      <c r="H47" s="24"/>
      <c r="I47" s="25"/>
      <c r="J47" s="26"/>
      <c r="K47" s="24"/>
      <c r="L47" s="24"/>
      <c r="M47" s="186"/>
    </row>
    <row r="48" spans="1:13" ht="15.75">
      <c r="A48" s="185" t="s">
        <v>351</v>
      </c>
      <c r="B48" s="34" t="s">
        <v>721</v>
      </c>
      <c r="C48" s="28"/>
      <c r="D48" s="24">
        <v>0.02378</v>
      </c>
      <c r="E48" s="25">
        <v>0.02378</v>
      </c>
      <c r="F48" s="24">
        <f t="shared" si="2"/>
        <v>0.02378</v>
      </c>
      <c r="G48" s="24"/>
      <c r="H48" s="24"/>
      <c r="I48" s="25">
        <f aca="true" t="shared" si="6" ref="I48:I77">E48-D48</f>
        <v>0</v>
      </c>
      <c r="J48" s="26">
        <f aca="true" t="shared" si="7" ref="J48:J63">E48/D48-100%</f>
        <v>0</v>
      </c>
      <c r="K48" s="24"/>
      <c r="L48" s="24"/>
      <c r="M48" s="186"/>
    </row>
    <row r="49" spans="1:13" ht="15.75">
      <c r="A49" s="185" t="s">
        <v>352</v>
      </c>
      <c r="B49" s="34" t="s">
        <v>722</v>
      </c>
      <c r="C49" s="28"/>
      <c r="D49" s="24">
        <v>0.00718</v>
      </c>
      <c r="E49" s="25">
        <v>0.00718</v>
      </c>
      <c r="F49" s="24">
        <f t="shared" si="2"/>
        <v>0.00718</v>
      </c>
      <c r="G49" s="24"/>
      <c r="H49" s="24"/>
      <c r="I49" s="25">
        <f t="shared" si="6"/>
        <v>0</v>
      </c>
      <c r="J49" s="26">
        <f t="shared" si="7"/>
        <v>0</v>
      </c>
      <c r="K49" s="24"/>
      <c r="L49" s="24"/>
      <c r="M49" s="186"/>
    </row>
    <row r="50" spans="1:13" ht="31.5">
      <c r="A50" s="185" t="s">
        <v>353</v>
      </c>
      <c r="B50" s="34" t="s">
        <v>723</v>
      </c>
      <c r="C50" s="28"/>
      <c r="D50" s="24">
        <v>0.03645</v>
      </c>
      <c r="E50" s="25">
        <v>0.03645</v>
      </c>
      <c r="F50" s="24">
        <f t="shared" si="2"/>
        <v>0.03645</v>
      </c>
      <c r="G50" s="24"/>
      <c r="H50" s="24"/>
      <c r="I50" s="25">
        <f t="shared" si="6"/>
        <v>0</v>
      </c>
      <c r="J50" s="26">
        <f t="shared" si="7"/>
        <v>0</v>
      </c>
      <c r="K50" s="24"/>
      <c r="L50" s="24"/>
      <c r="M50" s="186"/>
    </row>
    <row r="51" spans="1:13" ht="15.75">
      <c r="A51" s="185" t="s">
        <v>354</v>
      </c>
      <c r="B51" s="34" t="s">
        <v>724</v>
      </c>
      <c r="C51" s="28"/>
      <c r="D51" s="24">
        <v>0.00718</v>
      </c>
      <c r="E51" s="25">
        <v>0.00718</v>
      </c>
      <c r="F51" s="24">
        <f t="shared" si="2"/>
        <v>0.00718</v>
      </c>
      <c r="G51" s="24"/>
      <c r="H51" s="24"/>
      <c r="I51" s="25">
        <f t="shared" si="6"/>
        <v>0</v>
      </c>
      <c r="J51" s="26">
        <f t="shared" si="7"/>
        <v>0</v>
      </c>
      <c r="K51" s="24"/>
      <c r="L51" s="24"/>
      <c r="M51" s="186"/>
    </row>
    <row r="52" spans="1:13" ht="31.5">
      <c r="A52" s="185" t="s">
        <v>355</v>
      </c>
      <c r="B52" s="34" t="s">
        <v>725</v>
      </c>
      <c r="C52" s="28"/>
      <c r="D52" s="24">
        <v>0.03645</v>
      </c>
      <c r="E52" s="25">
        <v>0.03645</v>
      </c>
      <c r="F52" s="24">
        <f t="shared" si="2"/>
        <v>0.03645</v>
      </c>
      <c r="G52" s="24"/>
      <c r="H52" s="24"/>
      <c r="I52" s="25">
        <f t="shared" si="6"/>
        <v>0</v>
      </c>
      <c r="J52" s="26">
        <f t="shared" si="7"/>
        <v>0</v>
      </c>
      <c r="K52" s="24"/>
      <c r="L52" s="24"/>
      <c r="M52" s="186"/>
    </row>
    <row r="53" spans="1:13" ht="15.75">
      <c r="A53" s="185" t="s">
        <v>356</v>
      </c>
      <c r="B53" s="34" t="s">
        <v>726</v>
      </c>
      <c r="C53" s="28"/>
      <c r="D53" s="24">
        <v>0.02378</v>
      </c>
      <c r="E53" s="25">
        <v>0.02378</v>
      </c>
      <c r="F53" s="24">
        <f t="shared" si="2"/>
        <v>0.02378</v>
      </c>
      <c r="G53" s="24"/>
      <c r="H53" s="24"/>
      <c r="I53" s="25">
        <f t="shared" si="6"/>
        <v>0</v>
      </c>
      <c r="J53" s="26">
        <f t="shared" si="7"/>
        <v>0</v>
      </c>
      <c r="K53" s="24"/>
      <c r="L53" s="24"/>
      <c r="M53" s="186"/>
    </row>
    <row r="54" spans="1:13" ht="15.75">
      <c r="A54" s="185" t="s">
        <v>357</v>
      </c>
      <c r="B54" s="35" t="s">
        <v>727</v>
      </c>
      <c r="C54" s="28"/>
      <c r="D54" s="24">
        <v>0.02378</v>
      </c>
      <c r="E54" s="25">
        <v>0.02378</v>
      </c>
      <c r="F54" s="24">
        <f t="shared" si="2"/>
        <v>0.02378</v>
      </c>
      <c r="G54" s="24"/>
      <c r="H54" s="24"/>
      <c r="I54" s="25">
        <f t="shared" si="6"/>
        <v>0</v>
      </c>
      <c r="J54" s="26">
        <f t="shared" si="7"/>
        <v>0</v>
      </c>
      <c r="K54" s="24"/>
      <c r="L54" s="24"/>
      <c r="M54" s="186"/>
    </row>
    <row r="55" spans="1:13" ht="15.75">
      <c r="A55" s="185" t="s">
        <v>530</v>
      </c>
      <c r="B55" s="35" t="s">
        <v>728</v>
      </c>
      <c r="C55" s="28"/>
      <c r="D55" s="24">
        <v>0.01997</v>
      </c>
      <c r="E55" s="25">
        <v>0.01997</v>
      </c>
      <c r="F55" s="24">
        <f t="shared" si="2"/>
        <v>0.01997</v>
      </c>
      <c r="G55" s="24"/>
      <c r="H55" s="24"/>
      <c r="I55" s="25">
        <f t="shared" si="6"/>
        <v>0</v>
      </c>
      <c r="J55" s="26">
        <f t="shared" si="7"/>
        <v>0</v>
      </c>
      <c r="K55" s="24"/>
      <c r="L55" s="24"/>
      <c r="M55" s="186"/>
    </row>
    <row r="56" spans="1:13" ht="15.75">
      <c r="A56" s="185" t="s">
        <v>549</v>
      </c>
      <c r="B56" s="35" t="s">
        <v>729</v>
      </c>
      <c r="C56" s="28"/>
      <c r="D56" s="24">
        <v>0.01138</v>
      </c>
      <c r="E56" s="25">
        <v>0.01138</v>
      </c>
      <c r="F56" s="24">
        <f t="shared" si="2"/>
        <v>0.01138</v>
      </c>
      <c r="G56" s="24"/>
      <c r="H56" s="24"/>
      <c r="I56" s="25">
        <f t="shared" si="6"/>
        <v>0</v>
      </c>
      <c r="J56" s="26">
        <f t="shared" si="7"/>
        <v>0</v>
      </c>
      <c r="K56" s="24"/>
      <c r="L56" s="24"/>
      <c r="M56" s="186"/>
    </row>
    <row r="57" spans="1:13" ht="15.75">
      <c r="A57" s="185" t="s">
        <v>550</v>
      </c>
      <c r="B57" s="35" t="s">
        <v>730</v>
      </c>
      <c r="C57" s="28"/>
      <c r="D57" s="24">
        <v>0.01997</v>
      </c>
      <c r="E57" s="25">
        <v>0.01997</v>
      </c>
      <c r="F57" s="24">
        <f t="shared" si="2"/>
        <v>0.01997</v>
      </c>
      <c r="G57" s="24"/>
      <c r="H57" s="24"/>
      <c r="I57" s="25">
        <f t="shared" si="6"/>
        <v>0</v>
      </c>
      <c r="J57" s="26">
        <f t="shared" si="7"/>
        <v>0</v>
      </c>
      <c r="K57" s="24"/>
      <c r="L57" s="24"/>
      <c r="M57" s="186"/>
    </row>
    <row r="58" spans="1:13" ht="15.75">
      <c r="A58" s="185" t="s">
        <v>551</v>
      </c>
      <c r="B58" s="35" t="s">
        <v>731</v>
      </c>
      <c r="C58" s="28"/>
      <c r="D58" s="24">
        <v>0.00718</v>
      </c>
      <c r="E58" s="25">
        <v>0.00718</v>
      </c>
      <c r="F58" s="24">
        <f t="shared" si="2"/>
        <v>0.00718</v>
      </c>
      <c r="G58" s="24"/>
      <c r="H58" s="24"/>
      <c r="I58" s="25">
        <f t="shared" si="6"/>
        <v>0</v>
      </c>
      <c r="J58" s="26">
        <f t="shared" si="7"/>
        <v>0</v>
      </c>
      <c r="K58" s="24"/>
      <c r="L58" s="24"/>
      <c r="M58" s="186"/>
    </row>
    <row r="59" spans="1:13" ht="15.75">
      <c r="A59" s="185" t="s">
        <v>734</v>
      </c>
      <c r="B59" s="35" t="s">
        <v>732</v>
      </c>
      <c r="C59" s="28"/>
      <c r="D59" s="24">
        <v>0.00826</v>
      </c>
      <c r="E59" s="25">
        <v>0.00826</v>
      </c>
      <c r="F59" s="24">
        <f t="shared" si="2"/>
        <v>0.00826</v>
      </c>
      <c r="G59" s="24"/>
      <c r="H59" s="24"/>
      <c r="I59" s="25">
        <f t="shared" si="6"/>
        <v>0</v>
      </c>
      <c r="J59" s="26">
        <f t="shared" si="7"/>
        <v>0</v>
      </c>
      <c r="K59" s="24"/>
      <c r="L59" s="24"/>
      <c r="M59" s="186"/>
    </row>
    <row r="60" spans="1:13" ht="15.75">
      <c r="A60" s="185" t="s">
        <v>736</v>
      </c>
      <c r="B60" s="35" t="s">
        <v>733</v>
      </c>
      <c r="C60" s="28"/>
      <c r="D60" s="24">
        <v>0.01997</v>
      </c>
      <c r="E60" s="25">
        <v>0.01997</v>
      </c>
      <c r="F60" s="24">
        <f t="shared" si="2"/>
        <v>0.01997</v>
      </c>
      <c r="G60" s="24"/>
      <c r="H60" s="24"/>
      <c r="I60" s="25">
        <f t="shared" si="6"/>
        <v>0</v>
      </c>
      <c r="J60" s="26">
        <f t="shared" si="7"/>
        <v>0</v>
      </c>
      <c r="K60" s="24"/>
      <c r="L60" s="24"/>
      <c r="M60" s="186"/>
    </row>
    <row r="61" spans="1:13" ht="15.75">
      <c r="A61" s="185" t="s">
        <v>738</v>
      </c>
      <c r="B61" s="34" t="s">
        <v>1449</v>
      </c>
      <c r="C61" s="28"/>
      <c r="D61" s="24">
        <v>0.03784</v>
      </c>
      <c r="E61" s="25">
        <v>0.03784</v>
      </c>
      <c r="F61" s="24">
        <f t="shared" si="2"/>
        <v>0.03784</v>
      </c>
      <c r="G61" s="24"/>
      <c r="H61" s="24"/>
      <c r="I61" s="25">
        <f t="shared" si="6"/>
        <v>0</v>
      </c>
      <c r="J61" s="26">
        <f t="shared" si="7"/>
        <v>0</v>
      </c>
      <c r="K61" s="24"/>
      <c r="L61" s="24"/>
      <c r="M61" s="186"/>
    </row>
    <row r="62" spans="1:13" ht="31.5">
      <c r="A62" s="185" t="s">
        <v>1448</v>
      </c>
      <c r="B62" s="34" t="s">
        <v>735</v>
      </c>
      <c r="C62" s="28"/>
      <c r="D62" s="24">
        <v>0.33615</v>
      </c>
      <c r="E62" s="25">
        <v>0.33615</v>
      </c>
      <c r="F62" s="24">
        <f t="shared" si="2"/>
        <v>0.33615</v>
      </c>
      <c r="G62" s="24"/>
      <c r="H62" s="24"/>
      <c r="I62" s="25">
        <f t="shared" si="6"/>
        <v>0</v>
      </c>
      <c r="J62" s="26">
        <f t="shared" si="7"/>
        <v>0</v>
      </c>
      <c r="K62" s="24"/>
      <c r="L62" s="24"/>
      <c r="M62" s="186"/>
    </row>
    <row r="63" spans="1:13" ht="31.5">
      <c r="A63" s="185" t="s">
        <v>1447</v>
      </c>
      <c r="B63" s="34" t="s">
        <v>737</v>
      </c>
      <c r="C63" s="28"/>
      <c r="D63" s="24">
        <v>0.32197</v>
      </c>
      <c r="E63" s="25">
        <v>0.32197</v>
      </c>
      <c r="F63" s="24">
        <f t="shared" si="2"/>
        <v>0.32197</v>
      </c>
      <c r="G63" s="24"/>
      <c r="H63" s="24"/>
      <c r="I63" s="25">
        <f t="shared" si="6"/>
        <v>0</v>
      </c>
      <c r="J63" s="26">
        <f t="shared" si="7"/>
        <v>0</v>
      </c>
      <c r="K63" s="24"/>
      <c r="L63" s="24"/>
      <c r="M63" s="186"/>
    </row>
    <row r="64" spans="1:13" ht="48.75" customHeight="1">
      <c r="A64" s="185" t="s">
        <v>1446</v>
      </c>
      <c r="B64" s="36" t="s">
        <v>1484</v>
      </c>
      <c r="C64" s="36"/>
      <c r="D64" s="24"/>
      <c r="E64" s="25">
        <v>0.08031926</v>
      </c>
      <c r="F64" s="24">
        <f t="shared" si="2"/>
        <v>0.08031926</v>
      </c>
      <c r="G64" s="25">
        <v>0.08031926</v>
      </c>
      <c r="H64" s="24"/>
      <c r="I64" s="25">
        <f t="shared" si="6"/>
        <v>0.08031926</v>
      </c>
      <c r="J64" s="26"/>
      <c r="K64" s="24"/>
      <c r="L64" s="24"/>
      <c r="M64" s="186" t="s">
        <v>1537</v>
      </c>
    </row>
    <row r="65" spans="1:13" ht="61.5" customHeight="1">
      <c r="A65" s="185" t="s">
        <v>1483</v>
      </c>
      <c r="B65" s="32" t="s">
        <v>1485</v>
      </c>
      <c r="C65" s="28"/>
      <c r="D65" s="24"/>
      <c r="E65" s="25">
        <v>0.04639796</v>
      </c>
      <c r="F65" s="24">
        <f t="shared" si="2"/>
        <v>0.04639796</v>
      </c>
      <c r="G65" s="37">
        <v>0.04639796</v>
      </c>
      <c r="H65" s="24"/>
      <c r="I65" s="25">
        <f t="shared" si="6"/>
        <v>0.04639796</v>
      </c>
      <c r="J65" s="26"/>
      <c r="K65" s="24"/>
      <c r="L65" s="24"/>
      <c r="M65" s="186" t="s">
        <v>1537</v>
      </c>
    </row>
    <row r="66" spans="1:13" ht="15.75">
      <c r="A66" s="187" t="s">
        <v>114</v>
      </c>
      <c r="B66" s="38" t="s">
        <v>90</v>
      </c>
      <c r="C66" s="22"/>
      <c r="D66" s="24"/>
      <c r="E66" s="24"/>
      <c r="F66" s="24">
        <f t="shared" si="2"/>
        <v>0</v>
      </c>
      <c r="G66" s="24"/>
      <c r="H66" s="24"/>
      <c r="I66" s="25">
        <f t="shared" si="6"/>
        <v>0</v>
      </c>
      <c r="J66" s="26"/>
      <c r="K66" s="24"/>
      <c r="L66" s="24"/>
      <c r="M66" s="186"/>
    </row>
    <row r="67" spans="1:13" ht="15.75">
      <c r="A67" s="185" t="s">
        <v>826</v>
      </c>
      <c r="B67" s="27" t="s">
        <v>74</v>
      </c>
      <c r="C67" s="28"/>
      <c r="D67" s="24">
        <v>1.45</v>
      </c>
      <c r="E67" s="24">
        <v>1.45</v>
      </c>
      <c r="F67" s="24">
        <f t="shared" si="2"/>
        <v>1.45</v>
      </c>
      <c r="G67" s="24">
        <v>1.45</v>
      </c>
      <c r="H67" s="24"/>
      <c r="I67" s="25">
        <f t="shared" si="6"/>
        <v>0</v>
      </c>
      <c r="J67" s="26">
        <f>E67/D67-100%</f>
        <v>0</v>
      </c>
      <c r="K67" s="24"/>
      <c r="L67" s="24"/>
      <c r="M67" s="186"/>
    </row>
    <row r="68" spans="1:13" ht="15.75">
      <c r="A68" s="185" t="s">
        <v>827</v>
      </c>
      <c r="B68" s="27" t="s">
        <v>739</v>
      </c>
      <c r="C68" s="28"/>
      <c r="D68" s="24">
        <v>0.0738016</v>
      </c>
      <c r="E68" s="24">
        <v>0.0738016</v>
      </c>
      <c r="F68" s="24">
        <f t="shared" si="2"/>
        <v>0.0738016</v>
      </c>
      <c r="G68" s="24">
        <v>0.0738016</v>
      </c>
      <c r="H68" s="24"/>
      <c r="I68" s="25">
        <f t="shared" si="6"/>
        <v>0</v>
      </c>
      <c r="J68" s="26">
        <f>E68/D68-100%</f>
        <v>0</v>
      </c>
      <c r="K68" s="24"/>
      <c r="L68" s="24"/>
      <c r="M68" s="186"/>
    </row>
    <row r="69" spans="1:13" ht="15.75">
      <c r="A69" s="185" t="s">
        <v>828</v>
      </c>
      <c r="B69" s="27" t="s">
        <v>75</v>
      </c>
      <c r="C69" s="28"/>
      <c r="D69" s="24">
        <v>1</v>
      </c>
      <c r="E69" s="24">
        <v>1</v>
      </c>
      <c r="F69" s="24">
        <f t="shared" si="2"/>
        <v>1</v>
      </c>
      <c r="G69" s="24">
        <v>1</v>
      </c>
      <c r="H69" s="24"/>
      <c r="I69" s="25">
        <f t="shared" si="6"/>
        <v>0</v>
      </c>
      <c r="J69" s="26">
        <f>E69/D69-100%</f>
        <v>0</v>
      </c>
      <c r="K69" s="24"/>
      <c r="L69" s="24"/>
      <c r="M69" s="186"/>
    </row>
    <row r="70" spans="1:13" ht="31.5">
      <c r="A70" s="185" t="s">
        <v>829</v>
      </c>
      <c r="B70" s="27" t="s">
        <v>217</v>
      </c>
      <c r="C70" s="28"/>
      <c r="D70" s="24">
        <v>1.273</v>
      </c>
      <c r="E70" s="24">
        <v>1.273</v>
      </c>
      <c r="F70" s="24">
        <f t="shared" si="2"/>
        <v>1.273</v>
      </c>
      <c r="G70" s="24">
        <v>1.273</v>
      </c>
      <c r="H70" s="24"/>
      <c r="I70" s="25">
        <f t="shared" si="6"/>
        <v>0</v>
      </c>
      <c r="J70" s="26">
        <f>E70/D70-100%</f>
        <v>0</v>
      </c>
      <c r="K70" s="24"/>
      <c r="L70" s="24"/>
      <c r="M70" s="186"/>
    </row>
    <row r="71" spans="1:13" ht="15.75">
      <c r="A71" s="187" t="s">
        <v>122</v>
      </c>
      <c r="B71" s="39" t="s">
        <v>94</v>
      </c>
      <c r="C71" s="28"/>
      <c r="D71" s="24"/>
      <c r="E71" s="24"/>
      <c r="F71" s="24">
        <f t="shared" si="2"/>
        <v>0</v>
      </c>
      <c r="G71" s="24"/>
      <c r="H71" s="24"/>
      <c r="I71" s="25">
        <f t="shared" si="6"/>
        <v>0</v>
      </c>
      <c r="J71" s="26"/>
      <c r="K71" s="24"/>
      <c r="L71" s="24"/>
      <c r="M71" s="186"/>
    </row>
    <row r="72" spans="1:13" ht="15.75">
      <c r="A72" s="188" t="s">
        <v>1445</v>
      </c>
      <c r="B72" s="40" t="s">
        <v>740</v>
      </c>
      <c r="C72" s="28"/>
      <c r="D72" s="24">
        <v>0.055</v>
      </c>
      <c r="E72" s="24">
        <v>0</v>
      </c>
      <c r="F72" s="24">
        <f t="shared" si="2"/>
        <v>0</v>
      </c>
      <c r="G72" s="24"/>
      <c r="H72" s="41"/>
      <c r="I72" s="25">
        <f t="shared" si="6"/>
        <v>-0.055</v>
      </c>
      <c r="J72" s="26">
        <f>E72/D72-100%</f>
        <v>-1</v>
      </c>
      <c r="K72" s="24"/>
      <c r="L72" s="24"/>
      <c r="M72" s="186"/>
    </row>
    <row r="73" spans="1:13" ht="15.75">
      <c r="A73" s="187" t="s">
        <v>123</v>
      </c>
      <c r="B73" s="39" t="s">
        <v>95</v>
      </c>
      <c r="C73" s="28"/>
      <c r="D73" s="24"/>
      <c r="E73" s="24"/>
      <c r="F73" s="24">
        <f t="shared" si="2"/>
        <v>0</v>
      </c>
      <c r="G73" s="24"/>
      <c r="H73" s="24"/>
      <c r="I73" s="25">
        <f t="shared" si="6"/>
        <v>0</v>
      </c>
      <c r="J73" s="26"/>
      <c r="K73" s="24"/>
      <c r="L73" s="24"/>
      <c r="M73" s="186"/>
    </row>
    <row r="74" spans="1:13" ht="31.5">
      <c r="A74" s="189" t="s">
        <v>1444</v>
      </c>
      <c r="B74" s="42" t="s">
        <v>510</v>
      </c>
      <c r="C74" s="28"/>
      <c r="D74" s="24">
        <v>0.1198</v>
      </c>
      <c r="E74" s="24">
        <v>0.1198</v>
      </c>
      <c r="F74" s="24">
        <f t="shared" si="2"/>
        <v>0.1198</v>
      </c>
      <c r="G74" s="24">
        <v>0.1198</v>
      </c>
      <c r="H74" s="24"/>
      <c r="I74" s="25">
        <f t="shared" si="6"/>
        <v>0</v>
      </c>
      <c r="J74" s="26">
        <f>E74/D74-100%</f>
        <v>0</v>
      </c>
      <c r="K74" s="24"/>
      <c r="L74" s="24"/>
      <c r="M74" s="186"/>
    </row>
    <row r="75" spans="1:13" ht="33" customHeight="1">
      <c r="A75" s="180" t="s">
        <v>884</v>
      </c>
      <c r="B75" s="43" t="s">
        <v>1443</v>
      </c>
      <c r="C75" s="15"/>
      <c r="D75" s="15">
        <f>SUM(D77:D131)</f>
        <v>52.350430205999984</v>
      </c>
      <c r="E75" s="15">
        <f>SUM(E77:E131)</f>
        <v>53.26825515000001</v>
      </c>
      <c r="F75" s="15">
        <f>SUM(F77:F131)</f>
        <v>53.26825515000001</v>
      </c>
      <c r="G75" s="15">
        <f>SUM(G77:G131)</f>
        <v>51.18042463</v>
      </c>
      <c r="H75" s="15"/>
      <c r="I75" s="15">
        <f t="shared" si="6"/>
        <v>0.9178249440000243</v>
      </c>
      <c r="J75" s="16">
        <f>E75/D75-100%</f>
        <v>0.017532328586190582</v>
      </c>
      <c r="K75" s="15"/>
      <c r="L75" s="15"/>
      <c r="M75" s="190"/>
    </row>
    <row r="76" spans="1:13" ht="15.75">
      <c r="A76" s="191">
        <v>1</v>
      </c>
      <c r="B76" s="12" t="s">
        <v>105</v>
      </c>
      <c r="C76" s="12"/>
      <c r="D76" s="44"/>
      <c r="E76" s="25">
        <v>0</v>
      </c>
      <c r="F76" s="24">
        <f t="shared" si="2"/>
        <v>0</v>
      </c>
      <c r="G76" s="44"/>
      <c r="H76" s="44"/>
      <c r="I76" s="25">
        <f t="shared" si="6"/>
        <v>0</v>
      </c>
      <c r="J76" s="26"/>
      <c r="K76" s="44"/>
      <c r="L76" s="44"/>
      <c r="M76" s="192"/>
    </row>
    <row r="77" spans="1:13" ht="47.25">
      <c r="A77" s="185" t="s">
        <v>1442</v>
      </c>
      <c r="B77" s="45" t="s">
        <v>1441</v>
      </c>
      <c r="C77" s="28"/>
      <c r="D77" s="25">
        <v>0.084</v>
      </c>
      <c r="E77" s="25">
        <v>0.09130102</v>
      </c>
      <c r="F77" s="24">
        <f aca="true" t="shared" si="8" ref="F77:F140">E77</f>
        <v>0.09130102</v>
      </c>
      <c r="G77" s="44"/>
      <c r="H77" s="44"/>
      <c r="I77" s="25">
        <f t="shared" si="6"/>
        <v>0.007301019999999991</v>
      </c>
      <c r="J77" s="26">
        <f>E77/D77-100%</f>
        <v>0.08691690476190472</v>
      </c>
      <c r="K77" s="44"/>
      <c r="L77" s="44"/>
      <c r="M77" s="192"/>
    </row>
    <row r="78" spans="1:13" ht="31.5">
      <c r="A78" s="185" t="s">
        <v>1440</v>
      </c>
      <c r="B78" s="45" t="s">
        <v>1439</v>
      </c>
      <c r="C78" s="28"/>
      <c r="D78" s="25">
        <v>0.031</v>
      </c>
      <c r="E78" s="25">
        <v>0.03056</v>
      </c>
      <c r="F78" s="24">
        <f t="shared" si="8"/>
        <v>0.03056</v>
      </c>
      <c r="G78" s="44"/>
      <c r="H78" s="44"/>
      <c r="I78" s="25"/>
      <c r="J78" s="26"/>
      <c r="K78" s="44"/>
      <c r="L78" s="44"/>
      <c r="M78" s="192"/>
    </row>
    <row r="79" spans="1:13" ht="47.25">
      <c r="A79" s="185" t="s">
        <v>1438</v>
      </c>
      <c r="B79" s="45" t="s">
        <v>1437</v>
      </c>
      <c r="C79" s="28"/>
      <c r="D79" s="25">
        <v>0.031</v>
      </c>
      <c r="E79" s="25">
        <v>0.03056</v>
      </c>
      <c r="F79" s="24">
        <f t="shared" si="8"/>
        <v>0.03056</v>
      </c>
      <c r="G79" s="44"/>
      <c r="H79" s="44"/>
      <c r="I79" s="25"/>
      <c r="J79" s="26"/>
      <c r="K79" s="44"/>
      <c r="L79" s="44"/>
      <c r="M79" s="192"/>
    </row>
    <row r="80" spans="1:13" ht="50.25" customHeight="1">
      <c r="A80" s="185" t="s">
        <v>1436</v>
      </c>
      <c r="B80" s="45" t="s">
        <v>760</v>
      </c>
      <c r="C80" s="28"/>
      <c r="D80" s="25">
        <v>0.12575</v>
      </c>
      <c r="E80" s="25">
        <v>0.12626688</v>
      </c>
      <c r="F80" s="24">
        <f t="shared" si="8"/>
        <v>0.12626688</v>
      </c>
      <c r="G80" s="44"/>
      <c r="H80" s="44"/>
      <c r="I80" s="25">
        <f aca="true" t="shared" si="9" ref="I80:I90">E80-D80</f>
        <v>0.0005168799999999973</v>
      </c>
      <c r="J80" s="26">
        <f>E80/D80-100%</f>
        <v>0.004110377733598458</v>
      </c>
      <c r="K80" s="44"/>
      <c r="L80" s="44"/>
      <c r="M80" s="192"/>
    </row>
    <row r="81" spans="1:13" ht="27" customHeight="1">
      <c r="A81" s="185" t="s">
        <v>1435</v>
      </c>
      <c r="B81" s="46" t="s">
        <v>771</v>
      </c>
      <c r="C81" s="28"/>
      <c r="D81" s="25">
        <v>0.29000000000000004</v>
      </c>
      <c r="E81" s="25">
        <v>0.29409931</v>
      </c>
      <c r="F81" s="24">
        <f t="shared" si="8"/>
        <v>0.29409931</v>
      </c>
      <c r="G81" s="44"/>
      <c r="H81" s="44"/>
      <c r="I81" s="25">
        <f t="shared" si="9"/>
        <v>0.004099309999999967</v>
      </c>
      <c r="J81" s="26">
        <f>E81/D81-100%</f>
        <v>0.014135551724137718</v>
      </c>
      <c r="K81" s="44"/>
      <c r="L81" s="44"/>
      <c r="M81" s="192"/>
    </row>
    <row r="82" spans="1:13" ht="15.75">
      <c r="A82" s="191">
        <v>2</v>
      </c>
      <c r="B82" s="12" t="s">
        <v>133</v>
      </c>
      <c r="C82" s="28"/>
      <c r="D82" s="44"/>
      <c r="E82" s="25">
        <v>0</v>
      </c>
      <c r="F82" s="24">
        <f t="shared" si="8"/>
        <v>0</v>
      </c>
      <c r="G82" s="25"/>
      <c r="H82" s="25"/>
      <c r="I82" s="25">
        <f t="shared" si="9"/>
        <v>0</v>
      </c>
      <c r="J82" s="26"/>
      <c r="K82" s="47"/>
      <c r="L82" s="47"/>
      <c r="M82" s="193"/>
    </row>
    <row r="83" spans="1:13" ht="47.25">
      <c r="A83" s="185" t="s">
        <v>410</v>
      </c>
      <c r="B83" s="32" t="s">
        <v>80</v>
      </c>
      <c r="C83" s="28"/>
      <c r="D83" s="41">
        <v>0.628</v>
      </c>
      <c r="E83" s="25">
        <v>0.64449914</v>
      </c>
      <c r="F83" s="24">
        <f t="shared" si="8"/>
        <v>0.64449914</v>
      </c>
      <c r="G83" s="48">
        <v>0.64449914</v>
      </c>
      <c r="H83" s="25"/>
      <c r="I83" s="25">
        <f t="shared" si="9"/>
        <v>0.016499139999999968</v>
      </c>
      <c r="J83" s="26">
        <f aca="true" t="shared" si="10" ref="J83:J90">E83/D83-100%</f>
        <v>0.02627251592356683</v>
      </c>
      <c r="K83" s="25"/>
      <c r="L83" s="49"/>
      <c r="M83" s="193"/>
    </row>
    <row r="84" spans="1:13" ht="31.5">
      <c r="A84" s="185" t="s">
        <v>411</v>
      </c>
      <c r="B84" s="32" t="s">
        <v>81</v>
      </c>
      <c r="C84" s="28"/>
      <c r="D84" s="41">
        <v>0.468418</v>
      </c>
      <c r="E84" s="25">
        <v>0.45382857</v>
      </c>
      <c r="F84" s="24">
        <f t="shared" si="8"/>
        <v>0.45382857</v>
      </c>
      <c r="G84" s="48">
        <v>0.45382857</v>
      </c>
      <c r="H84" s="25"/>
      <c r="I84" s="25">
        <f t="shared" si="9"/>
        <v>-0.014589430000000014</v>
      </c>
      <c r="J84" s="26">
        <f t="shared" si="10"/>
        <v>-0.031146177132390318</v>
      </c>
      <c r="K84" s="25"/>
      <c r="L84" s="49"/>
      <c r="M84" s="193"/>
    </row>
    <row r="85" spans="1:13" ht="47.25">
      <c r="A85" s="185" t="s">
        <v>412</v>
      </c>
      <c r="B85" s="32" t="s">
        <v>83</v>
      </c>
      <c r="C85" s="28"/>
      <c r="D85" s="41">
        <v>0.19094238</v>
      </c>
      <c r="E85" s="25">
        <v>0.19094238</v>
      </c>
      <c r="F85" s="24">
        <f t="shared" si="8"/>
        <v>0.19094238</v>
      </c>
      <c r="G85" s="25">
        <f>E85</f>
        <v>0.19094238</v>
      </c>
      <c r="H85" s="25"/>
      <c r="I85" s="25">
        <f t="shared" si="9"/>
        <v>0</v>
      </c>
      <c r="J85" s="26">
        <f t="shared" si="10"/>
        <v>0</v>
      </c>
      <c r="K85" s="25"/>
      <c r="L85" s="49"/>
      <c r="M85" s="193"/>
    </row>
    <row r="86" spans="1:13" ht="47.25">
      <c r="A86" s="185" t="s">
        <v>413</v>
      </c>
      <c r="B86" s="36" t="s">
        <v>84</v>
      </c>
      <c r="C86" s="28"/>
      <c r="D86" s="41">
        <v>0.25637645</v>
      </c>
      <c r="E86" s="25">
        <v>0.25637645</v>
      </c>
      <c r="F86" s="24">
        <f t="shared" si="8"/>
        <v>0.25637645</v>
      </c>
      <c r="G86" s="25">
        <f>E86</f>
        <v>0.25637645</v>
      </c>
      <c r="H86" s="25"/>
      <c r="I86" s="25">
        <f t="shared" si="9"/>
        <v>0</v>
      </c>
      <c r="J86" s="26">
        <f t="shared" si="10"/>
        <v>0</v>
      </c>
      <c r="K86" s="25"/>
      <c r="L86" s="49"/>
      <c r="M86" s="193"/>
    </row>
    <row r="87" spans="1:13" ht="15.75">
      <c r="A87" s="185" t="s">
        <v>414</v>
      </c>
      <c r="B87" s="36" t="s">
        <v>87</v>
      </c>
      <c r="C87" s="28"/>
      <c r="D87" s="41">
        <v>5.54327</v>
      </c>
      <c r="E87" s="25">
        <v>5.73565862</v>
      </c>
      <c r="F87" s="24">
        <f t="shared" si="8"/>
        <v>5.73565862</v>
      </c>
      <c r="G87" s="25">
        <f>E87</f>
        <v>5.73565862</v>
      </c>
      <c r="H87" s="25"/>
      <c r="I87" s="25">
        <f t="shared" si="9"/>
        <v>0.19238862</v>
      </c>
      <c r="J87" s="26">
        <f t="shared" si="10"/>
        <v>0.0347067020008045</v>
      </c>
      <c r="K87" s="25"/>
      <c r="L87" s="25"/>
      <c r="M87" s="194"/>
    </row>
    <row r="88" spans="1:13" ht="15.75">
      <c r="A88" s="185" t="s">
        <v>100</v>
      </c>
      <c r="B88" s="36" t="s">
        <v>88</v>
      </c>
      <c r="C88" s="28"/>
      <c r="D88" s="41">
        <v>7.604</v>
      </c>
      <c r="E88" s="25">
        <v>7.622319050000001</v>
      </c>
      <c r="F88" s="24">
        <f t="shared" si="8"/>
        <v>7.622319050000001</v>
      </c>
      <c r="G88" s="25">
        <f>E88</f>
        <v>7.622319050000001</v>
      </c>
      <c r="H88" s="25"/>
      <c r="I88" s="25">
        <f t="shared" si="9"/>
        <v>0.01831905000000056</v>
      </c>
      <c r="J88" s="26">
        <f t="shared" si="10"/>
        <v>0.002409133350868009</v>
      </c>
      <c r="K88" s="25"/>
      <c r="L88" s="49"/>
      <c r="M88" s="194"/>
    </row>
    <row r="89" spans="1:13" ht="15.75">
      <c r="A89" s="185" t="s">
        <v>102</v>
      </c>
      <c r="B89" s="36" t="s">
        <v>89</v>
      </c>
      <c r="C89" s="28"/>
      <c r="D89" s="41">
        <v>7.61740253</v>
      </c>
      <c r="E89" s="25">
        <v>7.6979794</v>
      </c>
      <c r="F89" s="24">
        <f t="shared" si="8"/>
        <v>7.6979794</v>
      </c>
      <c r="G89" s="25">
        <f>E89</f>
        <v>7.6979794</v>
      </c>
      <c r="H89" s="25"/>
      <c r="I89" s="25">
        <f t="shared" si="9"/>
        <v>0.08057687000000069</v>
      </c>
      <c r="J89" s="26">
        <f t="shared" si="10"/>
        <v>0.010577998167047298</v>
      </c>
      <c r="K89" s="25"/>
      <c r="L89" s="49"/>
      <c r="M89" s="194"/>
    </row>
    <row r="90" spans="1:13" ht="63">
      <c r="A90" s="185" t="s">
        <v>415</v>
      </c>
      <c r="B90" s="50" t="s">
        <v>485</v>
      </c>
      <c r="C90" s="28"/>
      <c r="D90" s="41">
        <v>0.58512907</v>
      </c>
      <c r="E90" s="25">
        <v>0.58512907</v>
      </c>
      <c r="F90" s="24">
        <f t="shared" si="8"/>
        <v>0.58512907</v>
      </c>
      <c r="G90" s="25">
        <v>0.58512907</v>
      </c>
      <c r="H90" s="25"/>
      <c r="I90" s="25">
        <f t="shared" si="9"/>
        <v>0</v>
      </c>
      <c r="J90" s="26">
        <f t="shared" si="10"/>
        <v>0</v>
      </c>
      <c r="K90" s="49"/>
      <c r="L90" s="49"/>
      <c r="M90" s="193"/>
    </row>
    <row r="91" spans="1:13" ht="31.5">
      <c r="A91" s="185" t="s">
        <v>416</v>
      </c>
      <c r="B91" s="50" t="s">
        <v>486</v>
      </c>
      <c r="C91" s="28"/>
      <c r="D91" s="41">
        <v>0.12225062</v>
      </c>
      <c r="E91" s="25">
        <v>0.12224978</v>
      </c>
      <c r="F91" s="24">
        <f t="shared" si="8"/>
        <v>0.12224978</v>
      </c>
      <c r="G91" s="25">
        <f>E91</f>
        <v>0.12224978</v>
      </c>
      <c r="H91" s="25"/>
      <c r="I91" s="25"/>
      <c r="J91" s="26"/>
      <c r="K91" s="49"/>
      <c r="L91" s="49"/>
      <c r="M91" s="193"/>
    </row>
    <row r="92" spans="1:13" ht="31.5">
      <c r="A92" s="185" t="s">
        <v>417</v>
      </c>
      <c r="B92" s="32" t="s">
        <v>82</v>
      </c>
      <c r="C92" s="28"/>
      <c r="D92" s="41">
        <v>0.6145674</v>
      </c>
      <c r="E92" s="25">
        <v>0.6145674</v>
      </c>
      <c r="F92" s="24">
        <f t="shared" si="8"/>
        <v>0.6145674</v>
      </c>
      <c r="G92" s="25">
        <f aca="true" t="shared" si="11" ref="G92:G98">E92</f>
        <v>0.6145674</v>
      </c>
      <c r="H92" s="25"/>
      <c r="I92" s="25">
        <f aca="true" t="shared" si="12" ref="I92:I103">E92-D92</f>
        <v>0</v>
      </c>
      <c r="J92" s="26">
        <f aca="true" t="shared" si="13" ref="J92:J103">E92/D92-100%</f>
        <v>0</v>
      </c>
      <c r="K92" s="49"/>
      <c r="L92" s="49"/>
      <c r="M92" s="193"/>
    </row>
    <row r="93" spans="1:13" ht="31.5">
      <c r="A93" s="185" t="s">
        <v>418</v>
      </c>
      <c r="B93" s="36" t="s">
        <v>86</v>
      </c>
      <c r="C93" s="28"/>
      <c r="D93" s="41">
        <v>0.56349164</v>
      </c>
      <c r="E93" s="25">
        <v>0.56349164</v>
      </c>
      <c r="F93" s="24">
        <f t="shared" si="8"/>
        <v>0.56349164</v>
      </c>
      <c r="G93" s="25">
        <f t="shared" si="11"/>
        <v>0.56349164</v>
      </c>
      <c r="H93" s="25"/>
      <c r="I93" s="25">
        <f t="shared" si="12"/>
        <v>0</v>
      </c>
      <c r="J93" s="26">
        <f t="shared" si="13"/>
        <v>0</v>
      </c>
      <c r="K93" s="49"/>
      <c r="L93" s="49"/>
      <c r="M93" s="193"/>
    </row>
    <row r="94" spans="1:13" ht="63">
      <c r="A94" s="185" t="s">
        <v>419</v>
      </c>
      <c r="B94" s="36" t="s">
        <v>367</v>
      </c>
      <c r="C94" s="28"/>
      <c r="D94" s="41">
        <v>4.34377956</v>
      </c>
      <c r="E94" s="25">
        <v>4.41406641</v>
      </c>
      <c r="F94" s="24">
        <f t="shared" si="8"/>
        <v>4.41406641</v>
      </c>
      <c r="G94" s="25">
        <f t="shared" si="11"/>
        <v>4.41406641</v>
      </c>
      <c r="H94" s="25"/>
      <c r="I94" s="25">
        <f t="shared" si="12"/>
        <v>0.07028685000000046</v>
      </c>
      <c r="J94" s="26">
        <f t="shared" si="13"/>
        <v>0.016181035208886252</v>
      </c>
      <c r="K94" s="49"/>
      <c r="L94" s="49"/>
      <c r="M94" s="193"/>
    </row>
    <row r="95" spans="1:13" ht="47.25">
      <c r="A95" s="185" t="s">
        <v>420</v>
      </c>
      <c r="B95" s="36" t="s">
        <v>368</v>
      </c>
      <c r="C95" s="28"/>
      <c r="D95" s="41">
        <v>0.61608522</v>
      </c>
      <c r="E95" s="25">
        <v>0.63033313</v>
      </c>
      <c r="F95" s="24">
        <f t="shared" si="8"/>
        <v>0.63033313</v>
      </c>
      <c r="G95" s="25">
        <f t="shared" si="11"/>
        <v>0.63033313</v>
      </c>
      <c r="H95" s="25"/>
      <c r="I95" s="25">
        <f t="shared" si="12"/>
        <v>0.01424791000000003</v>
      </c>
      <c r="J95" s="26">
        <f t="shared" si="13"/>
        <v>0.023126524606449816</v>
      </c>
      <c r="K95" s="49"/>
      <c r="L95" s="49"/>
      <c r="M95" s="193"/>
    </row>
    <row r="96" spans="1:13" ht="47.25">
      <c r="A96" s="185" t="s">
        <v>421</v>
      </c>
      <c r="B96" s="36" t="s">
        <v>97</v>
      </c>
      <c r="C96" s="28"/>
      <c r="D96" s="41">
        <v>0.50592382</v>
      </c>
      <c r="E96" s="25">
        <v>0.52005735</v>
      </c>
      <c r="F96" s="24">
        <f t="shared" si="8"/>
        <v>0.52005735</v>
      </c>
      <c r="G96" s="25">
        <f t="shared" si="11"/>
        <v>0.52005735</v>
      </c>
      <c r="H96" s="25"/>
      <c r="I96" s="25">
        <f t="shared" si="12"/>
        <v>0.01413352999999995</v>
      </c>
      <c r="J96" s="26">
        <f t="shared" si="13"/>
        <v>0.02793608334155917</v>
      </c>
      <c r="K96" s="49"/>
      <c r="L96" s="49"/>
      <c r="M96" s="193"/>
    </row>
    <row r="97" spans="1:13" ht="47.25">
      <c r="A97" s="185" t="s">
        <v>422</v>
      </c>
      <c r="B97" s="36" t="s">
        <v>98</v>
      </c>
      <c r="C97" s="28"/>
      <c r="D97" s="41">
        <v>0.476552176</v>
      </c>
      <c r="E97" s="25">
        <v>0.4827134</v>
      </c>
      <c r="F97" s="24">
        <f t="shared" si="8"/>
        <v>0.4827134</v>
      </c>
      <c r="G97" s="25">
        <f t="shared" si="11"/>
        <v>0.4827134</v>
      </c>
      <c r="H97" s="25"/>
      <c r="I97" s="25">
        <f t="shared" si="12"/>
        <v>0.006161224000000021</v>
      </c>
      <c r="J97" s="26">
        <f t="shared" si="13"/>
        <v>0.012928750114447052</v>
      </c>
      <c r="K97" s="49"/>
      <c r="L97" s="49"/>
      <c r="M97" s="193"/>
    </row>
    <row r="98" spans="1:13" ht="47.25">
      <c r="A98" s="185" t="s">
        <v>423</v>
      </c>
      <c r="B98" s="36" t="s">
        <v>101</v>
      </c>
      <c r="C98" s="28"/>
      <c r="D98" s="41">
        <v>1.2384258099999998</v>
      </c>
      <c r="E98" s="25">
        <v>1.30487295</v>
      </c>
      <c r="F98" s="24">
        <f t="shared" si="8"/>
        <v>1.30487295</v>
      </c>
      <c r="G98" s="25">
        <f t="shared" si="11"/>
        <v>1.30487295</v>
      </c>
      <c r="H98" s="25"/>
      <c r="I98" s="25">
        <f t="shared" si="12"/>
        <v>0.06644714000000018</v>
      </c>
      <c r="J98" s="26">
        <f t="shared" si="13"/>
        <v>0.05365451806919319</v>
      </c>
      <c r="K98" s="49"/>
      <c r="L98" s="49"/>
      <c r="M98" s="193"/>
    </row>
    <row r="99" spans="1:13" ht="31.5">
      <c r="A99" s="185" t="s">
        <v>761</v>
      </c>
      <c r="B99" s="36" t="s">
        <v>741</v>
      </c>
      <c r="C99" s="28"/>
      <c r="D99" s="41">
        <v>1.1650214</v>
      </c>
      <c r="E99" s="25">
        <v>1.1650214</v>
      </c>
      <c r="F99" s="24">
        <f t="shared" si="8"/>
        <v>1.1650214</v>
      </c>
      <c r="G99" s="25">
        <v>1.1650214</v>
      </c>
      <c r="H99" s="25"/>
      <c r="I99" s="25">
        <f t="shared" si="12"/>
        <v>0</v>
      </c>
      <c r="J99" s="26">
        <f t="shared" si="13"/>
        <v>0</v>
      </c>
      <c r="K99" s="49"/>
      <c r="L99" s="49"/>
      <c r="M99" s="193"/>
    </row>
    <row r="100" spans="1:13" ht="31.5">
      <c r="A100" s="185" t="s">
        <v>763</v>
      </c>
      <c r="B100" s="50" t="s">
        <v>742</v>
      </c>
      <c r="C100" s="28"/>
      <c r="D100" s="41">
        <v>0.02775722</v>
      </c>
      <c r="E100" s="25">
        <v>0.02775722</v>
      </c>
      <c r="F100" s="24">
        <f t="shared" si="8"/>
        <v>0.02775722</v>
      </c>
      <c r="G100" s="25">
        <v>0.02775722</v>
      </c>
      <c r="H100" s="25"/>
      <c r="I100" s="25">
        <f t="shared" si="12"/>
        <v>0</v>
      </c>
      <c r="J100" s="26">
        <f t="shared" si="13"/>
        <v>0</v>
      </c>
      <c r="K100" s="49"/>
      <c r="L100" s="49"/>
      <c r="M100" s="193"/>
    </row>
    <row r="101" spans="1:13" ht="31.5">
      <c r="A101" s="185" t="s">
        <v>765</v>
      </c>
      <c r="B101" s="50" t="s">
        <v>743</v>
      </c>
      <c r="C101" s="28"/>
      <c r="D101" s="41">
        <v>0.06186152</v>
      </c>
      <c r="E101" s="25">
        <v>0.06186152</v>
      </c>
      <c r="F101" s="24">
        <f t="shared" si="8"/>
        <v>0.06186152</v>
      </c>
      <c r="G101" s="25">
        <v>0.06186152</v>
      </c>
      <c r="H101" s="25"/>
      <c r="I101" s="25">
        <f t="shared" si="12"/>
        <v>0</v>
      </c>
      <c r="J101" s="26">
        <f t="shared" si="13"/>
        <v>0</v>
      </c>
      <c r="K101" s="49"/>
      <c r="L101" s="49"/>
      <c r="M101" s="193"/>
    </row>
    <row r="102" spans="1:13" ht="47.25">
      <c r="A102" s="185" t="s">
        <v>767</v>
      </c>
      <c r="B102" s="50" t="s">
        <v>744</v>
      </c>
      <c r="C102" s="28"/>
      <c r="D102" s="41">
        <v>0.29883315</v>
      </c>
      <c r="E102" s="25">
        <v>0.29883315</v>
      </c>
      <c r="F102" s="24">
        <f t="shared" si="8"/>
        <v>0.29883315</v>
      </c>
      <c r="G102" s="25">
        <v>0.29883315</v>
      </c>
      <c r="H102" s="25"/>
      <c r="I102" s="25">
        <f t="shared" si="12"/>
        <v>0</v>
      </c>
      <c r="J102" s="26">
        <f t="shared" si="13"/>
        <v>0</v>
      </c>
      <c r="K102" s="49"/>
      <c r="L102" s="49"/>
      <c r="M102" s="193"/>
    </row>
    <row r="103" spans="1:13" ht="15.75">
      <c r="A103" s="185" t="s">
        <v>768</v>
      </c>
      <c r="B103" s="50" t="s">
        <v>745</v>
      </c>
      <c r="C103" s="28"/>
      <c r="D103" s="41">
        <v>0.20445429</v>
      </c>
      <c r="E103" s="25">
        <v>0.20445429</v>
      </c>
      <c r="F103" s="24">
        <f t="shared" si="8"/>
        <v>0.20445429</v>
      </c>
      <c r="G103" s="25">
        <f>E103</f>
        <v>0.20445429</v>
      </c>
      <c r="H103" s="25"/>
      <c r="I103" s="25">
        <f t="shared" si="12"/>
        <v>0</v>
      </c>
      <c r="J103" s="26">
        <f t="shared" si="13"/>
        <v>0</v>
      </c>
      <c r="K103" s="49"/>
      <c r="L103" s="49"/>
      <c r="M103" s="193"/>
    </row>
    <row r="104" spans="1:13" ht="31.5">
      <c r="A104" s="185" t="s">
        <v>770</v>
      </c>
      <c r="B104" s="36" t="s">
        <v>85</v>
      </c>
      <c r="C104" s="28"/>
      <c r="D104" s="41">
        <v>0.901</v>
      </c>
      <c r="E104" s="25">
        <v>0.90112009</v>
      </c>
      <c r="F104" s="24">
        <f t="shared" si="8"/>
        <v>0.90112009</v>
      </c>
      <c r="G104" s="25">
        <f>E104</f>
        <v>0.90112009</v>
      </c>
      <c r="H104" s="25"/>
      <c r="I104" s="25"/>
      <c r="J104" s="26"/>
      <c r="K104" s="25"/>
      <c r="L104" s="49"/>
      <c r="M104" s="193"/>
    </row>
    <row r="105" spans="1:13" ht="47.25">
      <c r="A105" s="185" t="s">
        <v>1434</v>
      </c>
      <c r="B105" s="36" t="s">
        <v>99</v>
      </c>
      <c r="C105" s="28"/>
      <c r="D105" s="41">
        <v>1.021</v>
      </c>
      <c r="E105" s="25">
        <v>1.02982013</v>
      </c>
      <c r="F105" s="24">
        <f t="shared" si="8"/>
        <v>1.02982013</v>
      </c>
      <c r="G105" s="25">
        <f>E105</f>
        <v>1.02982013</v>
      </c>
      <c r="H105" s="25"/>
      <c r="I105" s="25">
        <f>E105-D105</f>
        <v>0.008820130000000148</v>
      </c>
      <c r="J105" s="26">
        <f>E105/D105-100%</f>
        <v>0.00863871694417262</v>
      </c>
      <c r="K105" s="25"/>
      <c r="L105" s="49"/>
      <c r="M105" s="193"/>
    </row>
    <row r="106" spans="1:13" ht="47.25">
      <c r="A106" s="185" t="s">
        <v>1433</v>
      </c>
      <c r="B106" s="51" t="s">
        <v>103</v>
      </c>
      <c r="C106" s="28"/>
      <c r="D106" s="41">
        <v>1.994412</v>
      </c>
      <c r="E106" s="25">
        <v>2.23911157</v>
      </c>
      <c r="F106" s="24">
        <f t="shared" si="8"/>
        <v>2.23911157</v>
      </c>
      <c r="G106" s="25">
        <f>E106</f>
        <v>2.23911157</v>
      </c>
      <c r="H106" s="25"/>
      <c r="I106" s="25">
        <f>E106-D106</f>
        <v>0.24469956999999987</v>
      </c>
      <c r="J106" s="26">
        <f>E106/D106-100%</f>
        <v>0.12269258809112649</v>
      </c>
      <c r="K106" s="25"/>
      <c r="L106" s="49"/>
      <c r="M106" s="193"/>
    </row>
    <row r="107" spans="1:13" ht="31.5">
      <c r="A107" s="185" t="s">
        <v>1432</v>
      </c>
      <c r="B107" s="51" t="s">
        <v>746</v>
      </c>
      <c r="C107" s="28"/>
      <c r="D107" s="41">
        <v>0.482</v>
      </c>
      <c r="E107" s="25">
        <v>0.44984304</v>
      </c>
      <c r="F107" s="24">
        <f t="shared" si="8"/>
        <v>0.44984304</v>
      </c>
      <c r="G107" s="25">
        <f>E107</f>
        <v>0.44984304</v>
      </c>
      <c r="H107" s="25"/>
      <c r="I107" s="25">
        <f>E107-D107</f>
        <v>-0.03215695999999996</v>
      </c>
      <c r="J107" s="26">
        <f>E107/D107-100%</f>
        <v>-0.06671568464730282</v>
      </c>
      <c r="K107" s="49"/>
      <c r="L107" s="49"/>
      <c r="M107" s="193"/>
    </row>
    <row r="108" spans="1:13" ht="31.5">
      <c r="A108" s="185" t="s">
        <v>1431</v>
      </c>
      <c r="B108" s="51" t="s">
        <v>747</v>
      </c>
      <c r="C108" s="28"/>
      <c r="D108" s="41">
        <v>0.45</v>
      </c>
      <c r="E108" s="25">
        <v>0.48167478</v>
      </c>
      <c r="F108" s="24">
        <f t="shared" si="8"/>
        <v>0.48167478</v>
      </c>
      <c r="G108" s="25">
        <f>E108</f>
        <v>0.48167478</v>
      </c>
      <c r="H108" s="25"/>
      <c r="I108" s="25">
        <f>E108-D108</f>
        <v>0.031674780000000013</v>
      </c>
      <c r="J108" s="26">
        <f>E108/D108-100%</f>
        <v>0.07038840000000013</v>
      </c>
      <c r="K108" s="49"/>
      <c r="L108" s="49"/>
      <c r="M108" s="193"/>
    </row>
    <row r="109" spans="1:13" ht="27.75" customHeight="1">
      <c r="A109" s="185" t="s">
        <v>1430</v>
      </c>
      <c r="B109" s="51" t="s">
        <v>748</v>
      </c>
      <c r="C109" s="28"/>
      <c r="D109" s="41">
        <v>2.558</v>
      </c>
      <c r="E109" s="25">
        <v>2.55206864</v>
      </c>
      <c r="F109" s="24">
        <f t="shared" si="8"/>
        <v>2.55206864</v>
      </c>
      <c r="G109" s="48">
        <v>2.55206864</v>
      </c>
      <c r="H109" s="25"/>
      <c r="I109" s="25">
        <f>E109-D109</f>
        <v>-0.005931359999999941</v>
      </c>
      <c r="J109" s="26">
        <f>E109/D109-100%</f>
        <v>-0.002318749022673927</v>
      </c>
      <c r="K109" s="25"/>
      <c r="L109" s="49"/>
      <c r="M109" s="193"/>
    </row>
    <row r="110" spans="1:13" ht="31.5">
      <c r="A110" s="185" t="s">
        <v>1429</v>
      </c>
      <c r="B110" s="46" t="s">
        <v>749</v>
      </c>
      <c r="C110" s="28"/>
      <c r="D110" s="41">
        <v>0.085</v>
      </c>
      <c r="E110" s="25">
        <v>0.08491</v>
      </c>
      <c r="F110" s="24">
        <f t="shared" si="8"/>
        <v>0.08491</v>
      </c>
      <c r="G110" s="52"/>
      <c r="H110" s="25"/>
      <c r="I110" s="53"/>
      <c r="J110" s="26"/>
      <c r="K110" s="49"/>
      <c r="L110" s="52"/>
      <c r="M110" s="186"/>
    </row>
    <row r="111" spans="1:13" ht="31.5">
      <c r="A111" s="185" t="s">
        <v>1428</v>
      </c>
      <c r="B111" s="46" t="s">
        <v>1427</v>
      </c>
      <c r="C111" s="28"/>
      <c r="D111" s="41">
        <v>0.04</v>
      </c>
      <c r="E111" s="25">
        <v>0.03992</v>
      </c>
      <c r="F111" s="24">
        <f t="shared" si="8"/>
        <v>0.03992</v>
      </c>
      <c r="G111" s="52"/>
      <c r="H111" s="25"/>
      <c r="I111" s="53"/>
      <c r="J111" s="26"/>
      <c r="K111" s="49"/>
      <c r="L111" s="52"/>
      <c r="M111" s="186"/>
    </row>
    <row r="112" spans="1:13" ht="31.5">
      <c r="A112" s="185" t="s">
        <v>1426</v>
      </c>
      <c r="B112" s="46" t="s">
        <v>750</v>
      </c>
      <c r="C112" s="28"/>
      <c r="D112" s="41">
        <v>0.0068</v>
      </c>
      <c r="E112" s="25">
        <v>0.00676</v>
      </c>
      <c r="F112" s="24">
        <f t="shared" si="8"/>
        <v>0.00676</v>
      </c>
      <c r="G112" s="52"/>
      <c r="H112" s="25"/>
      <c r="I112" s="54"/>
      <c r="J112" s="26"/>
      <c r="K112" s="49"/>
      <c r="L112" s="52"/>
      <c r="M112" s="186"/>
    </row>
    <row r="113" spans="1:13" ht="31.5">
      <c r="A113" s="185" t="s">
        <v>1425</v>
      </c>
      <c r="B113" s="46" t="s">
        <v>751</v>
      </c>
      <c r="C113" s="28"/>
      <c r="D113" s="41">
        <v>0.0068</v>
      </c>
      <c r="E113" s="25">
        <v>0.00676</v>
      </c>
      <c r="F113" s="24">
        <f t="shared" si="8"/>
        <v>0.00676</v>
      </c>
      <c r="G113" s="52"/>
      <c r="H113" s="25"/>
      <c r="I113" s="54"/>
      <c r="J113" s="26"/>
      <c r="K113" s="49"/>
      <c r="L113" s="52"/>
      <c r="M113" s="186"/>
    </row>
    <row r="114" spans="1:13" ht="15.75">
      <c r="A114" s="185" t="s">
        <v>1424</v>
      </c>
      <c r="B114" s="46" t="s">
        <v>752</v>
      </c>
      <c r="C114" s="28"/>
      <c r="D114" s="41">
        <v>0.0068</v>
      </c>
      <c r="E114" s="25">
        <v>0.00676</v>
      </c>
      <c r="F114" s="24">
        <f t="shared" si="8"/>
        <v>0.00676</v>
      </c>
      <c r="G114" s="52"/>
      <c r="H114" s="25"/>
      <c r="I114" s="54"/>
      <c r="J114" s="26"/>
      <c r="K114" s="49"/>
      <c r="L114" s="52"/>
      <c r="M114" s="186"/>
    </row>
    <row r="115" spans="1:13" ht="31.5">
      <c r="A115" s="185" t="s">
        <v>1423</v>
      </c>
      <c r="B115" s="46" t="s">
        <v>753</v>
      </c>
      <c r="C115" s="28"/>
      <c r="D115" s="41">
        <v>0.0068</v>
      </c>
      <c r="E115" s="25">
        <v>0.00676</v>
      </c>
      <c r="F115" s="24">
        <f t="shared" si="8"/>
        <v>0.00676</v>
      </c>
      <c r="G115" s="52"/>
      <c r="H115" s="25"/>
      <c r="I115" s="54"/>
      <c r="J115" s="26"/>
      <c r="K115" s="49"/>
      <c r="L115" s="52"/>
      <c r="M115" s="186"/>
    </row>
    <row r="116" spans="1:13" ht="15.75">
      <c r="A116" s="185" t="s">
        <v>1422</v>
      </c>
      <c r="B116" s="46" t="s">
        <v>754</v>
      </c>
      <c r="C116" s="28"/>
      <c r="D116" s="41">
        <v>0.0068</v>
      </c>
      <c r="E116" s="25">
        <v>0.00676</v>
      </c>
      <c r="F116" s="24">
        <f t="shared" si="8"/>
        <v>0.00676</v>
      </c>
      <c r="G116" s="52"/>
      <c r="H116" s="25"/>
      <c r="I116" s="54"/>
      <c r="J116" s="26"/>
      <c r="K116" s="49"/>
      <c r="L116" s="52"/>
      <c r="M116" s="186"/>
    </row>
    <row r="117" spans="1:13" ht="31.5">
      <c r="A117" s="185" t="s">
        <v>1421</v>
      </c>
      <c r="B117" s="46" t="s">
        <v>755</v>
      </c>
      <c r="C117" s="28"/>
      <c r="D117" s="41">
        <v>0.0068</v>
      </c>
      <c r="E117" s="25">
        <v>0.00676</v>
      </c>
      <c r="F117" s="24">
        <f t="shared" si="8"/>
        <v>0.00676</v>
      </c>
      <c r="G117" s="52"/>
      <c r="H117" s="25"/>
      <c r="I117" s="54"/>
      <c r="J117" s="26"/>
      <c r="K117" s="49"/>
      <c r="L117" s="52"/>
      <c r="M117" s="186"/>
    </row>
    <row r="118" spans="1:13" ht="15.75">
      <c r="A118" s="185" t="s">
        <v>1420</v>
      </c>
      <c r="B118" s="46" t="s">
        <v>756</v>
      </c>
      <c r="C118" s="28"/>
      <c r="D118" s="41">
        <v>0.0068</v>
      </c>
      <c r="E118" s="25">
        <v>0.00676</v>
      </c>
      <c r="F118" s="24">
        <f t="shared" si="8"/>
        <v>0.00676</v>
      </c>
      <c r="G118" s="52"/>
      <c r="H118" s="25"/>
      <c r="I118" s="54"/>
      <c r="J118" s="26"/>
      <c r="K118" s="49"/>
      <c r="L118" s="52"/>
      <c r="M118" s="186"/>
    </row>
    <row r="119" spans="1:13" ht="31.5">
      <c r="A119" s="185" t="s">
        <v>1419</v>
      </c>
      <c r="B119" s="45" t="s">
        <v>757</v>
      </c>
      <c r="C119" s="28"/>
      <c r="D119" s="41">
        <v>0.085</v>
      </c>
      <c r="E119" s="25">
        <v>0.08491</v>
      </c>
      <c r="F119" s="24">
        <f t="shared" si="8"/>
        <v>0.08491</v>
      </c>
      <c r="G119" s="52"/>
      <c r="H119" s="25"/>
      <c r="I119" s="53"/>
      <c r="J119" s="26"/>
      <c r="K119" s="49"/>
      <c r="L119" s="52"/>
      <c r="M119" s="186"/>
    </row>
    <row r="120" spans="1:13" ht="45" customHeight="1">
      <c r="A120" s="185" t="s">
        <v>1418</v>
      </c>
      <c r="B120" s="46" t="s">
        <v>758</v>
      </c>
      <c r="C120" s="28"/>
      <c r="D120" s="41">
        <v>0.21251917</v>
      </c>
      <c r="E120" s="25">
        <v>0.21251917</v>
      </c>
      <c r="F120" s="24">
        <f t="shared" si="8"/>
        <v>0.21251917</v>
      </c>
      <c r="G120" s="52"/>
      <c r="H120" s="25"/>
      <c r="I120" s="25">
        <f>E120-D120</f>
        <v>0</v>
      </c>
      <c r="J120" s="26">
        <f>E120/D120-100%</f>
        <v>0</v>
      </c>
      <c r="K120" s="49"/>
      <c r="L120" s="52"/>
      <c r="M120" s="186"/>
    </row>
    <row r="121" spans="1:13" ht="53.25" customHeight="1">
      <c r="A121" s="185" t="s">
        <v>1417</v>
      </c>
      <c r="B121" s="45" t="s">
        <v>759</v>
      </c>
      <c r="C121" s="28"/>
      <c r="D121" s="41">
        <v>0.37767414</v>
      </c>
      <c r="E121" s="25">
        <v>0.37767414</v>
      </c>
      <c r="F121" s="24">
        <f t="shared" si="8"/>
        <v>0.37767414</v>
      </c>
      <c r="G121" s="52"/>
      <c r="H121" s="25"/>
      <c r="I121" s="25">
        <f>E121-D121</f>
        <v>0</v>
      </c>
      <c r="J121" s="26">
        <f>E121/D121-100%</f>
        <v>0</v>
      </c>
      <c r="K121" s="49"/>
      <c r="L121" s="52"/>
      <c r="M121" s="186"/>
    </row>
    <row r="122" spans="1:13" ht="21" customHeight="1">
      <c r="A122" s="185" t="s">
        <v>1416</v>
      </c>
      <c r="B122" s="46" t="s">
        <v>762</v>
      </c>
      <c r="C122" s="28"/>
      <c r="D122" s="41">
        <v>0.03992</v>
      </c>
      <c r="E122" s="25">
        <v>0.03992</v>
      </c>
      <c r="F122" s="24">
        <f t="shared" si="8"/>
        <v>0.03992</v>
      </c>
      <c r="G122" s="52"/>
      <c r="H122" s="25"/>
      <c r="I122" s="25">
        <f>E122-D122</f>
        <v>0</v>
      </c>
      <c r="J122" s="26">
        <f>E122/D122-100%</f>
        <v>0</v>
      </c>
      <c r="K122" s="49"/>
      <c r="L122" s="52"/>
      <c r="M122" s="186"/>
    </row>
    <row r="123" spans="1:13" ht="47.25" customHeight="1">
      <c r="A123" s="185" t="s">
        <v>1415</v>
      </c>
      <c r="B123" s="45" t="s">
        <v>764</v>
      </c>
      <c r="C123" s="28"/>
      <c r="D123" s="41">
        <v>0.05492</v>
      </c>
      <c r="E123" s="25">
        <v>0.05492</v>
      </c>
      <c r="F123" s="24">
        <f t="shared" si="8"/>
        <v>0.05492</v>
      </c>
      <c r="G123" s="52"/>
      <c r="H123" s="25"/>
      <c r="I123" s="25">
        <f>E123-D123</f>
        <v>0</v>
      </c>
      <c r="J123" s="26">
        <f>E123/D123-100%</f>
        <v>0</v>
      </c>
      <c r="K123" s="49"/>
      <c r="L123" s="52"/>
      <c r="M123" s="186"/>
    </row>
    <row r="124" spans="1:13" ht="15.75">
      <c r="A124" s="185" t="s">
        <v>1414</v>
      </c>
      <c r="B124" s="46" t="s">
        <v>766</v>
      </c>
      <c r="C124" s="28"/>
      <c r="D124" s="41">
        <v>0.05495</v>
      </c>
      <c r="E124" s="25">
        <v>0.05492</v>
      </c>
      <c r="F124" s="24">
        <f t="shared" si="8"/>
        <v>0.05492</v>
      </c>
      <c r="G124" s="52"/>
      <c r="H124" s="25"/>
      <c r="I124" s="25"/>
      <c r="J124" s="26"/>
      <c r="K124" s="49"/>
      <c r="L124" s="52"/>
      <c r="M124" s="186"/>
    </row>
    <row r="125" spans="1:13" ht="36.75" customHeight="1">
      <c r="A125" s="185" t="s">
        <v>1413</v>
      </c>
      <c r="B125" s="46" t="s">
        <v>1488</v>
      </c>
      <c r="C125" s="28"/>
      <c r="D125" s="41">
        <v>0.25687</v>
      </c>
      <c r="E125" s="25">
        <v>0.25687</v>
      </c>
      <c r="F125" s="24">
        <f t="shared" si="8"/>
        <v>0.25687</v>
      </c>
      <c r="G125" s="52"/>
      <c r="H125" s="25"/>
      <c r="I125" s="25">
        <f aca="true" t="shared" si="14" ref="I125:I138">E125-D125</f>
        <v>0</v>
      </c>
      <c r="J125" s="26">
        <f>E125/D125-100%</f>
        <v>0</v>
      </c>
      <c r="K125" s="49"/>
      <c r="L125" s="52"/>
      <c r="M125" s="186"/>
    </row>
    <row r="126" spans="1:13" ht="54.75" customHeight="1">
      <c r="A126" s="185" t="s">
        <v>1412</v>
      </c>
      <c r="B126" s="46" t="s">
        <v>769</v>
      </c>
      <c r="C126" s="28"/>
      <c r="D126" s="41">
        <v>0.26116</v>
      </c>
      <c r="E126" s="25">
        <v>0.26116</v>
      </c>
      <c r="F126" s="24">
        <f t="shared" si="8"/>
        <v>0.26116</v>
      </c>
      <c r="G126" s="52"/>
      <c r="H126" s="25"/>
      <c r="I126" s="25">
        <f t="shared" si="14"/>
        <v>0</v>
      </c>
      <c r="J126" s="26">
        <f>E126/D126-100%</f>
        <v>0</v>
      </c>
      <c r="K126" s="49"/>
      <c r="L126" s="52"/>
      <c r="M126" s="186"/>
    </row>
    <row r="127" spans="1:13" ht="54.75" customHeight="1">
      <c r="A127" s="185" t="s">
        <v>1486</v>
      </c>
      <c r="B127" s="55" t="s">
        <v>1487</v>
      </c>
      <c r="C127" s="28"/>
      <c r="D127" s="41"/>
      <c r="E127" s="25">
        <v>0.08180395</v>
      </c>
      <c r="F127" s="24">
        <f t="shared" si="8"/>
        <v>0.08180395</v>
      </c>
      <c r="G127" s="41">
        <f>E127</f>
        <v>0.08180395</v>
      </c>
      <c r="H127" s="25"/>
      <c r="I127" s="25">
        <f t="shared" si="14"/>
        <v>0.08180395</v>
      </c>
      <c r="J127" s="26"/>
      <c r="K127" s="49"/>
      <c r="L127" s="52"/>
      <c r="M127" s="186" t="s">
        <v>1537</v>
      </c>
    </row>
    <row r="128" spans="1:13" ht="32.25" customHeight="1">
      <c r="A128" s="195" t="s">
        <v>121</v>
      </c>
      <c r="B128" s="56" t="s">
        <v>79</v>
      </c>
      <c r="C128" s="28"/>
      <c r="D128" s="25"/>
      <c r="E128" s="25">
        <v>0</v>
      </c>
      <c r="F128" s="24">
        <f t="shared" si="8"/>
        <v>0</v>
      </c>
      <c r="G128" s="25"/>
      <c r="H128" s="25"/>
      <c r="I128" s="25">
        <f t="shared" si="14"/>
        <v>0</v>
      </c>
      <c r="J128" s="26"/>
      <c r="K128" s="49"/>
      <c r="L128" s="25"/>
      <c r="M128" s="186"/>
    </row>
    <row r="129" spans="1:13" ht="36" customHeight="1">
      <c r="A129" s="188" t="s">
        <v>245</v>
      </c>
      <c r="B129" s="32" t="s">
        <v>79</v>
      </c>
      <c r="C129" s="28"/>
      <c r="D129" s="25">
        <v>9.62811264</v>
      </c>
      <c r="E129" s="25">
        <v>9.74197011</v>
      </c>
      <c r="F129" s="24">
        <f t="shared" si="8"/>
        <v>9.74197011</v>
      </c>
      <c r="G129" s="25">
        <v>9.74197011</v>
      </c>
      <c r="H129" s="25"/>
      <c r="I129" s="25">
        <f t="shared" si="14"/>
        <v>0.11385747000000102</v>
      </c>
      <c r="J129" s="26">
        <f>E129/D129-100%</f>
        <v>0.011825523262677606</v>
      </c>
      <c r="K129" s="25"/>
      <c r="L129" s="25"/>
      <c r="M129" s="186"/>
    </row>
    <row r="130" spans="1:13" ht="20.25" customHeight="1">
      <c r="A130" s="195" t="s">
        <v>126</v>
      </c>
      <c r="B130" s="56" t="s">
        <v>95</v>
      </c>
      <c r="C130" s="28"/>
      <c r="D130" s="25"/>
      <c r="E130" s="25">
        <v>0</v>
      </c>
      <c r="F130" s="24">
        <f t="shared" si="8"/>
        <v>0</v>
      </c>
      <c r="G130" s="25"/>
      <c r="H130" s="25"/>
      <c r="I130" s="25">
        <f t="shared" si="14"/>
        <v>0</v>
      </c>
      <c r="J130" s="26"/>
      <c r="K130" s="49"/>
      <c r="L130" s="25"/>
      <c r="M130" s="186"/>
    </row>
    <row r="131" spans="1:13" ht="27" customHeight="1">
      <c r="A131" s="185" t="s">
        <v>246</v>
      </c>
      <c r="B131" s="27" t="s">
        <v>96</v>
      </c>
      <c r="C131" s="28"/>
      <c r="D131" s="25">
        <v>0.106</v>
      </c>
      <c r="E131" s="25">
        <v>0.106</v>
      </c>
      <c r="F131" s="24">
        <f t="shared" si="8"/>
        <v>0.106</v>
      </c>
      <c r="G131" s="25">
        <f>E131</f>
        <v>0.106</v>
      </c>
      <c r="H131" s="25"/>
      <c r="I131" s="25">
        <f t="shared" si="14"/>
        <v>0</v>
      </c>
      <c r="J131" s="26">
        <f>E131/D131-100%</f>
        <v>0</v>
      </c>
      <c r="K131" s="49"/>
      <c r="L131" s="49"/>
      <c r="M131" s="193"/>
    </row>
    <row r="132" spans="1:13" ht="49.5" customHeight="1">
      <c r="A132" s="196" t="s">
        <v>1411</v>
      </c>
      <c r="B132" s="57" t="s">
        <v>1410</v>
      </c>
      <c r="C132" s="57"/>
      <c r="D132" s="58">
        <f>SUM(D133:D136)</f>
        <v>0.40549211999999996</v>
      </c>
      <c r="E132" s="58">
        <f>SUM(E133:E136)</f>
        <v>0.42788151</v>
      </c>
      <c r="F132" s="58">
        <f>SUM(F133:F136)</f>
        <v>0.42788151</v>
      </c>
      <c r="G132" s="58">
        <f>SUM(G133:G136)</f>
        <v>0.42788151</v>
      </c>
      <c r="H132" s="58"/>
      <c r="I132" s="15">
        <f t="shared" si="14"/>
        <v>0.022389390000000065</v>
      </c>
      <c r="J132" s="16">
        <f>E132/D132-100%</f>
        <v>0.05521535165714209</v>
      </c>
      <c r="K132" s="58"/>
      <c r="L132" s="58"/>
      <c r="M132" s="197"/>
    </row>
    <row r="133" spans="1:18" ht="30" customHeight="1">
      <c r="A133" s="198" t="s">
        <v>1409</v>
      </c>
      <c r="B133" s="59" t="s">
        <v>133</v>
      </c>
      <c r="C133" s="60"/>
      <c r="D133" s="41"/>
      <c r="E133" s="25">
        <v>0</v>
      </c>
      <c r="F133" s="24">
        <f t="shared" si="8"/>
        <v>0</v>
      </c>
      <c r="G133" s="41"/>
      <c r="H133" s="25"/>
      <c r="I133" s="25">
        <f t="shared" si="14"/>
        <v>0</v>
      </c>
      <c r="J133" s="26"/>
      <c r="K133" s="25"/>
      <c r="L133" s="25"/>
      <c r="M133" s="199"/>
      <c r="R133" s="2"/>
    </row>
    <row r="134" spans="1:13" s="4" customFormat="1" ht="70.5" customHeight="1">
      <c r="A134" s="200" t="s">
        <v>487</v>
      </c>
      <c r="B134" s="32" t="s">
        <v>488</v>
      </c>
      <c r="C134" s="32"/>
      <c r="D134" s="41">
        <v>0.06437057</v>
      </c>
      <c r="E134" s="25">
        <v>0.06437057</v>
      </c>
      <c r="F134" s="24">
        <f t="shared" si="8"/>
        <v>0.06437057</v>
      </c>
      <c r="G134" s="41">
        <v>0.06437057</v>
      </c>
      <c r="H134" s="25"/>
      <c r="I134" s="25">
        <f t="shared" si="14"/>
        <v>0</v>
      </c>
      <c r="J134" s="26">
        <f>E134/D134-100%</f>
        <v>0</v>
      </c>
      <c r="K134" s="25"/>
      <c r="L134" s="25"/>
      <c r="M134" s="186"/>
    </row>
    <row r="135" spans="1:13" s="4" customFormat="1" ht="86.25" customHeight="1">
      <c r="A135" s="200" t="s">
        <v>489</v>
      </c>
      <c r="B135" s="32" t="s">
        <v>567</v>
      </c>
      <c r="C135" s="32"/>
      <c r="D135" s="41">
        <v>0.32396720999999995</v>
      </c>
      <c r="E135" s="25">
        <v>0.3463566</v>
      </c>
      <c r="F135" s="24">
        <f t="shared" si="8"/>
        <v>0.3463566</v>
      </c>
      <c r="G135" s="41">
        <f>E135</f>
        <v>0.3463566</v>
      </c>
      <c r="H135" s="25"/>
      <c r="I135" s="25">
        <f t="shared" si="14"/>
        <v>0.022389390000000065</v>
      </c>
      <c r="J135" s="26">
        <f>E135/D135-100%</f>
        <v>0.0691100497485535</v>
      </c>
      <c r="K135" s="25"/>
      <c r="L135" s="25"/>
      <c r="M135" s="186"/>
    </row>
    <row r="136" spans="1:13" s="4" customFormat="1" ht="65.25" customHeight="1">
      <c r="A136" s="200" t="s">
        <v>555</v>
      </c>
      <c r="B136" s="32" t="s">
        <v>568</v>
      </c>
      <c r="C136" s="32"/>
      <c r="D136" s="41">
        <v>0.01715434</v>
      </c>
      <c r="E136" s="25">
        <v>0.01715434</v>
      </c>
      <c r="F136" s="24">
        <f t="shared" si="8"/>
        <v>0.01715434</v>
      </c>
      <c r="G136" s="41">
        <v>0.01715434</v>
      </c>
      <c r="H136" s="25"/>
      <c r="I136" s="25">
        <f t="shared" si="14"/>
        <v>0</v>
      </c>
      <c r="J136" s="26">
        <f>E136/D136-100%</f>
        <v>0</v>
      </c>
      <c r="K136" s="25"/>
      <c r="L136" s="25"/>
      <c r="M136" s="186"/>
    </row>
    <row r="137" spans="1:13" ht="36" customHeight="1">
      <c r="A137" s="196" t="s">
        <v>1408</v>
      </c>
      <c r="B137" s="57" t="s">
        <v>1407</v>
      </c>
      <c r="C137" s="62"/>
      <c r="D137" s="62">
        <f>SUM(D139:D158)</f>
        <v>13.6753289</v>
      </c>
      <c r="E137" s="62">
        <f>SUM(E139:E158)</f>
        <v>13.74300222</v>
      </c>
      <c r="F137" s="62">
        <f>SUM(F139:F158)</f>
        <v>13.74300222</v>
      </c>
      <c r="G137" s="62">
        <f>SUM(G139:G158)</f>
        <v>13.444187219999998</v>
      </c>
      <c r="H137" s="62"/>
      <c r="I137" s="15">
        <f t="shared" si="14"/>
        <v>0.06767331999999904</v>
      </c>
      <c r="J137" s="16">
        <f>E137/D137-100%</f>
        <v>0.004948569829278382</v>
      </c>
      <c r="K137" s="62"/>
      <c r="L137" s="62"/>
      <c r="M137" s="201"/>
    </row>
    <row r="138" spans="1:13" ht="36" customHeight="1">
      <c r="A138" s="188" t="s">
        <v>534</v>
      </c>
      <c r="B138" s="61" t="s">
        <v>105</v>
      </c>
      <c r="C138" s="61"/>
      <c r="D138" s="63"/>
      <c r="E138" s="25">
        <v>0</v>
      </c>
      <c r="F138" s="24">
        <f t="shared" si="8"/>
        <v>0</v>
      </c>
      <c r="G138" s="63"/>
      <c r="H138" s="63"/>
      <c r="I138" s="25">
        <f t="shared" si="14"/>
        <v>0</v>
      </c>
      <c r="J138" s="26"/>
      <c r="K138" s="47"/>
      <c r="L138" s="47"/>
      <c r="M138" s="186"/>
    </row>
    <row r="139" spans="1:13" ht="71.25" customHeight="1">
      <c r="A139" s="202" t="s">
        <v>1402</v>
      </c>
      <c r="B139" s="64" t="s">
        <v>1406</v>
      </c>
      <c r="C139" s="28"/>
      <c r="D139" s="65">
        <v>0.028499999999999998</v>
      </c>
      <c r="E139" s="25">
        <v>0.028719</v>
      </c>
      <c r="F139" s="24">
        <f t="shared" si="8"/>
        <v>0.028719</v>
      </c>
      <c r="G139" s="63"/>
      <c r="H139" s="63"/>
      <c r="I139" s="25"/>
      <c r="J139" s="26"/>
      <c r="K139" s="47"/>
      <c r="L139" s="47"/>
      <c r="M139" s="186"/>
    </row>
    <row r="140" spans="1:13" ht="75.75" customHeight="1">
      <c r="A140" s="202" t="s">
        <v>1401</v>
      </c>
      <c r="B140" s="27" t="s">
        <v>1405</v>
      </c>
      <c r="C140" s="28"/>
      <c r="D140" s="65">
        <v>0.055999999999999994</v>
      </c>
      <c r="E140" s="25">
        <v>0.056496000000000005</v>
      </c>
      <c r="F140" s="24">
        <f t="shared" si="8"/>
        <v>0.056496000000000005</v>
      </c>
      <c r="G140" s="63"/>
      <c r="H140" s="63"/>
      <c r="I140" s="25"/>
      <c r="J140" s="26"/>
      <c r="K140" s="47"/>
      <c r="L140" s="47"/>
      <c r="M140" s="186"/>
    </row>
    <row r="141" spans="1:13" ht="48.75" customHeight="1">
      <c r="A141" s="202" t="s">
        <v>1400</v>
      </c>
      <c r="B141" s="27" t="s">
        <v>1404</v>
      </c>
      <c r="C141" s="28"/>
      <c r="D141" s="65">
        <v>0.071</v>
      </c>
      <c r="E141" s="25">
        <v>0.0712</v>
      </c>
      <c r="F141" s="24">
        <f aca="true" t="shared" si="15" ref="F141:F204">E141</f>
        <v>0.0712</v>
      </c>
      <c r="G141" s="63"/>
      <c r="H141" s="63"/>
      <c r="I141" s="25"/>
      <c r="J141" s="26"/>
      <c r="K141" s="47"/>
      <c r="L141" s="47"/>
      <c r="M141" s="186"/>
    </row>
    <row r="142" spans="1:13" ht="51.75" customHeight="1">
      <c r="A142" s="202" t="s">
        <v>1398</v>
      </c>
      <c r="B142" s="27" t="s">
        <v>1403</v>
      </c>
      <c r="C142" s="28"/>
      <c r="D142" s="65">
        <v>0.071</v>
      </c>
      <c r="E142" s="25">
        <v>0.0712</v>
      </c>
      <c r="F142" s="24">
        <f t="shared" si="15"/>
        <v>0.0712</v>
      </c>
      <c r="G142" s="63"/>
      <c r="H142" s="63"/>
      <c r="I142" s="25"/>
      <c r="J142" s="26"/>
      <c r="K142" s="47"/>
      <c r="L142" s="47"/>
      <c r="M142" s="186"/>
    </row>
    <row r="143" spans="1:13" ht="41.25" customHeight="1">
      <c r="A143" s="202" t="s">
        <v>1397</v>
      </c>
      <c r="B143" s="66" t="s">
        <v>1490</v>
      </c>
      <c r="C143" s="28"/>
      <c r="D143" s="65">
        <v>0.071</v>
      </c>
      <c r="E143" s="25">
        <v>0.0712</v>
      </c>
      <c r="F143" s="24">
        <f t="shared" si="15"/>
        <v>0.0712</v>
      </c>
      <c r="G143" s="63"/>
      <c r="H143" s="63"/>
      <c r="I143" s="25"/>
      <c r="J143" s="26"/>
      <c r="K143" s="47"/>
      <c r="L143" s="47"/>
      <c r="M143" s="186"/>
    </row>
    <row r="144" spans="1:13" ht="21" customHeight="1">
      <c r="A144" s="203" t="s">
        <v>110</v>
      </c>
      <c r="B144" s="56" t="s">
        <v>111</v>
      </c>
      <c r="C144" s="28"/>
      <c r="D144" s="63"/>
      <c r="E144" s="25">
        <v>0</v>
      </c>
      <c r="F144" s="24">
        <f t="shared" si="15"/>
        <v>0</v>
      </c>
      <c r="G144" s="63"/>
      <c r="H144" s="63"/>
      <c r="I144" s="25">
        <f aca="true" t="shared" si="16" ref="I144:I157">E144-D144</f>
        <v>0</v>
      </c>
      <c r="J144" s="26"/>
      <c r="K144" s="47"/>
      <c r="L144" s="47"/>
      <c r="M144" s="186"/>
    </row>
    <row r="145" spans="1:13" ht="36" customHeight="1">
      <c r="A145" s="202" t="s">
        <v>1402</v>
      </c>
      <c r="B145" s="32" t="s">
        <v>260</v>
      </c>
      <c r="C145" s="28"/>
      <c r="D145" s="65">
        <v>2.45841532</v>
      </c>
      <c r="E145" s="25">
        <v>2.45697862</v>
      </c>
      <c r="F145" s="24">
        <f t="shared" si="15"/>
        <v>2.45697862</v>
      </c>
      <c r="G145" s="25">
        <v>2.45697862</v>
      </c>
      <c r="H145" s="63"/>
      <c r="I145" s="25">
        <f t="shared" si="16"/>
        <v>-0.0014366999999997354</v>
      </c>
      <c r="J145" s="26">
        <f aca="true" t="shared" si="17" ref="J145:J152">E145/D145-100%</f>
        <v>-0.0005844008489175323</v>
      </c>
      <c r="K145" s="47"/>
      <c r="L145" s="47"/>
      <c r="M145" s="186"/>
    </row>
    <row r="146" spans="1:13" ht="36" customHeight="1">
      <c r="A146" s="202" t="s">
        <v>1401</v>
      </c>
      <c r="B146" s="32" t="s">
        <v>261</v>
      </c>
      <c r="C146" s="28"/>
      <c r="D146" s="65">
        <v>1.548</v>
      </c>
      <c r="E146" s="25">
        <v>1.60559623</v>
      </c>
      <c r="F146" s="24">
        <f t="shared" si="15"/>
        <v>1.60559623</v>
      </c>
      <c r="G146" s="47">
        <f>E146</f>
        <v>1.60559623</v>
      </c>
      <c r="H146" s="63"/>
      <c r="I146" s="25">
        <f t="shared" si="16"/>
        <v>0.057596229999999915</v>
      </c>
      <c r="J146" s="26">
        <f t="shared" si="17"/>
        <v>0.037206866925064475</v>
      </c>
      <c r="K146" s="47"/>
      <c r="L146" s="47"/>
      <c r="M146" s="186"/>
    </row>
    <row r="147" spans="1:13" ht="36" customHeight="1">
      <c r="A147" s="202" t="s">
        <v>1400</v>
      </c>
      <c r="B147" s="32" t="s">
        <v>1399</v>
      </c>
      <c r="C147" s="28"/>
      <c r="D147" s="65">
        <v>0.11</v>
      </c>
      <c r="E147" s="25">
        <v>0.14679326</v>
      </c>
      <c r="F147" s="24">
        <f t="shared" si="15"/>
        <v>0.14679326</v>
      </c>
      <c r="G147" s="47">
        <f aca="true" t="shared" si="18" ref="G147:G152">E147</f>
        <v>0.14679326</v>
      </c>
      <c r="H147" s="63"/>
      <c r="I147" s="25">
        <f t="shared" si="16"/>
        <v>0.03679326000000001</v>
      </c>
      <c r="J147" s="26">
        <f t="shared" si="17"/>
        <v>0.33448418181818185</v>
      </c>
      <c r="K147" s="47"/>
      <c r="L147" s="47"/>
      <c r="M147" s="186"/>
    </row>
    <row r="148" spans="1:13" ht="36" customHeight="1">
      <c r="A148" s="202" t="s">
        <v>1398</v>
      </c>
      <c r="B148" s="32" t="s">
        <v>569</v>
      </c>
      <c r="C148" s="28"/>
      <c r="D148" s="65">
        <v>0.18565962</v>
      </c>
      <c r="E148" s="25">
        <v>0.18565962</v>
      </c>
      <c r="F148" s="24">
        <f t="shared" si="15"/>
        <v>0.18565962</v>
      </c>
      <c r="G148" s="47">
        <f t="shared" si="18"/>
        <v>0.18565962</v>
      </c>
      <c r="H148" s="63"/>
      <c r="I148" s="25">
        <f t="shared" si="16"/>
        <v>0</v>
      </c>
      <c r="J148" s="26">
        <f t="shared" si="17"/>
        <v>0</v>
      </c>
      <c r="K148" s="47"/>
      <c r="L148" s="47"/>
      <c r="M148" s="186"/>
    </row>
    <row r="149" spans="1:13" ht="36" customHeight="1">
      <c r="A149" s="202" t="s">
        <v>1397</v>
      </c>
      <c r="B149" s="32" t="s">
        <v>570</v>
      </c>
      <c r="C149" s="28"/>
      <c r="D149" s="65">
        <v>0.26667901</v>
      </c>
      <c r="E149" s="25">
        <v>0.26667901</v>
      </c>
      <c r="F149" s="24">
        <f t="shared" si="15"/>
        <v>0.26667901</v>
      </c>
      <c r="G149" s="47">
        <f t="shared" si="18"/>
        <v>0.26667901</v>
      </c>
      <c r="H149" s="63"/>
      <c r="I149" s="25">
        <f t="shared" si="16"/>
        <v>0</v>
      </c>
      <c r="J149" s="26">
        <f t="shared" si="17"/>
        <v>0</v>
      </c>
      <c r="K149" s="47"/>
      <c r="L149" s="47"/>
      <c r="M149" s="186"/>
    </row>
    <row r="150" spans="1:13" ht="58.5" customHeight="1">
      <c r="A150" s="202" t="s">
        <v>1396</v>
      </c>
      <c r="B150" s="32" t="s">
        <v>571</v>
      </c>
      <c r="C150" s="28"/>
      <c r="D150" s="65">
        <v>0.053</v>
      </c>
      <c r="E150" s="25">
        <v>0.05723526</v>
      </c>
      <c r="F150" s="24">
        <f t="shared" si="15"/>
        <v>0.05723526</v>
      </c>
      <c r="G150" s="47">
        <f t="shared" si="18"/>
        <v>0.05723526</v>
      </c>
      <c r="H150" s="63"/>
      <c r="I150" s="25">
        <f t="shared" si="16"/>
        <v>0.004235260000000005</v>
      </c>
      <c r="J150" s="26">
        <f t="shared" si="17"/>
        <v>0.07991056603773594</v>
      </c>
      <c r="K150" s="47"/>
      <c r="L150" s="47"/>
      <c r="M150" s="186"/>
    </row>
    <row r="151" spans="1:13" ht="65.25" customHeight="1">
      <c r="A151" s="202" t="s">
        <v>1395</v>
      </c>
      <c r="B151" s="32" t="s">
        <v>572</v>
      </c>
      <c r="C151" s="28"/>
      <c r="D151" s="65">
        <v>0.08</v>
      </c>
      <c r="E151" s="25">
        <v>0.09382553</v>
      </c>
      <c r="F151" s="24">
        <f t="shared" si="15"/>
        <v>0.09382553</v>
      </c>
      <c r="G151" s="47">
        <f t="shared" si="18"/>
        <v>0.09382553</v>
      </c>
      <c r="H151" s="63"/>
      <c r="I151" s="25">
        <f t="shared" si="16"/>
        <v>0.013825530000000003</v>
      </c>
      <c r="J151" s="26">
        <f t="shared" si="17"/>
        <v>0.17281912499999996</v>
      </c>
      <c r="K151" s="47"/>
      <c r="L151" s="47"/>
      <c r="M151" s="186"/>
    </row>
    <row r="152" spans="1:13" ht="76.5" customHeight="1">
      <c r="A152" s="202" t="s">
        <v>1394</v>
      </c>
      <c r="B152" s="32" t="s">
        <v>573</v>
      </c>
      <c r="C152" s="28"/>
      <c r="D152" s="65">
        <v>0.087</v>
      </c>
      <c r="E152" s="25">
        <v>0.04474697</v>
      </c>
      <c r="F152" s="24">
        <f t="shared" si="15"/>
        <v>0.04474697</v>
      </c>
      <c r="G152" s="47">
        <f t="shared" si="18"/>
        <v>0.04474697</v>
      </c>
      <c r="H152" s="63"/>
      <c r="I152" s="25">
        <f t="shared" si="16"/>
        <v>-0.04225303</v>
      </c>
      <c r="J152" s="26">
        <f t="shared" si="17"/>
        <v>-0.48566701149425284</v>
      </c>
      <c r="K152" s="47"/>
      <c r="L152" s="47"/>
      <c r="M152" s="186"/>
    </row>
    <row r="153" spans="1:13" ht="24" customHeight="1">
      <c r="A153" s="203" t="s">
        <v>115</v>
      </c>
      <c r="B153" s="56" t="s">
        <v>90</v>
      </c>
      <c r="C153" s="28"/>
      <c r="D153" s="63"/>
      <c r="E153" s="25">
        <v>0</v>
      </c>
      <c r="F153" s="24">
        <f t="shared" si="15"/>
        <v>0</v>
      </c>
      <c r="G153" s="65"/>
      <c r="H153" s="63"/>
      <c r="I153" s="25">
        <f t="shared" si="16"/>
        <v>0</v>
      </c>
      <c r="J153" s="26"/>
      <c r="K153" s="47"/>
      <c r="L153" s="47"/>
      <c r="M153" s="204"/>
    </row>
    <row r="154" spans="1:13" ht="27.75" customHeight="1">
      <c r="A154" s="205">
        <v>1</v>
      </c>
      <c r="B154" s="27" t="s">
        <v>218</v>
      </c>
      <c r="C154" s="28"/>
      <c r="D154" s="47">
        <v>0.5</v>
      </c>
      <c r="E154" s="25">
        <v>0.5</v>
      </c>
      <c r="F154" s="24">
        <f t="shared" si="15"/>
        <v>0.5</v>
      </c>
      <c r="G154" s="65">
        <v>0.5</v>
      </c>
      <c r="H154" s="63"/>
      <c r="I154" s="25">
        <f t="shared" si="16"/>
        <v>0</v>
      </c>
      <c r="J154" s="26">
        <f>E154/D154-100%</f>
        <v>0</v>
      </c>
      <c r="K154" s="47"/>
      <c r="L154" s="47"/>
      <c r="M154" s="186"/>
    </row>
    <row r="155" spans="1:13" ht="18" customHeight="1">
      <c r="A155" s="203" t="s">
        <v>120</v>
      </c>
      <c r="B155" s="56" t="s">
        <v>79</v>
      </c>
      <c r="C155" s="28"/>
      <c r="D155" s="63"/>
      <c r="E155" s="25">
        <v>0</v>
      </c>
      <c r="F155" s="24">
        <f t="shared" si="15"/>
        <v>0</v>
      </c>
      <c r="G155" s="47"/>
      <c r="H155" s="63"/>
      <c r="I155" s="25">
        <f t="shared" si="16"/>
        <v>0</v>
      </c>
      <c r="J155" s="26"/>
      <c r="K155" s="47"/>
      <c r="L155" s="47"/>
      <c r="M155" s="186"/>
    </row>
    <row r="156" spans="1:13" ht="36" customHeight="1">
      <c r="A156" s="202" t="s">
        <v>1393</v>
      </c>
      <c r="B156" s="68" t="s">
        <v>772</v>
      </c>
      <c r="C156" s="28"/>
      <c r="D156" s="65">
        <v>4.9000749500000005</v>
      </c>
      <c r="E156" s="25">
        <v>4.89803944</v>
      </c>
      <c r="F156" s="24">
        <f t="shared" si="15"/>
        <v>4.89803944</v>
      </c>
      <c r="G156" s="65">
        <v>4.89803944</v>
      </c>
      <c r="H156" s="63"/>
      <c r="I156" s="25">
        <f t="shared" si="16"/>
        <v>-0.0020355100000006843</v>
      </c>
      <c r="J156" s="26">
        <f>E156/D156-100%</f>
        <v>-0.00041540385009841696</v>
      </c>
      <c r="K156" s="47"/>
      <c r="L156" s="47"/>
      <c r="M156" s="186"/>
    </row>
    <row r="157" spans="1:13" ht="21.75" customHeight="1">
      <c r="A157" s="203" t="s">
        <v>121</v>
      </c>
      <c r="B157" s="56" t="s">
        <v>93</v>
      </c>
      <c r="C157" s="28"/>
      <c r="D157" s="63"/>
      <c r="E157" s="25">
        <v>0</v>
      </c>
      <c r="F157" s="24">
        <f t="shared" si="15"/>
        <v>0</v>
      </c>
      <c r="G157" s="47"/>
      <c r="H157" s="63"/>
      <c r="I157" s="25">
        <f t="shared" si="16"/>
        <v>0</v>
      </c>
      <c r="J157" s="26"/>
      <c r="K157" s="47"/>
      <c r="L157" s="47"/>
      <c r="M157" s="186"/>
    </row>
    <row r="158" spans="1:13" ht="36" customHeight="1">
      <c r="A158" s="202" t="s">
        <v>1392</v>
      </c>
      <c r="B158" s="27" t="s">
        <v>93</v>
      </c>
      <c r="C158" s="28"/>
      <c r="D158" s="47">
        <v>3.189</v>
      </c>
      <c r="E158" s="25">
        <v>3.18863328</v>
      </c>
      <c r="F158" s="24">
        <f t="shared" si="15"/>
        <v>3.18863328</v>
      </c>
      <c r="G158" s="69">
        <v>3.18863328</v>
      </c>
      <c r="H158" s="63"/>
      <c r="I158" s="25"/>
      <c r="J158" s="26"/>
      <c r="K158" s="47"/>
      <c r="L158" s="47"/>
      <c r="M158" s="186"/>
    </row>
    <row r="159" spans="1:13" ht="36" customHeight="1">
      <c r="A159" s="206" t="s">
        <v>1391</v>
      </c>
      <c r="B159" s="70" t="s">
        <v>1390</v>
      </c>
      <c r="C159" s="71"/>
      <c r="D159" s="71">
        <f>SUM(D161:D177)</f>
        <v>1.9216951200000003</v>
      </c>
      <c r="E159" s="71">
        <f>SUM(E161:E177)</f>
        <v>1.9215009500000002</v>
      </c>
      <c r="F159" s="71">
        <f>SUM(F161:F177)</f>
        <v>1.9215009500000002</v>
      </c>
      <c r="G159" s="71">
        <f>SUM(G161:G177)</f>
        <v>1.64721095</v>
      </c>
      <c r="H159" s="71"/>
      <c r="I159" s="15"/>
      <c r="J159" s="16"/>
      <c r="K159" s="71"/>
      <c r="L159" s="71"/>
      <c r="M159" s="207"/>
    </row>
    <row r="160" spans="1:13" ht="36" customHeight="1">
      <c r="A160" s="208" t="s">
        <v>104</v>
      </c>
      <c r="B160" s="72" t="s">
        <v>111</v>
      </c>
      <c r="C160" s="56"/>
      <c r="D160" s="73"/>
      <c r="E160" s="73"/>
      <c r="F160" s="24">
        <f t="shared" si="15"/>
        <v>0</v>
      </c>
      <c r="G160" s="73"/>
      <c r="H160" s="73"/>
      <c r="I160" s="25">
        <f>E160-D160</f>
        <v>0</v>
      </c>
      <c r="J160" s="26"/>
      <c r="K160" s="73"/>
      <c r="L160" s="73"/>
      <c r="M160" s="209"/>
    </row>
    <row r="161" spans="1:13" ht="61.5" customHeight="1">
      <c r="A161" s="210" t="s">
        <v>1389</v>
      </c>
      <c r="B161" s="74" t="s">
        <v>106</v>
      </c>
      <c r="C161" s="28"/>
      <c r="D161" s="75">
        <v>0.29364636</v>
      </c>
      <c r="E161" s="75">
        <v>0.29355626</v>
      </c>
      <c r="F161" s="24">
        <f t="shared" si="15"/>
        <v>0.29355626</v>
      </c>
      <c r="G161" s="75">
        <v>0.29355626</v>
      </c>
      <c r="H161" s="76"/>
      <c r="I161" s="25"/>
      <c r="J161" s="26"/>
      <c r="K161" s="77"/>
      <c r="L161" s="77"/>
      <c r="M161" s="211"/>
    </row>
    <row r="162" spans="1:13" ht="36" customHeight="1">
      <c r="A162" s="210" t="s">
        <v>1388</v>
      </c>
      <c r="B162" s="74" t="s">
        <v>531</v>
      </c>
      <c r="C162" s="28"/>
      <c r="D162" s="75">
        <v>0.09793845</v>
      </c>
      <c r="E162" s="75">
        <v>0.09793845</v>
      </c>
      <c r="F162" s="24">
        <f t="shared" si="15"/>
        <v>0.09793845</v>
      </c>
      <c r="G162" s="77">
        <v>0.09793845</v>
      </c>
      <c r="H162" s="76"/>
      <c r="I162" s="25">
        <f>E162-D162</f>
        <v>0</v>
      </c>
      <c r="J162" s="26">
        <f>E162/D162-100%</f>
        <v>0</v>
      </c>
      <c r="K162" s="77"/>
      <c r="L162" s="77"/>
      <c r="M162" s="211"/>
    </row>
    <row r="163" spans="1:13" ht="36" customHeight="1">
      <c r="A163" s="210" t="s">
        <v>1387</v>
      </c>
      <c r="B163" s="74" t="s">
        <v>532</v>
      </c>
      <c r="C163" s="28"/>
      <c r="D163" s="75">
        <v>0.23470081</v>
      </c>
      <c r="E163" s="75">
        <v>0.23470081</v>
      </c>
      <c r="F163" s="24">
        <f t="shared" si="15"/>
        <v>0.23470081</v>
      </c>
      <c r="G163" s="77">
        <v>0.23470081</v>
      </c>
      <c r="H163" s="76"/>
      <c r="I163" s="25">
        <f>E163-D163</f>
        <v>0</v>
      </c>
      <c r="J163" s="26">
        <f>E163/D163-100%</f>
        <v>0</v>
      </c>
      <c r="K163" s="77"/>
      <c r="L163" s="77"/>
      <c r="M163" s="211"/>
    </row>
    <row r="164" spans="1:13" ht="58.5" customHeight="1">
      <c r="A164" s="210" t="s">
        <v>1386</v>
      </c>
      <c r="B164" s="74" t="s">
        <v>533</v>
      </c>
      <c r="C164" s="28"/>
      <c r="D164" s="75">
        <v>0.28985405</v>
      </c>
      <c r="E164" s="75">
        <v>0.29412315</v>
      </c>
      <c r="F164" s="24">
        <f t="shared" si="15"/>
        <v>0.29412315</v>
      </c>
      <c r="G164" s="75">
        <v>0.29412315</v>
      </c>
      <c r="H164" s="76"/>
      <c r="I164" s="25">
        <f>E164-D164</f>
        <v>0.004269100000000026</v>
      </c>
      <c r="J164" s="26">
        <f>E164/D164-100%</f>
        <v>0.014728446954596741</v>
      </c>
      <c r="K164" s="77"/>
      <c r="L164" s="77"/>
      <c r="M164" s="211"/>
    </row>
    <row r="165" spans="1:13" ht="68.25" customHeight="1">
      <c r="A165" s="210" t="s">
        <v>1385</v>
      </c>
      <c r="B165" s="74" t="s">
        <v>574</v>
      </c>
      <c r="C165" s="28"/>
      <c r="D165" s="75">
        <v>0.35913473</v>
      </c>
      <c r="E165" s="75">
        <v>0.35910109</v>
      </c>
      <c r="F165" s="24">
        <f t="shared" si="15"/>
        <v>0.35910109</v>
      </c>
      <c r="G165" s="75">
        <v>0.35910109</v>
      </c>
      <c r="H165" s="76"/>
      <c r="I165" s="25"/>
      <c r="J165" s="26"/>
      <c r="K165" s="77"/>
      <c r="L165" s="77"/>
      <c r="M165" s="211"/>
    </row>
    <row r="166" spans="1:13" ht="99.75" customHeight="1">
      <c r="A166" s="210" t="s">
        <v>1384</v>
      </c>
      <c r="B166" s="74" t="s">
        <v>107</v>
      </c>
      <c r="C166" s="28"/>
      <c r="D166" s="75">
        <v>0.09249905</v>
      </c>
      <c r="E166" s="75">
        <v>0.08815953</v>
      </c>
      <c r="F166" s="24">
        <f t="shared" si="15"/>
        <v>0.08815953</v>
      </c>
      <c r="G166" s="77">
        <f>E166</f>
        <v>0.08815953</v>
      </c>
      <c r="H166" s="76"/>
      <c r="I166" s="25">
        <f aca="true" t="shared" si="19" ref="I166:I176">E166-D166</f>
        <v>-0.0043395199999999995</v>
      </c>
      <c r="J166" s="26">
        <f aca="true" t="shared" si="20" ref="J166:J175">E166/D166-100%</f>
        <v>-0.046914211551361884</v>
      </c>
      <c r="K166" s="77"/>
      <c r="L166" s="77"/>
      <c r="M166" s="211"/>
    </row>
    <row r="167" spans="1:13" ht="96" customHeight="1">
      <c r="A167" s="210" t="s">
        <v>1383</v>
      </c>
      <c r="B167" s="78" t="s">
        <v>490</v>
      </c>
      <c r="C167" s="28"/>
      <c r="D167" s="75">
        <v>0.06281</v>
      </c>
      <c r="E167" s="75">
        <v>0.06281</v>
      </c>
      <c r="F167" s="24">
        <f t="shared" si="15"/>
        <v>0.06281</v>
      </c>
      <c r="G167" s="77">
        <v>0.063</v>
      </c>
      <c r="H167" s="76"/>
      <c r="I167" s="25">
        <f t="shared" si="19"/>
        <v>0</v>
      </c>
      <c r="J167" s="26">
        <f t="shared" si="20"/>
        <v>0</v>
      </c>
      <c r="K167" s="77"/>
      <c r="L167" s="77"/>
      <c r="M167" s="212"/>
    </row>
    <row r="168" spans="1:13" ht="105" customHeight="1">
      <c r="A168" s="210" t="s">
        <v>1382</v>
      </c>
      <c r="B168" s="78" t="s">
        <v>491</v>
      </c>
      <c r="C168" s="28"/>
      <c r="D168" s="75">
        <v>0.06630472000000001</v>
      </c>
      <c r="E168" s="75">
        <v>0.06630472000000001</v>
      </c>
      <c r="F168" s="24">
        <f t="shared" si="15"/>
        <v>0.06630472000000001</v>
      </c>
      <c r="G168" s="77">
        <v>0.06630472000000001</v>
      </c>
      <c r="H168" s="76"/>
      <c r="I168" s="25">
        <f t="shared" si="19"/>
        <v>0</v>
      </c>
      <c r="J168" s="26">
        <f t="shared" si="20"/>
        <v>0</v>
      </c>
      <c r="K168" s="77"/>
      <c r="L168" s="77"/>
      <c r="M168" s="212"/>
    </row>
    <row r="169" spans="1:13" ht="115.5" customHeight="1">
      <c r="A169" s="210" t="s">
        <v>1381</v>
      </c>
      <c r="B169" s="79" t="s">
        <v>492</v>
      </c>
      <c r="C169" s="28"/>
      <c r="D169" s="75">
        <v>0.08082695000000001</v>
      </c>
      <c r="E169" s="75">
        <v>0.08082695000000001</v>
      </c>
      <c r="F169" s="24">
        <f t="shared" si="15"/>
        <v>0.08082695000000001</v>
      </c>
      <c r="G169" s="77">
        <v>0.08082695000000001</v>
      </c>
      <c r="H169" s="76"/>
      <c r="I169" s="25">
        <f t="shared" si="19"/>
        <v>0</v>
      </c>
      <c r="J169" s="26">
        <f t="shared" si="20"/>
        <v>0</v>
      </c>
      <c r="K169" s="77"/>
      <c r="L169" s="77"/>
      <c r="M169" s="212"/>
    </row>
    <row r="170" spans="1:13" ht="84" customHeight="1">
      <c r="A170" s="210" t="s">
        <v>1380</v>
      </c>
      <c r="B170" s="79" t="s">
        <v>1379</v>
      </c>
      <c r="C170" s="28"/>
      <c r="D170" s="75">
        <v>0.07381</v>
      </c>
      <c r="E170" s="75">
        <v>0.07381</v>
      </c>
      <c r="F170" s="24">
        <f t="shared" si="15"/>
        <v>0.07381</v>
      </c>
      <c r="G170" s="80"/>
      <c r="H170" s="76"/>
      <c r="I170" s="25">
        <f t="shared" si="19"/>
        <v>0</v>
      </c>
      <c r="J170" s="26">
        <f t="shared" si="20"/>
        <v>0</v>
      </c>
      <c r="K170" s="80"/>
      <c r="L170" s="80"/>
      <c r="M170" s="209"/>
    </row>
    <row r="171" spans="1:13" ht="84" customHeight="1">
      <c r="A171" s="210" t="s">
        <v>1378</v>
      </c>
      <c r="B171" s="79" t="s">
        <v>1377</v>
      </c>
      <c r="C171" s="28"/>
      <c r="D171" s="75">
        <v>0.0418</v>
      </c>
      <c r="E171" s="75">
        <v>0.0418</v>
      </c>
      <c r="F171" s="24">
        <f t="shared" si="15"/>
        <v>0.0418</v>
      </c>
      <c r="G171" s="80"/>
      <c r="H171" s="76"/>
      <c r="I171" s="25">
        <f t="shared" si="19"/>
        <v>0</v>
      </c>
      <c r="J171" s="26">
        <f t="shared" si="20"/>
        <v>0</v>
      </c>
      <c r="K171" s="80"/>
      <c r="L171" s="80"/>
      <c r="M171" s="209"/>
    </row>
    <row r="172" spans="1:13" ht="84" customHeight="1">
      <c r="A172" s="210" t="s">
        <v>1376</v>
      </c>
      <c r="B172" s="79" t="s">
        <v>1375</v>
      </c>
      <c r="C172" s="28"/>
      <c r="D172" s="75">
        <v>0.0418</v>
      </c>
      <c r="E172" s="75">
        <v>0.0418</v>
      </c>
      <c r="F172" s="24">
        <f t="shared" si="15"/>
        <v>0.0418</v>
      </c>
      <c r="G172" s="80"/>
      <c r="H172" s="76"/>
      <c r="I172" s="25">
        <f t="shared" si="19"/>
        <v>0</v>
      </c>
      <c r="J172" s="26">
        <f t="shared" si="20"/>
        <v>0</v>
      </c>
      <c r="K172" s="80"/>
      <c r="L172" s="80"/>
      <c r="M172" s="209"/>
    </row>
    <row r="173" spans="1:13" ht="84" customHeight="1">
      <c r="A173" s="210" t="s">
        <v>1374</v>
      </c>
      <c r="B173" s="79" t="s">
        <v>1373</v>
      </c>
      <c r="C173" s="28"/>
      <c r="D173" s="75">
        <v>0.0418</v>
      </c>
      <c r="E173" s="75">
        <v>0.0418</v>
      </c>
      <c r="F173" s="24">
        <f t="shared" si="15"/>
        <v>0.0418</v>
      </c>
      <c r="G173" s="80"/>
      <c r="H173" s="76"/>
      <c r="I173" s="25">
        <f t="shared" si="19"/>
        <v>0</v>
      </c>
      <c r="J173" s="26">
        <f t="shared" si="20"/>
        <v>0</v>
      </c>
      <c r="K173" s="80"/>
      <c r="L173" s="80"/>
      <c r="M173" s="209"/>
    </row>
    <row r="174" spans="1:13" ht="84" customHeight="1">
      <c r="A174" s="210" t="s">
        <v>1372</v>
      </c>
      <c r="B174" s="79" t="s">
        <v>1371</v>
      </c>
      <c r="C174" s="28"/>
      <c r="D174" s="75">
        <v>0.05434</v>
      </c>
      <c r="E174" s="75">
        <v>0.05434</v>
      </c>
      <c r="F174" s="24">
        <f t="shared" si="15"/>
        <v>0.05434</v>
      </c>
      <c r="G174" s="80"/>
      <c r="H174" s="76"/>
      <c r="I174" s="25">
        <f t="shared" si="19"/>
        <v>0</v>
      </c>
      <c r="J174" s="26">
        <f t="shared" si="20"/>
        <v>0</v>
      </c>
      <c r="K174" s="80"/>
      <c r="L174" s="80"/>
      <c r="M174" s="209"/>
    </row>
    <row r="175" spans="1:13" ht="84" customHeight="1">
      <c r="A175" s="210" t="s">
        <v>1370</v>
      </c>
      <c r="B175" s="79" t="s">
        <v>1369</v>
      </c>
      <c r="C175" s="28"/>
      <c r="D175" s="75">
        <v>0.02093</v>
      </c>
      <c r="E175" s="75">
        <v>0.02093</v>
      </c>
      <c r="F175" s="24">
        <f t="shared" si="15"/>
        <v>0.02093</v>
      </c>
      <c r="G175" s="80"/>
      <c r="H175" s="76"/>
      <c r="I175" s="25">
        <f t="shared" si="19"/>
        <v>0</v>
      </c>
      <c r="J175" s="26">
        <f t="shared" si="20"/>
        <v>0</v>
      </c>
      <c r="K175" s="80"/>
      <c r="L175" s="80"/>
      <c r="M175" s="209"/>
    </row>
    <row r="176" spans="1:13" ht="36" customHeight="1">
      <c r="A176" s="213" t="s">
        <v>123</v>
      </c>
      <c r="B176" s="72" t="s">
        <v>95</v>
      </c>
      <c r="C176" s="28"/>
      <c r="D176" s="80"/>
      <c r="E176" s="80"/>
      <c r="F176" s="24">
        <f t="shared" si="15"/>
        <v>0</v>
      </c>
      <c r="G176" s="80"/>
      <c r="H176" s="76"/>
      <c r="I176" s="25">
        <f t="shared" si="19"/>
        <v>0</v>
      </c>
      <c r="J176" s="26"/>
      <c r="K176" s="80"/>
      <c r="L176" s="80"/>
      <c r="M176" s="209"/>
    </row>
    <row r="177" spans="1:13" ht="39" customHeight="1">
      <c r="A177" s="214" t="s">
        <v>1368</v>
      </c>
      <c r="B177" s="55" t="s">
        <v>208</v>
      </c>
      <c r="C177" s="28"/>
      <c r="D177" s="75">
        <v>0.0695</v>
      </c>
      <c r="E177" s="75">
        <v>0.06949999</v>
      </c>
      <c r="F177" s="24">
        <f t="shared" si="15"/>
        <v>0.06949999</v>
      </c>
      <c r="G177" s="77">
        <f>E177</f>
        <v>0.06949999</v>
      </c>
      <c r="H177" s="76"/>
      <c r="I177" s="25"/>
      <c r="J177" s="26"/>
      <c r="K177" s="77"/>
      <c r="L177" s="77"/>
      <c r="M177" s="211"/>
    </row>
    <row r="178" spans="1:13" ht="36" customHeight="1">
      <c r="A178" s="206" t="s">
        <v>1367</v>
      </c>
      <c r="B178" s="70" t="s">
        <v>1366</v>
      </c>
      <c r="C178" s="71"/>
      <c r="D178" s="71">
        <f>SUM(D180:D206)</f>
        <v>11.78760704</v>
      </c>
      <c r="E178" s="71">
        <f>SUM(E180:E206)</f>
        <v>11.83227017</v>
      </c>
      <c r="F178" s="71">
        <f>SUM(F180:F206)</f>
        <v>11.83227017</v>
      </c>
      <c r="G178" s="71">
        <f>SUM(G180:G206)</f>
        <v>17.371817880000002</v>
      </c>
      <c r="H178" s="71"/>
      <c r="I178" s="15">
        <f aca="true" t="shared" si="21" ref="I178:I187">E178-D178</f>
        <v>0.044663129999999995</v>
      </c>
      <c r="J178" s="16">
        <f>E178/D178-100%</f>
        <v>0.0037889904073353797</v>
      </c>
      <c r="K178" s="71"/>
      <c r="L178" s="71"/>
      <c r="M178" s="207"/>
    </row>
    <row r="179" spans="1:13" ht="36" customHeight="1">
      <c r="A179" s="215" t="s">
        <v>896</v>
      </c>
      <c r="B179" s="56" t="s">
        <v>105</v>
      </c>
      <c r="C179" s="56"/>
      <c r="D179" s="80"/>
      <c r="E179" s="80"/>
      <c r="F179" s="24">
        <f t="shared" si="15"/>
        <v>0</v>
      </c>
      <c r="G179" s="80"/>
      <c r="H179" s="73"/>
      <c r="I179" s="25">
        <f t="shared" si="21"/>
        <v>0</v>
      </c>
      <c r="J179" s="26"/>
      <c r="K179" s="80"/>
      <c r="L179" s="80"/>
      <c r="M179" s="209"/>
    </row>
    <row r="180" spans="1:13" ht="36" customHeight="1">
      <c r="A180" s="188" t="s">
        <v>1365</v>
      </c>
      <c r="B180" s="81" t="s">
        <v>108</v>
      </c>
      <c r="C180" s="28"/>
      <c r="D180" s="47">
        <v>0.311</v>
      </c>
      <c r="E180" s="75">
        <v>0.31759457</v>
      </c>
      <c r="F180" s="24">
        <f t="shared" si="15"/>
        <v>0.31759457</v>
      </c>
      <c r="G180" s="75">
        <v>0.31759457</v>
      </c>
      <c r="H180" s="76"/>
      <c r="I180" s="25">
        <f t="shared" si="21"/>
        <v>0.006594570000000022</v>
      </c>
      <c r="J180" s="26">
        <f>E180/D180-100%</f>
        <v>0.021204405144694682</v>
      </c>
      <c r="K180" s="77"/>
      <c r="L180" s="77"/>
      <c r="M180" s="211"/>
    </row>
    <row r="181" spans="1:13" ht="36.75" customHeight="1">
      <c r="A181" s="188" t="s">
        <v>1364</v>
      </c>
      <c r="B181" s="32" t="s">
        <v>109</v>
      </c>
      <c r="C181" s="28"/>
      <c r="D181" s="47">
        <v>2.14200604</v>
      </c>
      <c r="E181" s="75">
        <v>2.13114719</v>
      </c>
      <c r="F181" s="24">
        <f t="shared" si="15"/>
        <v>2.13114719</v>
      </c>
      <c r="G181" s="75">
        <v>2.13114719</v>
      </c>
      <c r="H181" s="76"/>
      <c r="I181" s="25">
        <f t="shared" si="21"/>
        <v>-0.010858849999999975</v>
      </c>
      <c r="J181" s="26">
        <f>E181/D181-100%</f>
        <v>-0.005069476834901887</v>
      </c>
      <c r="K181" s="77"/>
      <c r="L181" s="77"/>
      <c r="M181" s="216"/>
    </row>
    <row r="182" spans="1:13" ht="54" customHeight="1">
      <c r="A182" s="188" t="s">
        <v>1363</v>
      </c>
      <c r="B182" s="27" t="s">
        <v>1362</v>
      </c>
      <c r="C182" s="28"/>
      <c r="D182" s="41">
        <v>0.02671553</v>
      </c>
      <c r="E182" s="75">
        <v>0.02621553</v>
      </c>
      <c r="F182" s="24">
        <f t="shared" si="15"/>
        <v>0.02621553</v>
      </c>
      <c r="G182" s="77"/>
      <c r="H182" s="76"/>
      <c r="I182" s="25">
        <f t="shared" si="21"/>
        <v>-0.0005000000000000004</v>
      </c>
      <c r="J182" s="26">
        <f>E182/D182-100%</f>
        <v>-0.018715705808569072</v>
      </c>
      <c r="K182" s="77"/>
      <c r="L182" s="77"/>
      <c r="M182" s="211"/>
    </row>
    <row r="183" spans="1:13" ht="56.25" customHeight="1">
      <c r="A183" s="188" t="s">
        <v>1361</v>
      </c>
      <c r="B183" s="27" t="s">
        <v>1360</v>
      </c>
      <c r="C183" s="28"/>
      <c r="D183" s="41">
        <v>0.04365634</v>
      </c>
      <c r="E183" s="75">
        <v>0.04365634</v>
      </c>
      <c r="F183" s="24">
        <f t="shared" si="15"/>
        <v>0.04365634</v>
      </c>
      <c r="G183" s="77"/>
      <c r="H183" s="76"/>
      <c r="I183" s="25">
        <f t="shared" si="21"/>
        <v>0</v>
      </c>
      <c r="J183" s="26">
        <f>E183/D183-100%</f>
        <v>0</v>
      </c>
      <c r="K183" s="77"/>
      <c r="L183" s="77"/>
      <c r="M183" s="211"/>
    </row>
    <row r="184" spans="1:13" ht="23.25" customHeight="1">
      <c r="A184" s="215" t="s">
        <v>104</v>
      </c>
      <c r="B184" s="56" t="s">
        <v>111</v>
      </c>
      <c r="C184" s="28"/>
      <c r="D184" s="73"/>
      <c r="E184" s="73"/>
      <c r="F184" s="24">
        <f t="shared" si="15"/>
        <v>0</v>
      </c>
      <c r="G184" s="73"/>
      <c r="H184" s="73"/>
      <c r="I184" s="25">
        <f t="shared" si="21"/>
        <v>0</v>
      </c>
      <c r="J184" s="26"/>
      <c r="K184" s="73"/>
      <c r="L184" s="73"/>
      <c r="M184" s="209"/>
    </row>
    <row r="185" spans="1:13" ht="57" customHeight="1">
      <c r="A185" s="217" t="s">
        <v>112</v>
      </c>
      <c r="B185" s="82" t="s">
        <v>575</v>
      </c>
      <c r="C185" s="28"/>
      <c r="D185" s="75">
        <v>0.8729100000000001</v>
      </c>
      <c r="E185" s="75">
        <v>0.92919485</v>
      </c>
      <c r="F185" s="24">
        <f t="shared" si="15"/>
        <v>0.92919485</v>
      </c>
      <c r="G185" s="77">
        <f>E185</f>
        <v>0.92919485</v>
      </c>
      <c r="H185" s="76"/>
      <c r="I185" s="25">
        <f t="shared" si="21"/>
        <v>0.05628484999999994</v>
      </c>
      <c r="J185" s="26">
        <f>E185/D185-100%</f>
        <v>0.06447955688444384</v>
      </c>
      <c r="K185" s="77"/>
      <c r="L185" s="77"/>
      <c r="M185" s="211"/>
    </row>
    <row r="186" spans="1:13" ht="36" customHeight="1">
      <c r="A186" s="217" t="s">
        <v>113</v>
      </c>
      <c r="B186" s="82" t="s">
        <v>576</v>
      </c>
      <c r="C186" s="28"/>
      <c r="D186" s="75">
        <v>0.284292</v>
      </c>
      <c r="E186" s="75">
        <v>0.2988964</v>
      </c>
      <c r="F186" s="24">
        <f t="shared" si="15"/>
        <v>0.2988964</v>
      </c>
      <c r="G186" s="77">
        <f>E186</f>
        <v>0.2988964</v>
      </c>
      <c r="H186" s="76"/>
      <c r="I186" s="25">
        <f t="shared" si="21"/>
        <v>0.014604400000000017</v>
      </c>
      <c r="J186" s="26">
        <f>E186/D186-100%</f>
        <v>0.051371125462552625</v>
      </c>
      <c r="K186" s="77"/>
      <c r="L186" s="77"/>
      <c r="M186" s="218"/>
    </row>
    <row r="187" spans="1:13" ht="43.5" customHeight="1">
      <c r="A187" s="217" t="s">
        <v>244</v>
      </c>
      <c r="B187" s="82" t="s">
        <v>577</v>
      </c>
      <c r="C187" s="28"/>
      <c r="D187" s="75">
        <v>0.078906</v>
      </c>
      <c r="E187" s="75">
        <v>0.08084648</v>
      </c>
      <c r="F187" s="24">
        <f t="shared" si="15"/>
        <v>0.08084648</v>
      </c>
      <c r="G187" s="77">
        <f>E187</f>
        <v>0.08084648</v>
      </c>
      <c r="H187" s="76"/>
      <c r="I187" s="25">
        <f t="shared" si="21"/>
        <v>0.0019404799999999944</v>
      </c>
      <c r="J187" s="26">
        <f>E187/D187-100%</f>
        <v>0.024592299698375175</v>
      </c>
      <c r="K187" s="77"/>
      <c r="L187" s="77"/>
      <c r="M187" s="218"/>
    </row>
    <row r="188" spans="1:13" ht="54" customHeight="1">
      <c r="A188" s="217" t="s">
        <v>556</v>
      </c>
      <c r="B188" s="82" t="s">
        <v>1491</v>
      </c>
      <c r="C188" s="28"/>
      <c r="D188" s="75">
        <v>0.01355251</v>
      </c>
      <c r="E188" s="75">
        <v>0.01375622</v>
      </c>
      <c r="F188" s="24">
        <f t="shared" si="15"/>
        <v>0.01375622</v>
      </c>
      <c r="G188" s="77">
        <f>E188</f>
        <v>0.01375622</v>
      </c>
      <c r="H188" s="76"/>
      <c r="I188" s="25"/>
      <c r="J188" s="26"/>
      <c r="K188" s="77"/>
      <c r="L188" s="77"/>
      <c r="M188" s="211"/>
    </row>
    <row r="189" spans="1:13" ht="55.5" customHeight="1">
      <c r="A189" s="217" t="s">
        <v>774</v>
      </c>
      <c r="B189" s="82" t="s">
        <v>1492</v>
      </c>
      <c r="C189" s="28"/>
      <c r="D189" s="75">
        <v>0.06</v>
      </c>
      <c r="E189" s="75">
        <v>0.06566427</v>
      </c>
      <c r="F189" s="24">
        <f t="shared" si="15"/>
        <v>0.06566427</v>
      </c>
      <c r="G189" s="77">
        <f>E189</f>
        <v>0.06566427</v>
      </c>
      <c r="H189" s="76"/>
      <c r="I189" s="25">
        <f>E189-D189</f>
        <v>0.005664269999999999</v>
      </c>
      <c r="J189" s="26">
        <f>E189/D189-100%</f>
        <v>0.0944045</v>
      </c>
      <c r="K189" s="77"/>
      <c r="L189" s="77"/>
      <c r="M189" s="218"/>
    </row>
    <row r="190" spans="1:13" ht="45" customHeight="1">
      <c r="A190" s="217" t="s">
        <v>775</v>
      </c>
      <c r="B190" s="83" t="s">
        <v>773</v>
      </c>
      <c r="C190" s="28"/>
      <c r="D190" s="41">
        <v>0.05044634</v>
      </c>
      <c r="E190" s="75">
        <v>0.04594633</v>
      </c>
      <c r="F190" s="24">
        <f t="shared" si="15"/>
        <v>0.04594633</v>
      </c>
      <c r="G190" s="77"/>
      <c r="H190" s="76"/>
      <c r="I190" s="25">
        <f>E190-D190</f>
        <v>-0.004500009999999999</v>
      </c>
      <c r="J190" s="26">
        <f>E190/D190-100%</f>
        <v>-0.0892038946730328</v>
      </c>
      <c r="K190" s="77"/>
      <c r="L190" s="77"/>
      <c r="M190" s="211"/>
    </row>
    <row r="191" spans="1:13" ht="54.75" customHeight="1">
      <c r="A191" s="217" t="s">
        <v>777</v>
      </c>
      <c r="B191" s="84" t="s">
        <v>1359</v>
      </c>
      <c r="C191" s="28"/>
      <c r="D191" s="41">
        <v>0.12241634</v>
      </c>
      <c r="E191" s="75">
        <v>0.12288634000000001</v>
      </c>
      <c r="F191" s="24">
        <f t="shared" si="15"/>
        <v>0.12288634000000001</v>
      </c>
      <c r="G191" s="77"/>
      <c r="H191" s="76"/>
      <c r="I191" s="25"/>
      <c r="J191" s="26"/>
      <c r="K191" s="77"/>
      <c r="L191" s="77"/>
      <c r="M191" s="211"/>
    </row>
    <row r="192" spans="1:13" ht="37.5" customHeight="1">
      <c r="A192" s="217" t="s">
        <v>779</v>
      </c>
      <c r="B192" s="85" t="s">
        <v>776</v>
      </c>
      <c r="C192" s="28"/>
      <c r="D192" s="41">
        <v>0.46984</v>
      </c>
      <c r="E192" s="75">
        <v>0.47976383</v>
      </c>
      <c r="F192" s="24">
        <f t="shared" si="15"/>
        <v>0.47976383</v>
      </c>
      <c r="G192" s="77"/>
      <c r="H192" s="76"/>
      <c r="I192" s="25">
        <f>E192-D192</f>
        <v>0.009923830000000022</v>
      </c>
      <c r="J192" s="26">
        <f>E192/D192-100%</f>
        <v>0.02112172228843856</v>
      </c>
      <c r="K192" s="77"/>
      <c r="L192" s="77"/>
      <c r="M192" s="211"/>
    </row>
    <row r="193" spans="1:13" ht="34.5" customHeight="1">
      <c r="A193" s="217" t="s">
        <v>781</v>
      </c>
      <c r="B193" s="32" t="s">
        <v>778</v>
      </c>
      <c r="C193" s="28"/>
      <c r="D193" s="47">
        <v>0.08741</v>
      </c>
      <c r="E193" s="75">
        <v>0.08740502</v>
      </c>
      <c r="F193" s="24">
        <f t="shared" si="15"/>
        <v>0.08740502</v>
      </c>
      <c r="G193" s="77"/>
      <c r="H193" s="76"/>
      <c r="I193" s="25"/>
      <c r="J193" s="26"/>
      <c r="K193" s="77"/>
      <c r="L193" s="77"/>
      <c r="M193" s="211"/>
    </row>
    <row r="194" spans="1:13" ht="30.75" customHeight="1">
      <c r="A194" s="217" t="s">
        <v>1358</v>
      </c>
      <c r="B194" s="32" t="s">
        <v>780</v>
      </c>
      <c r="C194" s="28"/>
      <c r="D194" s="47">
        <v>0.07193</v>
      </c>
      <c r="E194" s="75">
        <v>0.07193296</v>
      </c>
      <c r="F194" s="24">
        <f t="shared" si="15"/>
        <v>0.07193296</v>
      </c>
      <c r="G194" s="77"/>
      <c r="H194" s="76"/>
      <c r="I194" s="25"/>
      <c r="J194" s="26"/>
      <c r="K194" s="77"/>
      <c r="L194" s="77"/>
      <c r="M194" s="211"/>
    </row>
    <row r="195" spans="1:13" ht="61.5" customHeight="1">
      <c r="A195" s="217" t="s">
        <v>1357</v>
      </c>
      <c r="B195" s="32" t="s">
        <v>1493</v>
      </c>
      <c r="C195" s="28"/>
      <c r="D195" s="25">
        <v>0.01225</v>
      </c>
      <c r="E195" s="75">
        <v>0.01225</v>
      </c>
      <c r="F195" s="24">
        <f t="shared" si="15"/>
        <v>0.01225</v>
      </c>
      <c r="G195" s="77"/>
      <c r="H195" s="76"/>
      <c r="I195" s="25">
        <f aca="true" t="shared" si="22" ref="I195:I210">E195-D195</f>
        <v>0</v>
      </c>
      <c r="J195" s="26">
        <f>E195/D195-100%</f>
        <v>0</v>
      </c>
      <c r="K195" s="77"/>
      <c r="L195" s="77"/>
      <c r="M195" s="211"/>
    </row>
    <row r="196" spans="1:13" ht="23.25" customHeight="1">
      <c r="A196" s="215" t="s">
        <v>114</v>
      </c>
      <c r="B196" s="56" t="s">
        <v>90</v>
      </c>
      <c r="C196" s="28"/>
      <c r="D196" s="80"/>
      <c r="E196" s="75">
        <v>0</v>
      </c>
      <c r="F196" s="24">
        <f t="shared" si="15"/>
        <v>0</v>
      </c>
      <c r="G196" s="80"/>
      <c r="H196" s="80"/>
      <c r="I196" s="25">
        <f t="shared" si="22"/>
        <v>0</v>
      </c>
      <c r="J196" s="26"/>
      <c r="K196" s="80"/>
      <c r="L196" s="80"/>
      <c r="M196" s="209"/>
    </row>
    <row r="197" spans="1:13" ht="36" customHeight="1">
      <c r="A197" s="219" t="s">
        <v>1356</v>
      </c>
      <c r="B197" s="51" t="s">
        <v>1355</v>
      </c>
      <c r="C197" s="28"/>
      <c r="D197" s="75">
        <v>2.43238</v>
      </c>
      <c r="E197" s="75">
        <v>2.43238</v>
      </c>
      <c r="F197" s="24">
        <f t="shared" si="15"/>
        <v>2.43238</v>
      </c>
      <c r="G197" s="77">
        <v>2.43238</v>
      </c>
      <c r="H197" s="76"/>
      <c r="I197" s="25">
        <f t="shared" si="22"/>
        <v>0</v>
      </c>
      <c r="J197" s="26">
        <f>E197/D197-100%</f>
        <v>0</v>
      </c>
      <c r="K197" s="77"/>
      <c r="L197" s="77"/>
      <c r="M197" s="220"/>
    </row>
    <row r="198" spans="1:13" ht="24.75" customHeight="1">
      <c r="A198" s="215" t="s">
        <v>115</v>
      </c>
      <c r="B198" s="56" t="s">
        <v>91</v>
      </c>
      <c r="C198" s="28"/>
      <c r="D198" s="80"/>
      <c r="E198" s="75">
        <v>0</v>
      </c>
      <c r="F198" s="24">
        <f t="shared" si="15"/>
        <v>0</v>
      </c>
      <c r="G198" s="80"/>
      <c r="H198" s="80"/>
      <c r="I198" s="25">
        <f t="shared" si="22"/>
        <v>0</v>
      </c>
      <c r="J198" s="26"/>
      <c r="K198" s="80"/>
      <c r="L198" s="80"/>
      <c r="M198" s="209"/>
    </row>
    <row r="199" spans="1:13" ht="36" customHeight="1">
      <c r="A199" s="221" t="s">
        <v>1354</v>
      </c>
      <c r="B199" s="27" t="s">
        <v>117</v>
      </c>
      <c r="C199" s="28"/>
      <c r="D199" s="75">
        <v>0.84939594</v>
      </c>
      <c r="E199" s="75">
        <v>0.84939594</v>
      </c>
      <c r="F199" s="24">
        <f t="shared" si="15"/>
        <v>0.84939594</v>
      </c>
      <c r="G199" s="77">
        <v>7.279</v>
      </c>
      <c r="H199" s="76"/>
      <c r="I199" s="25">
        <f t="shared" si="22"/>
        <v>0</v>
      </c>
      <c r="J199" s="26">
        <f>E199/D199-100%</f>
        <v>0</v>
      </c>
      <c r="K199" s="77"/>
      <c r="L199" s="77"/>
      <c r="M199" s="218"/>
    </row>
    <row r="200" spans="1:13" ht="36" customHeight="1">
      <c r="A200" s="221" t="s">
        <v>1354</v>
      </c>
      <c r="B200" s="84" t="s">
        <v>782</v>
      </c>
      <c r="C200" s="28"/>
      <c r="D200" s="75">
        <v>0.4</v>
      </c>
      <c r="E200" s="75">
        <v>0.35351064</v>
      </c>
      <c r="F200" s="24">
        <f t="shared" si="15"/>
        <v>0.35351064</v>
      </c>
      <c r="G200" s="77">
        <f>E200</f>
        <v>0.35351064</v>
      </c>
      <c r="H200" s="76"/>
      <c r="I200" s="25">
        <f t="shared" si="22"/>
        <v>-0.046489360000000035</v>
      </c>
      <c r="J200" s="26">
        <f>E200/D200-100%</f>
        <v>-0.11622340000000009</v>
      </c>
      <c r="K200" s="77"/>
      <c r="L200" s="77"/>
      <c r="M200" s="222"/>
    </row>
    <row r="201" spans="1:13" ht="29.25" customHeight="1">
      <c r="A201" s="215" t="s">
        <v>118</v>
      </c>
      <c r="B201" s="56" t="s">
        <v>92</v>
      </c>
      <c r="C201" s="28"/>
      <c r="D201" s="80"/>
      <c r="E201" s="75">
        <v>0</v>
      </c>
      <c r="F201" s="24">
        <f t="shared" si="15"/>
        <v>0</v>
      </c>
      <c r="G201" s="80"/>
      <c r="H201" s="80"/>
      <c r="I201" s="25">
        <f t="shared" si="22"/>
        <v>0</v>
      </c>
      <c r="J201" s="26"/>
      <c r="K201" s="80"/>
      <c r="L201" s="80"/>
      <c r="M201" s="209"/>
    </row>
    <row r="202" spans="1:13" ht="39" customHeight="1">
      <c r="A202" s="219" t="s">
        <v>1353</v>
      </c>
      <c r="B202" s="32" t="s">
        <v>119</v>
      </c>
      <c r="C202" s="28"/>
      <c r="D202" s="75">
        <v>0.132</v>
      </c>
      <c r="E202" s="75">
        <v>0.13321995</v>
      </c>
      <c r="F202" s="24">
        <f t="shared" si="15"/>
        <v>0.13321995</v>
      </c>
      <c r="G202" s="25">
        <v>0.13321995</v>
      </c>
      <c r="H202" s="76"/>
      <c r="I202" s="25">
        <f t="shared" si="22"/>
        <v>0.0012199499999999974</v>
      </c>
      <c r="J202" s="26">
        <f>E202/D202-100%</f>
        <v>0.009242045454545433</v>
      </c>
      <c r="K202" s="77"/>
      <c r="L202" s="77"/>
      <c r="M202" s="218"/>
    </row>
    <row r="203" spans="1:13" ht="21" customHeight="1">
      <c r="A203" s="215" t="s">
        <v>121</v>
      </c>
      <c r="B203" s="56" t="s">
        <v>93</v>
      </c>
      <c r="C203" s="28"/>
      <c r="D203" s="80"/>
      <c r="E203" s="75">
        <v>0</v>
      </c>
      <c r="F203" s="24">
        <f t="shared" si="15"/>
        <v>0</v>
      </c>
      <c r="G203" s="80"/>
      <c r="H203" s="80"/>
      <c r="I203" s="25">
        <f t="shared" si="22"/>
        <v>0</v>
      </c>
      <c r="J203" s="26"/>
      <c r="K203" s="80"/>
      <c r="L203" s="80"/>
      <c r="M203" s="209"/>
    </row>
    <row r="204" spans="1:13" ht="36" customHeight="1">
      <c r="A204" s="219" t="s">
        <v>1352</v>
      </c>
      <c r="B204" s="32" t="s">
        <v>93</v>
      </c>
      <c r="C204" s="28"/>
      <c r="D204" s="75">
        <v>3.257</v>
      </c>
      <c r="E204" s="75">
        <v>3.26710731</v>
      </c>
      <c r="F204" s="24">
        <f t="shared" si="15"/>
        <v>3.26710731</v>
      </c>
      <c r="G204" s="75">
        <v>3.26710731</v>
      </c>
      <c r="H204" s="76"/>
      <c r="I204" s="25">
        <f t="shared" si="22"/>
        <v>0.01010730999999998</v>
      </c>
      <c r="J204" s="26">
        <f>E204/D204-100%</f>
        <v>0.003103257599017528</v>
      </c>
      <c r="K204" s="77"/>
      <c r="L204" s="77"/>
      <c r="M204" s="211"/>
    </row>
    <row r="205" spans="1:13" ht="24.75" customHeight="1">
      <c r="A205" s="215" t="s">
        <v>123</v>
      </c>
      <c r="B205" s="56" t="s">
        <v>95</v>
      </c>
      <c r="C205" s="28"/>
      <c r="D205" s="80"/>
      <c r="E205" s="75">
        <v>0</v>
      </c>
      <c r="F205" s="24">
        <f aca="true" t="shared" si="23" ref="F205:F268">E205</f>
        <v>0</v>
      </c>
      <c r="G205" s="80"/>
      <c r="H205" s="80"/>
      <c r="I205" s="25">
        <f t="shared" si="22"/>
        <v>0</v>
      </c>
      <c r="J205" s="26"/>
      <c r="K205" s="80"/>
      <c r="L205" s="80"/>
      <c r="M205" s="209"/>
    </row>
    <row r="206" spans="1:13" ht="36" customHeight="1">
      <c r="A206" s="219" t="s">
        <v>124</v>
      </c>
      <c r="B206" s="51" t="s">
        <v>208</v>
      </c>
      <c r="C206" s="28"/>
      <c r="D206" s="75">
        <v>0.0695</v>
      </c>
      <c r="E206" s="75">
        <v>0.0695</v>
      </c>
      <c r="F206" s="24">
        <f t="shared" si="23"/>
        <v>0.0695</v>
      </c>
      <c r="G206" s="77">
        <v>0.0695</v>
      </c>
      <c r="H206" s="76"/>
      <c r="I206" s="25">
        <f t="shared" si="22"/>
        <v>0</v>
      </c>
      <c r="J206" s="26">
        <f>E206/D206-100%</f>
        <v>0</v>
      </c>
      <c r="K206" s="77"/>
      <c r="L206" s="77"/>
      <c r="M206" s="220"/>
    </row>
    <row r="207" spans="1:13" ht="36" customHeight="1">
      <c r="A207" s="223" t="s">
        <v>1351</v>
      </c>
      <c r="B207" s="86" t="s">
        <v>1350</v>
      </c>
      <c r="C207" s="87"/>
      <c r="D207" s="87">
        <f>SUM(D209:D290)</f>
        <v>31.60997558925597</v>
      </c>
      <c r="E207" s="87">
        <f>SUM(E209:E290)</f>
        <v>32.2130134194</v>
      </c>
      <c r="F207" s="87">
        <f>SUM(F209:F290)</f>
        <v>32.2130134194</v>
      </c>
      <c r="G207" s="87">
        <f>SUM(G209:G290)</f>
        <v>28.31618163940001</v>
      </c>
      <c r="H207" s="87"/>
      <c r="I207" s="15">
        <f t="shared" si="22"/>
        <v>0.6030378301440287</v>
      </c>
      <c r="J207" s="16">
        <f>E207/D207-100%</f>
        <v>0.019077453205911254</v>
      </c>
      <c r="K207" s="87"/>
      <c r="L207" s="87"/>
      <c r="M207" s="224"/>
    </row>
    <row r="208" spans="1:13" ht="36" customHeight="1">
      <c r="A208" s="225" t="s">
        <v>896</v>
      </c>
      <c r="B208" s="56" t="s">
        <v>105</v>
      </c>
      <c r="C208" s="56"/>
      <c r="D208" s="88"/>
      <c r="E208" s="88"/>
      <c r="F208" s="24">
        <f t="shared" si="23"/>
        <v>0</v>
      </c>
      <c r="G208" s="89"/>
      <c r="H208" s="89"/>
      <c r="I208" s="25">
        <f t="shared" si="22"/>
        <v>0</v>
      </c>
      <c r="J208" s="26"/>
      <c r="K208" s="90"/>
      <c r="L208" s="90"/>
      <c r="M208" s="226"/>
    </row>
    <row r="209" spans="1:13" ht="57" customHeight="1">
      <c r="A209" s="227" t="s">
        <v>1349</v>
      </c>
      <c r="B209" s="91" t="s">
        <v>283</v>
      </c>
      <c r="C209" s="28"/>
      <c r="D209" s="92">
        <v>0.26325295</v>
      </c>
      <c r="E209" s="93">
        <v>0.26325295</v>
      </c>
      <c r="F209" s="24">
        <f t="shared" si="23"/>
        <v>0.26325295</v>
      </c>
      <c r="G209" s="93">
        <v>0.26325295</v>
      </c>
      <c r="H209" s="94"/>
      <c r="I209" s="25">
        <f t="shared" si="22"/>
        <v>0</v>
      </c>
      <c r="J209" s="26">
        <f>E209/D209-100%</f>
        <v>0</v>
      </c>
      <c r="K209" s="95"/>
      <c r="L209" s="95"/>
      <c r="M209" s="228"/>
    </row>
    <row r="210" spans="1:13" ht="48" customHeight="1">
      <c r="A210" s="227" t="s">
        <v>1348</v>
      </c>
      <c r="B210" s="51" t="s">
        <v>284</v>
      </c>
      <c r="C210" s="28"/>
      <c r="D210" s="92">
        <v>0.04862726999999999</v>
      </c>
      <c r="E210" s="93">
        <v>0.04862726999999999</v>
      </c>
      <c r="F210" s="24">
        <f t="shared" si="23"/>
        <v>0.04862726999999999</v>
      </c>
      <c r="G210" s="93">
        <v>0.04862726999999999</v>
      </c>
      <c r="H210" s="94"/>
      <c r="I210" s="25">
        <f t="shared" si="22"/>
        <v>0</v>
      </c>
      <c r="J210" s="26">
        <f>E210/D210-100%</f>
        <v>0</v>
      </c>
      <c r="K210" s="95"/>
      <c r="L210" s="95"/>
      <c r="M210" s="228"/>
    </row>
    <row r="211" spans="1:13" ht="54" customHeight="1">
      <c r="A211" s="227" t="s">
        <v>1347</v>
      </c>
      <c r="B211" s="91" t="s">
        <v>285</v>
      </c>
      <c r="C211" s="28"/>
      <c r="D211" s="92">
        <v>0.39353872999999995</v>
      </c>
      <c r="E211" s="93">
        <v>0.39354872999999996</v>
      </c>
      <c r="F211" s="24">
        <f t="shared" si="23"/>
        <v>0.39354872999999996</v>
      </c>
      <c r="G211" s="93">
        <v>0.39354872999999996</v>
      </c>
      <c r="H211" s="94"/>
      <c r="I211" s="25"/>
      <c r="J211" s="26"/>
      <c r="K211" s="95"/>
      <c r="L211" s="95"/>
      <c r="M211" s="228"/>
    </row>
    <row r="212" spans="1:13" ht="42" customHeight="1">
      <c r="A212" s="227" t="s">
        <v>1346</v>
      </c>
      <c r="B212" s="91" t="s">
        <v>286</v>
      </c>
      <c r="C212" s="28"/>
      <c r="D212" s="92">
        <v>1.1333724000000003</v>
      </c>
      <c r="E212" s="93">
        <v>1.29628095</v>
      </c>
      <c r="F212" s="24">
        <f t="shared" si="23"/>
        <v>1.29628095</v>
      </c>
      <c r="G212" s="93">
        <v>1.29628095</v>
      </c>
      <c r="H212" s="94"/>
      <c r="I212" s="25">
        <f>E212-D212</f>
        <v>0.16290854999999982</v>
      </c>
      <c r="J212" s="26">
        <f>E212/D212-100%</f>
        <v>0.14373788350589778</v>
      </c>
      <c r="K212" s="95"/>
      <c r="L212" s="95"/>
      <c r="M212" s="186"/>
    </row>
    <row r="213" spans="1:13" ht="51.75" customHeight="1">
      <c r="A213" s="227" t="s">
        <v>1345</v>
      </c>
      <c r="B213" s="91" t="s">
        <v>287</v>
      </c>
      <c r="C213" s="28"/>
      <c r="D213" s="92">
        <v>0.31451882000000003</v>
      </c>
      <c r="E213" s="93">
        <v>0.35635147</v>
      </c>
      <c r="F213" s="24">
        <f t="shared" si="23"/>
        <v>0.35635147</v>
      </c>
      <c r="G213" s="93">
        <v>0.35635147</v>
      </c>
      <c r="H213" s="94"/>
      <c r="I213" s="25">
        <f>E213-D213</f>
        <v>0.04183264999999997</v>
      </c>
      <c r="J213" s="26">
        <f>E213/D213-100%</f>
        <v>0.13300523637981332</v>
      </c>
      <c r="K213" s="95"/>
      <c r="L213" s="95"/>
      <c r="M213" s="228"/>
    </row>
    <row r="214" spans="1:13" ht="48" customHeight="1">
      <c r="A214" s="227" t="s">
        <v>1344</v>
      </c>
      <c r="B214" s="91" t="s">
        <v>288</v>
      </c>
      <c r="C214" s="28"/>
      <c r="D214" s="92">
        <v>0.21976955</v>
      </c>
      <c r="E214" s="93">
        <v>0.21822455000000002</v>
      </c>
      <c r="F214" s="24">
        <f t="shared" si="23"/>
        <v>0.21822455000000002</v>
      </c>
      <c r="G214" s="93">
        <v>0.21822455000000002</v>
      </c>
      <c r="H214" s="94"/>
      <c r="I214" s="25">
        <f>E214-D214</f>
        <v>-0.0015449999999999908</v>
      </c>
      <c r="J214" s="26">
        <f>E214/D214-100%</f>
        <v>-0.007030091293357077</v>
      </c>
      <c r="K214" s="95"/>
      <c r="L214" s="95"/>
      <c r="M214" s="228"/>
    </row>
    <row r="215" spans="1:13" ht="55.5" customHeight="1">
      <c r="A215" s="227" t="s">
        <v>1343</v>
      </c>
      <c r="B215" s="91" t="s">
        <v>289</v>
      </c>
      <c r="C215" s="28"/>
      <c r="D215" s="92">
        <v>0.7800050000000001</v>
      </c>
      <c r="E215" s="93">
        <v>0.8028722</v>
      </c>
      <c r="F215" s="24">
        <f t="shared" si="23"/>
        <v>0.8028722</v>
      </c>
      <c r="G215" s="93">
        <v>0.8028722</v>
      </c>
      <c r="H215" s="94"/>
      <c r="I215" s="25">
        <f>E215-D215</f>
        <v>0.022867199999999976</v>
      </c>
      <c r="J215" s="26">
        <f>E215/D215-100%</f>
        <v>0.029316735149133688</v>
      </c>
      <c r="K215" s="95"/>
      <c r="L215" s="95"/>
      <c r="M215" s="228"/>
    </row>
    <row r="216" spans="1:13" ht="74.25" customHeight="1">
      <c r="A216" s="227" t="s">
        <v>1342</v>
      </c>
      <c r="B216" s="91" t="s">
        <v>1341</v>
      </c>
      <c r="C216" s="28"/>
      <c r="D216" s="92">
        <v>0.08168351</v>
      </c>
      <c r="E216" s="93">
        <v>0.08194032000000001</v>
      </c>
      <c r="F216" s="24">
        <f t="shared" si="23"/>
        <v>0.08194032000000001</v>
      </c>
      <c r="G216" s="93">
        <v>0.08194032000000001</v>
      </c>
      <c r="H216" s="94"/>
      <c r="I216" s="25"/>
      <c r="J216" s="26"/>
      <c r="K216" s="95"/>
      <c r="L216" s="95"/>
      <c r="M216" s="186"/>
    </row>
    <row r="217" spans="1:13" ht="45.75" customHeight="1">
      <c r="A217" s="227" t="s">
        <v>1340</v>
      </c>
      <c r="B217" s="27" t="s">
        <v>319</v>
      </c>
      <c r="C217" s="28"/>
      <c r="D217" s="92">
        <v>0.042705</v>
      </c>
      <c r="E217" s="93">
        <v>0.041904</v>
      </c>
      <c r="F217" s="24">
        <f t="shared" si="23"/>
        <v>0.041904</v>
      </c>
      <c r="G217" s="96"/>
      <c r="H217" s="94"/>
      <c r="I217" s="25">
        <f>E217-D217</f>
        <v>-0.0008010000000000031</v>
      </c>
      <c r="J217" s="26">
        <f>E217/D217-100%</f>
        <v>-0.01875658587987361</v>
      </c>
      <c r="K217" s="95"/>
      <c r="L217" s="95"/>
      <c r="M217" s="228"/>
    </row>
    <row r="218" spans="1:13" ht="62.25" customHeight="1">
      <c r="A218" s="227" t="s">
        <v>1339</v>
      </c>
      <c r="B218" s="27" t="s">
        <v>787</v>
      </c>
      <c r="C218" s="28"/>
      <c r="D218" s="92">
        <v>0.0178</v>
      </c>
      <c r="E218" s="93">
        <v>0.021992</v>
      </c>
      <c r="F218" s="24">
        <f t="shared" si="23"/>
        <v>0.021992</v>
      </c>
      <c r="G218" s="96"/>
      <c r="H218" s="94"/>
      <c r="I218" s="25">
        <f>E218-D218</f>
        <v>0.004192000000000001</v>
      </c>
      <c r="J218" s="26">
        <f>E218/D218-100%</f>
        <v>0.23550561797752811</v>
      </c>
      <c r="K218" s="96"/>
      <c r="L218" s="96"/>
      <c r="M218" s="228"/>
    </row>
    <row r="219" spans="1:13" ht="62.25" customHeight="1">
      <c r="A219" s="227" t="s">
        <v>1338</v>
      </c>
      <c r="B219" s="27" t="s">
        <v>788</v>
      </c>
      <c r="C219" s="28"/>
      <c r="D219" s="92">
        <v>0.05401</v>
      </c>
      <c r="E219" s="93">
        <v>0.057852</v>
      </c>
      <c r="F219" s="24">
        <f t="shared" si="23"/>
        <v>0.057852</v>
      </c>
      <c r="G219" s="96"/>
      <c r="H219" s="94"/>
      <c r="I219" s="25">
        <f>E219-D219</f>
        <v>0.003841999999999998</v>
      </c>
      <c r="J219" s="26">
        <f>E219/D219-100%</f>
        <v>0.07113497500462884</v>
      </c>
      <c r="K219" s="96"/>
      <c r="L219" s="96"/>
      <c r="M219" s="228"/>
    </row>
    <row r="220" spans="1:13" ht="62.25" customHeight="1">
      <c r="A220" s="227" t="s">
        <v>1337</v>
      </c>
      <c r="B220" s="27" t="s">
        <v>789</v>
      </c>
      <c r="C220" s="28"/>
      <c r="D220" s="92">
        <v>0.0433</v>
      </c>
      <c r="E220" s="93">
        <v>0.043127</v>
      </c>
      <c r="F220" s="24">
        <f t="shared" si="23"/>
        <v>0.043127</v>
      </c>
      <c r="G220" s="96"/>
      <c r="H220" s="94"/>
      <c r="I220" s="25"/>
      <c r="J220" s="26"/>
      <c r="K220" s="96"/>
      <c r="L220" s="96"/>
      <c r="M220" s="228"/>
    </row>
    <row r="221" spans="1:13" ht="36" customHeight="1">
      <c r="A221" s="227">
        <v>2</v>
      </c>
      <c r="B221" s="97" t="s">
        <v>133</v>
      </c>
      <c r="C221" s="28"/>
      <c r="D221" s="92"/>
      <c r="E221" s="93">
        <v>0</v>
      </c>
      <c r="F221" s="24">
        <f t="shared" si="23"/>
        <v>0</v>
      </c>
      <c r="G221" s="92"/>
      <c r="H221" s="98"/>
      <c r="I221" s="25">
        <f aca="true" t="shared" si="24" ref="I221:I226">E221-D221</f>
        <v>0</v>
      </c>
      <c r="J221" s="26"/>
      <c r="K221" s="95"/>
      <c r="L221" s="77"/>
      <c r="M221" s="220"/>
    </row>
    <row r="222" spans="1:13" ht="65.25" customHeight="1">
      <c r="A222" s="227" t="s">
        <v>1336</v>
      </c>
      <c r="B222" s="91" t="s">
        <v>290</v>
      </c>
      <c r="C222" s="28"/>
      <c r="D222" s="92">
        <v>1.27033243925597</v>
      </c>
      <c r="E222" s="93">
        <v>1.13600341</v>
      </c>
      <c r="F222" s="24">
        <f t="shared" si="23"/>
        <v>1.13600341</v>
      </c>
      <c r="G222" s="92">
        <f>E222</f>
        <v>1.13600341</v>
      </c>
      <c r="H222" s="94"/>
      <c r="I222" s="25">
        <f t="shared" si="24"/>
        <v>-0.13432902925597</v>
      </c>
      <c r="J222" s="26">
        <f>E222/D222-100%</f>
        <v>-0.10574320949770133</v>
      </c>
      <c r="K222" s="95"/>
      <c r="L222" s="95"/>
      <c r="M222" s="228"/>
    </row>
    <row r="223" spans="1:13" ht="45" customHeight="1">
      <c r="A223" s="227" t="s">
        <v>1335</v>
      </c>
      <c r="B223" s="91" t="s">
        <v>291</v>
      </c>
      <c r="C223" s="28"/>
      <c r="D223" s="92">
        <v>6.152282670000001</v>
      </c>
      <c r="E223" s="93">
        <v>6.242156380000001</v>
      </c>
      <c r="F223" s="24">
        <f t="shared" si="23"/>
        <v>6.242156380000001</v>
      </c>
      <c r="G223" s="93">
        <v>6.242156380000001</v>
      </c>
      <c r="H223" s="94"/>
      <c r="I223" s="25">
        <f t="shared" si="24"/>
        <v>0.08987371</v>
      </c>
      <c r="J223" s="26">
        <f>E223/D223-100%</f>
        <v>0.014608189321054121</v>
      </c>
      <c r="K223" s="95"/>
      <c r="L223" s="95"/>
      <c r="M223" s="229"/>
    </row>
    <row r="224" spans="1:13" ht="36" customHeight="1">
      <c r="A224" s="227" t="s">
        <v>1334</v>
      </c>
      <c r="B224" s="91" t="s">
        <v>292</v>
      </c>
      <c r="C224" s="28"/>
      <c r="D224" s="92">
        <v>1.23471894</v>
      </c>
      <c r="E224" s="93">
        <v>1.32713198</v>
      </c>
      <c r="F224" s="24">
        <f t="shared" si="23"/>
        <v>1.32713198</v>
      </c>
      <c r="G224" s="93">
        <v>1.32713198</v>
      </c>
      <c r="H224" s="94"/>
      <c r="I224" s="25">
        <f t="shared" si="24"/>
        <v>0.09241304000000006</v>
      </c>
      <c r="J224" s="26">
        <f>E224/D224-100%</f>
        <v>0.07484540570828213</v>
      </c>
      <c r="K224" s="95"/>
      <c r="L224" s="95"/>
      <c r="M224" s="186"/>
    </row>
    <row r="225" spans="1:13" ht="36" customHeight="1">
      <c r="A225" s="227" t="s">
        <v>1333</v>
      </c>
      <c r="B225" s="91" t="s">
        <v>293</v>
      </c>
      <c r="C225" s="28"/>
      <c r="D225" s="92">
        <v>1.15</v>
      </c>
      <c r="E225" s="93">
        <v>1.2718447900000003</v>
      </c>
      <c r="F225" s="24">
        <f t="shared" si="23"/>
        <v>1.2718447900000003</v>
      </c>
      <c r="G225" s="93">
        <v>1.2718447900000003</v>
      </c>
      <c r="H225" s="94"/>
      <c r="I225" s="25">
        <f t="shared" si="24"/>
        <v>0.12184479000000037</v>
      </c>
      <c r="J225" s="26">
        <f>E225/D225-100%</f>
        <v>0.10595199130434807</v>
      </c>
      <c r="K225" s="95"/>
      <c r="L225" s="95"/>
      <c r="M225" s="186"/>
    </row>
    <row r="226" spans="1:13" ht="36" customHeight="1">
      <c r="A226" s="227" t="s">
        <v>1332</v>
      </c>
      <c r="B226" s="91" t="s">
        <v>294</v>
      </c>
      <c r="C226" s="28"/>
      <c r="D226" s="92">
        <v>0.78007761</v>
      </c>
      <c r="E226" s="93">
        <v>0.8615663</v>
      </c>
      <c r="F226" s="24">
        <f t="shared" si="23"/>
        <v>0.8615663</v>
      </c>
      <c r="G226" s="93">
        <v>0.8615663</v>
      </c>
      <c r="H226" s="94"/>
      <c r="I226" s="25">
        <f t="shared" si="24"/>
        <v>0.08148869000000003</v>
      </c>
      <c r="J226" s="26">
        <f>E226/D226-100%</f>
        <v>0.10446228548977321</v>
      </c>
      <c r="K226" s="95"/>
      <c r="L226" s="95"/>
      <c r="M226" s="186"/>
    </row>
    <row r="227" spans="1:13" ht="36" customHeight="1">
      <c r="A227" s="227" t="s">
        <v>1331</v>
      </c>
      <c r="B227" s="91" t="s">
        <v>295</v>
      </c>
      <c r="C227" s="28"/>
      <c r="D227" s="92">
        <v>0.32652661</v>
      </c>
      <c r="E227" s="93">
        <v>0.32679561</v>
      </c>
      <c r="F227" s="24">
        <f t="shared" si="23"/>
        <v>0.32679561</v>
      </c>
      <c r="G227" s="93">
        <v>0.32679561</v>
      </c>
      <c r="H227" s="94"/>
      <c r="I227" s="25"/>
      <c r="J227" s="26"/>
      <c r="K227" s="95"/>
      <c r="L227" s="95"/>
      <c r="M227" s="229"/>
    </row>
    <row r="228" spans="1:13" ht="36" customHeight="1">
      <c r="A228" s="227" t="s">
        <v>1330</v>
      </c>
      <c r="B228" s="91" t="s">
        <v>296</v>
      </c>
      <c r="C228" s="28"/>
      <c r="D228" s="92">
        <v>0.30863496</v>
      </c>
      <c r="E228" s="93">
        <v>0.30891096</v>
      </c>
      <c r="F228" s="24">
        <f t="shared" si="23"/>
        <v>0.30891096</v>
      </c>
      <c r="G228" s="93">
        <v>0.30891096</v>
      </c>
      <c r="H228" s="94"/>
      <c r="I228" s="25"/>
      <c r="J228" s="26"/>
      <c r="K228" s="95"/>
      <c r="L228" s="95"/>
      <c r="M228" s="229"/>
    </row>
    <row r="229" spans="1:13" ht="36" customHeight="1">
      <c r="A229" s="227" t="s">
        <v>1329</v>
      </c>
      <c r="B229" s="91" t="s">
        <v>297</v>
      </c>
      <c r="C229" s="28"/>
      <c r="D229" s="92">
        <v>0.25365714</v>
      </c>
      <c r="E229" s="93">
        <v>0.25392613940000003</v>
      </c>
      <c r="F229" s="24">
        <f t="shared" si="23"/>
        <v>0.25392613940000003</v>
      </c>
      <c r="G229" s="93">
        <v>0.25392613940000003</v>
      </c>
      <c r="H229" s="94"/>
      <c r="I229" s="25"/>
      <c r="J229" s="26"/>
      <c r="K229" s="95"/>
      <c r="L229" s="95"/>
      <c r="M229" s="186"/>
    </row>
    <row r="230" spans="1:13" ht="36" customHeight="1">
      <c r="A230" s="227" t="s">
        <v>1328</v>
      </c>
      <c r="B230" s="91" t="s">
        <v>298</v>
      </c>
      <c r="C230" s="28"/>
      <c r="D230" s="92">
        <v>0.29372282</v>
      </c>
      <c r="E230" s="93">
        <v>0.29399182</v>
      </c>
      <c r="F230" s="24">
        <f t="shared" si="23"/>
        <v>0.29399182</v>
      </c>
      <c r="G230" s="93">
        <v>0.29399182</v>
      </c>
      <c r="H230" s="94"/>
      <c r="I230" s="25"/>
      <c r="J230" s="26"/>
      <c r="K230" s="95"/>
      <c r="L230" s="95"/>
      <c r="M230" s="186"/>
    </row>
    <row r="231" spans="1:13" ht="36" customHeight="1">
      <c r="A231" s="227" t="s">
        <v>1327</v>
      </c>
      <c r="B231" s="91" t="s">
        <v>299</v>
      </c>
      <c r="C231" s="28"/>
      <c r="D231" s="92">
        <v>0.40452662</v>
      </c>
      <c r="E231" s="93">
        <v>0.40480262</v>
      </c>
      <c r="F231" s="24">
        <f t="shared" si="23"/>
        <v>0.40480262</v>
      </c>
      <c r="G231" s="93">
        <v>0.40480262</v>
      </c>
      <c r="H231" s="94"/>
      <c r="I231" s="25"/>
      <c r="J231" s="26"/>
      <c r="K231" s="95"/>
      <c r="L231" s="95"/>
      <c r="M231" s="186"/>
    </row>
    <row r="232" spans="1:13" ht="36" customHeight="1">
      <c r="A232" s="227" t="s">
        <v>1326</v>
      </c>
      <c r="B232" s="91" t="s">
        <v>300</v>
      </c>
      <c r="C232" s="28"/>
      <c r="D232" s="92">
        <v>0.427403</v>
      </c>
      <c r="E232" s="93">
        <v>0.44367211</v>
      </c>
      <c r="F232" s="24">
        <f t="shared" si="23"/>
        <v>0.44367211</v>
      </c>
      <c r="G232" s="93">
        <v>0.44367211</v>
      </c>
      <c r="H232" s="94"/>
      <c r="I232" s="25">
        <f>E232-D232</f>
        <v>0.01626911000000003</v>
      </c>
      <c r="J232" s="26">
        <f>E232/D232-100%</f>
        <v>0.038065034639438666</v>
      </c>
      <c r="K232" s="95"/>
      <c r="L232" s="95"/>
      <c r="M232" s="228"/>
    </row>
    <row r="233" spans="1:13" ht="36" customHeight="1">
      <c r="A233" s="227" t="s">
        <v>1325</v>
      </c>
      <c r="B233" s="91" t="s">
        <v>301</v>
      </c>
      <c r="C233" s="28"/>
      <c r="D233" s="92">
        <v>0.29145894</v>
      </c>
      <c r="E233" s="93">
        <v>0.29172794</v>
      </c>
      <c r="F233" s="24">
        <f t="shared" si="23"/>
        <v>0.29172794</v>
      </c>
      <c r="G233" s="93">
        <v>0.29172794</v>
      </c>
      <c r="H233" s="94"/>
      <c r="I233" s="25"/>
      <c r="J233" s="26"/>
      <c r="K233" s="95"/>
      <c r="L233" s="95"/>
      <c r="M233" s="229"/>
    </row>
    <row r="234" spans="1:13" ht="36" customHeight="1">
      <c r="A234" s="227" t="s">
        <v>1324</v>
      </c>
      <c r="B234" s="51" t="s">
        <v>302</v>
      </c>
      <c r="C234" s="28"/>
      <c r="D234" s="92">
        <v>0.29237098</v>
      </c>
      <c r="E234" s="93">
        <v>0.29263998</v>
      </c>
      <c r="F234" s="24">
        <f t="shared" si="23"/>
        <v>0.29263998</v>
      </c>
      <c r="G234" s="93">
        <v>0.29263998</v>
      </c>
      <c r="H234" s="94"/>
      <c r="I234" s="25"/>
      <c r="J234" s="26"/>
      <c r="K234" s="95"/>
      <c r="L234" s="95"/>
      <c r="M234" s="186"/>
    </row>
    <row r="235" spans="1:13" ht="36" customHeight="1">
      <c r="A235" s="227" t="s">
        <v>1323</v>
      </c>
      <c r="B235" s="91" t="s">
        <v>303</v>
      </c>
      <c r="C235" s="28"/>
      <c r="D235" s="92">
        <v>0.29292679</v>
      </c>
      <c r="E235" s="93">
        <v>0.29319579</v>
      </c>
      <c r="F235" s="24">
        <f t="shared" si="23"/>
        <v>0.29319579</v>
      </c>
      <c r="G235" s="93">
        <v>0.29319579</v>
      </c>
      <c r="H235" s="94"/>
      <c r="I235" s="25"/>
      <c r="J235" s="26"/>
      <c r="K235" s="95"/>
      <c r="L235" s="95"/>
      <c r="M235" s="229"/>
    </row>
    <row r="236" spans="1:13" ht="36" customHeight="1">
      <c r="A236" s="227" t="s">
        <v>1322</v>
      </c>
      <c r="B236" s="91" t="s">
        <v>304</v>
      </c>
      <c r="C236" s="28"/>
      <c r="D236" s="92">
        <v>0.6412544200000001</v>
      </c>
      <c r="E236" s="93">
        <v>0.7243719900000001</v>
      </c>
      <c r="F236" s="24">
        <f t="shared" si="23"/>
        <v>0.7243719900000001</v>
      </c>
      <c r="G236" s="93">
        <v>0.7243719900000001</v>
      </c>
      <c r="H236" s="94"/>
      <c r="I236" s="25">
        <f aca="true" t="shared" si="25" ref="I236:I247">E236-D236</f>
        <v>0.08311756999999997</v>
      </c>
      <c r="J236" s="26">
        <f aca="true" t="shared" si="26" ref="J236:J247">E236/D236-100%</f>
        <v>0.12961714946151948</v>
      </c>
      <c r="K236" s="95"/>
      <c r="L236" s="95"/>
      <c r="M236" s="186"/>
    </row>
    <row r="237" spans="1:13" ht="36" customHeight="1">
      <c r="A237" s="227" t="s">
        <v>1321</v>
      </c>
      <c r="B237" s="91" t="s">
        <v>305</v>
      </c>
      <c r="C237" s="28"/>
      <c r="D237" s="92">
        <v>1.076091</v>
      </c>
      <c r="E237" s="93">
        <v>1.02646711</v>
      </c>
      <c r="F237" s="24">
        <f t="shared" si="23"/>
        <v>1.02646711</v>
      </c>
      <c r="G237" s="93">
        <v>1.02646711</v>
      </c>
      <c r="H237" s="94"/>
      <c r="I237" s="25">
        <f t="shared" si="25"/>
        <v>-0.04962388999999989</v>
      </c>
      <c r="J237" s="26">
        <f t="shared" si="26"/>
        <v>-0.04611495682056621</v>
      </c>
      <c r="K237" s="95"/>
      <c r="L237" s="95"/>
      <c r="M237" s="230"/>
    </row>
    <row r="238" spans="1:13" ht="71.25" customHeight="1">
      <c r="A238" s="227" t="s">
        <v>1320</v>
      </c>
      <c r="B238" s="99" t="s">
        <v>493</v>
      </c>
      <c r="C238" s="28"/>
      <c r="D238" s="92">
        <v>0.08749843</v>
      </c>
      <c r="E238" s="93">
        <v>0.08749843</v>
      </c>
      <c r="F238" s="24">
        <f t="shared" si="23"/>
        <v>0.08749843</v>
      </c>
      <c r="G238" s="100">
        <f>E238</f>
        <v>0.08749843</v>
      </c>
      <c r="H238" s="94"/>
      <c r="I238" s="25">
        <f t="shared" si="25"/>
        <v>0</v>
      </c>
      <c r="J238" s="26">
        <f t="shared" si="26"/>
        <v>0</v>
      </c>
      <c r="K238" s="89"/>
      <c r="L238" s="89"/>
      <c r="M238" s="228"/>
    </row>
    <row r="239" spans="1:13" ht="36" customHeight="1">
      <c r="A239" s="227" t="s">
        <v>1319</v>
      </c>
      <c r="B239" s="99" t="s">
        <v>494</v>
      </c>
      <c r="C239" s="28"/>
      <c r="D239" s="92">
        <v>0.14457241</v>
      </c>
      <c r="E239" s="93">
        <v>0.14457241</v>
      </c>
      <c r="F239" s="24">
        <f t="shared" si="23"/>
        <v>0.14457241</v>
      </c>
      <c r="G239" s="100">
        <f>E239</f>
        <v>0.14457241</v>
      </c>
      <c r="H239" s="94"/>
      <c r="I239" s="25">
        <f t="shared" si="25"/>
        <v>0</v>
      </c>
      <c r="J239" s="26">
        <f t="shared" si="26"/>
        <v>0</v>
      </c>
      <c r="K239" s="89"/>
      <c r="L239" s="89"/>
      <c r="M239" s="228"/>
    </row>
    <row r="240" spans="1:13" ht="36" customHeight="1">
      <c r="A240" s="227" t="s">
        <v>1318</v>
      </c>
      <c r="B240" s="99" t="s">
        <v>495</v>
      </c>
      <c r="C240" s="28"/>
      <c r="D240" s="92">
        <v>0.36601902999999997</v>
      </c>
      <c r="E240" s="93">
        <v>0.36601902999999997</v>
      </c>
      <c r="F240" s="24">
        <f t="shared" si="23"/>
        <v>0.36601902999999997</v>
      </c>
      <c r="G240" s="100">
        <f>E240</f>
        <v>0.36601902999999997</v>
      </c>
      <c r="H240" s="94"/>
      <c r="I240" s="25">
        <f t="shared" si="25"/>
        <v>0</v>
      </c>
      <c r="J240" s="26">
        <f t="shared" si="26"/>
        <v>0</v>
      </c>
      <c r="K240" s="96"/>
      <c r="L240" s="96"/>
      <c r="M240" s="228"/>
    </row>
    <row r="241" spans="1:13" ht="36" customHeight="1">
      <c r="A241" s="227" t="s">
        <v>1317</v>
      </c>
      <c r="B241" s="99" t="s">
        <v>783</v>
      </c>
      <c r="C241" s="28"/>
      <c r="D241" s="92">
        <v>0.060797000000000004</v>
      </c>
      <c r="E241" s="93">
        <v>0.05948107</v>
      </c>
      <c r="F241" s="24">
        <f t="shared" si="23"/>
        <v>0.05948107</v>
      </c>
      <c r="G241" s="96">
        <f>E241</f>
        <v>0.05948107</v>
      </c>
      <c r="H241" s="94"/>
      <c r="I241" s="25">
        <f t="shared" si="25"/>
        <v>-0.0013159300000000068</v>
      </c>
      <c r="J241" s="26">
        <f t="shared" si="26"/>
        <v>-0.021644653519088175</v>
      </c>
      <c r="K241" s="96"/>
      <c r="L241" s="96"/>
      <c r="M241" s="228"/>
    </row>
    <row r="242" spans="1:13" ht="63" customHeight="1">
      <c r="A242" s="227" t="s">
        <v>1316</v>
      </c>
      <c r="B242" s="99" t="s">
        <v>1494</v>
      </c>
      <c r="C242" s="28"/>
      <c r="D242" s="92">
        <v>0.14</v>
      </c>
      <c r="E242" s="93">
        <v>0.15115845</v>
      </c>
      <c r="F242" s="24">
        <f t="shared" si="23"/>
        <v>0.15115845</v>
      </c>
      <c r="G242" s="96">
        <f>E242</f>
        <v>0.15115845</v>
      </c>
      <c r="H242" s="94"/>
      <c r="I242" s="25">
        <f t="shared" si="25"/>
        <v>0.011158449999999986</v>
      </c>
      <c r="J242" s="26">
        <f t="shared" si="26"/>
        <v>0.07970321428571414</v>
      </c>
      <c r="K242" s="96"/>
      <c r="L242" s="96"/>
      <c r="M242" s="228"/>
    </row>
    <row r="243" spans="1:13" ht="36" customHeight="1">
      <c r="A243" s="227" t="s">
        <v>1315</v>
      </c>
      <c r="B243" s="91" t="s">
        <v>306</v>
      </c>
      <c r="C243" s="28"/>
      <c r="D243" s="92">
        <v>0.08007</v>
      </c>
      <c r="E243" s="93">
        <v>0.08007</v>
      </c>
      <c r="F243" s="24">
        <f t="shared" si="23"/>
        <v>0.08007</v>
      </c>
      <c r="G243" s="96"/>
      <c r="H243" s="94"/>
      <c r="I243" s="25">
        <f t="shared" si="25"/>
        <v>0</v>
      </c>
      <c r="J243" s="26">
        <f t="shared" si="26"/>
        <v>0</v>
      </c>
      <c r="K243" s="95"/>
      <c r="L243" s="95"/>
      <c r="M243" s="228"/>
    </row>
    <row r="244" spans="1:13" ht="36" customHeight="1">
      <c r="A244" s="227" t="s">
        <v>1314</v>
      </c>
      <c r="B244" s="51" t="s">
        <v>307</v>
      </c>
      <c r="C244" s="28"/>
      <c r="D244" s="92">
        <v>0.1514</v>
      </c>
      <c r="E244" s="93">
        <v>0.1514</v>
      </c>
      <c r="F244" s="24">
        <f t="shared" si="23"/>
        <v>0.1514</v>
      </c>
      <c r="G244" s="96"/>
      <c r="H244" s="94"/>
      <c r="I244" s="25">
        <f t="shared" si="25"/>
        <v>0</v>
      </c>
      <c r="J244" s="26">
        <f t="shared" si="26"/>
        <v>0</v>
      </c>
      <c r="K244" s="95"/>
      <c r="L244" s="95"/>
      <c r="M244" s="228"/>
    </row>
    <row r="245" spans="1:13" ht="36" customHeight="1">
      <c r="A245" s="227" t="s">
        <v>1313</v>
      </c>
      <c r="B245" s="51" t="s">
        <v>308</v>
      </c>
      <c r="C245" s="28"/>
      <c r="D245" s="92">
        <v>0.04925</v>
      </c>
      <c r="E245" s="93">
        <v>0.04925</v>
      </c>
      <c r="F245" s="24">
        <f t="shared" si="23"/>
        <v>0.04925</v>
      </c>
      <c r="G245" s="96"/>
      <c r="H245" s="94"/>
      <c r="I245" s="25">
        <f t="shared" si="25"/>
        <v>0</v>
      </c>
      <c r="J245" s="26">
        <f t="shared" si="26"/>
        <v>0</v>
      </c>
      <c r="K245" s="95"/>
      <c r="L245" s="95"/>
      <c r="M245" s="228"/>
    </row>
    <row r="246" spans="1:13" ht="36" customHeight="1">
      <c r="A246" s="227" t="s">
        <v>1312</v>
      </c>
      <c r="B246" s="91" t="s">
        <v>309</v>
      </c>
      <c r="C246" s="28"/>
      <c r="D246" s="92">
        <v>0.08382</v>
      </c>
      <c r="E246" s="93">
        <v>0.08382</v>
      </c>
      <c r="F246" s="24">
        <f t="shared" si="23"/>
        <v>0.08382</v>
      </c>
      <c r="G246" s="96"/>
      <c r="H246" s="94"/>
      <c r="I246" s="25">
        <f t="shared" si="25"/>
        <v>0</v>
      </c>
      <c r="J246" s="26">
        <f t="shared" si="26"/>
        <v>0</v>
      </c>
      <c r="K246" s="95"/>
      <c r="L246" s="95"/>
      <c r="M246" s="228"/>
    </row>
    <row r="247" spans="1:13" ht="36" customHeight="1">
      <c r="A247" s="227" t="s">
        <v>1311</v>
      </c>
      <c r="B247" s="91" t="s">
        <v>310</v>
      </c>
      <c r="C247" s="28"/>
      <c r="D247" s="92">
        <v>0.1514</v>
      </c>
      <c r="E247" s="93">
        <v>0.1514</v>
      </c>
      <c r="F247" s="24">
        <f t="shared" si="23"/>
        <v>0.1514</v>
      </c>
      <c r="G247" s="96"/>
      <c r="H247" s="94"/>
      <c r="I247" s="25">
        <f t="shared" si="25"/>
        <v>0</v>
      </c>
      <c r="J247" s="26">
        <f t="shared" si="26"/>
        <v>0</v>
      </c>
      <c r="K247" s="95"/>
      <c r="L247" s="95"/>
      <c r="M247" s="228"/>
    </row>
    <row r="248" spans="1:13" ht="36" customHeight="1">
      <c r="A248" s="227" t="s">
        <v>1310</v>
      </c>
      <c r="B248" s="51" t="s">
        <v>311</v>
      </c>
      <c r="C248" s="28"/>
      <c r="D248" s="92">
        <v>0.06485</v>
      </c>
      <c r="E248" s="93">
        <v>0.064857</v>
      </c>
      <c r="F248" s="24">
        <f t="shared" si="23"/>
        <v>0.064857</v>
      </c>
      <c r="G248" s="96"/>
      <c r="H248" s="94"/>
      <c r="I248" s="25"/>
      <c r="J248" s="26"/>
      <c r="K248" s="95"/>
      <c r="L248" s="95"/>
      <c r="M248" s="228"/>
    </row>
    <row r="249" spans="1:13" ht="36" customHeight="1">
      <c r="A249" s="227" t="s">
        <v>1309</v>
      </c>
      <c r="B249" s="91" t="s">
        <v>312</v>
      </c>
      <c r="C249" s="28"/>
      <c r="D249" s="92">
        <v>0.1514</v>
      </c>
      <c r="E249" s="93">
        <v>0.1514</v>
      </c>
      <c r="F249" s="24">
        <f t="shared" si="23"/>
        <v>0.1514</v>
      </c>
      <c r="G249" s="96"/>
      <c r="H249" s="94"/>
      <c r="I249" s="25">
        <f>E249-D249</f>
        <v>0</v>
      </c>
      <c r="J249" s="26">
        <f>E249/D249-100%</f>
        <v>0</v>
      </c>
      <c r="K249" s="95"/>
      <c r="L249" s="95"/>
      <c r="M249" s="228"/>
    </row>
    <row r="250" spans="1:13" ht="36" customHeight="1">
      <c r="A250" s="227" t="s">
        <v>1308</v>
      </c>
      <c r="B250" s="91" t="s">
        <v>784</v>
      </c>
      <c r="C250" s="28"/>
      <c r="D250" s="92">
        <v>0.13618</v>
      </c>
      <c r="E250" s="93">
        <v>0.136173</v>
      </c>
      <c r="F250" s="24">
        <f t="shared" si="23"/>
        <v>0.136173</v>
      </c>
      <c r="G250" s="96"/>
      <c r="H250" s="94"/>
      <c r="I250" s="25"/>
      <c r="J250" s="26"/>
      <c r="K250" s="95"/>
      <c r="L250" s="95"/>
      <c r="M250" s="228"/>
    </row>
    <row r="251" spans="1:13" ht="36" customHeight="1">
      <c r="A251" s="227" t="s">
        <v>1307</v>
      </c>
      <c r="B251" s="51" t="s">
        <v>313</v>
      </c>
      <c r="C251" s="28"/>
      <c r="D251" s="92">
        <v>0.15669</v>
      </c>
      <c r="E251" s="93">
        <v>0.20219700000000002</v>
      </c>
      <c r="F251" s="24">
        <f t="shared" si="23"/>
        <v>0.20219700000000002</v>
      </c>
      <c r="G251" s="96"/>
      <c r="H251" s="94"/>
      <c r="I251" s="25">
        <f aca="true" t="shared" si="27" ref="I251:I259">E251-D251</f>
        <v>0.04550700000000002</v>
      </c>
      <c r="J251" s="26">
        <f aca="true" t="shared" si="28" ref="J251:J259">E251/D251-100%</f>
        <v>0.2904269576871532</v>
      </c>
      <c r="K251" s="95"/>
      <c r="L251" s="95"/>
      <c r="M251" s="228"/>
    </row>
    <row r="252" spans="1:13" ht="36" customHeight="1">
      <c r="A252" s="227" t="s">
        <v>1306</v>
      </c>
      <c r="B252" s="51" t="s">
        <v>314</v>
      </c>
      <c r="C252" s="28"/>
      <c r="D252" s="92">
        <v>0.14694</v>
      </c>
      <c r="E252" s="93">
        <v>0.14694000000000002</v>
      </c>
      <c r="F252" s="24">
        <f t="shared" si="23"/>
        <v>0.14694000000000002</v>
      </c>
      <c r="G252" s="96"/>
      <c r="H252" s="94"/>
      <c r="I252" s="25">
        <f t="shared" si="27"/>
        <v>0</v>
      </c>
      <c r="J252" s="26">
        <f t="shared" si="28"/>
        <v>0</v>
      </c>
      <c r="K252" s="95"/>
      <c r="L252" s="95"/>
      <c r="M252" s="228"/>
    </row>
    <row r="253" spans="1:13" ht="36" customHeight="1">
      <c r="A253" s="227" t="s">
        <v>1305</v>
      </c>
      <c r="B253" s="51" t="s">
        <v>315</v>
      </c>
      <c r="C253" s="28"/>
      <c r="D253" s="92">
        <v>0.13619</v>
      </c>
      <c r="E253" s="93">
        <v>0.13619</v>
      </c>
      <c r="F253" s="24">
        <f t="shared" si="23"/>
        <v>0.13619</v>
      </c>
      <c r="G253" s="96"/>
      <c r="H253" s="94"/>
      <c r="I253" s="25">
        <f t="shared" si="27"/>
        <v>0</v>
      </c>
      <c r="J253" s="26">
        <f t="shared" si="28"/>
        <v>0</v>
      </c>
      <c r="K253" s="95"/>
      <c r="L253" s="95"/>
      <c r="M253" s="228"/>
    </row>
    <row r="254" spans="1:13" ht="36" customHeight="1">
      <c r="A254" s="227" t="s">
        <v>1304</v>
      </c>
      <c r="B254" s="91" t="s">
        <v>316</v>
      </c>
      <c r="C254" s="28"/>
      <c r="D254" s="92">
        <v>0.13619</v>
      </c>
      <c r="E254" s="93">
        <v>0.13619</v>
      </c>
      <c r="F254" s="24">
        <f t="shared" si="23"/>
        <v>0.13619</v>
      </c>
      <c r="G254" s="96"/>
      <c r="H254" s="94"/>
      <c r="I254" s="25">
        <f t="shared" si="27"/>
        <v>0</v>
      </c>
      <c r="J254" s="26">
        <f t="shared" si="28"/>
        <v>0</v>
      </c>
      <c r="K254" s="95"/>
      <c r="L254" s="95"/>
      <c r="M254" s="228"/>
    </row>
    <row r="255" spans="1:13" ht="36" customHeight="1">
      <c r="A255" s="227" t="s">
        <v>1303</v>
      </c>
      <c r="B255" s="51" t="s">
        <v>317</v>
      </c>
      <c r="C255" s="28"/>
      <c r="D255" s="92">
        <v>0.13619</v>
      </c>
      <c r="E255" s="93">
        <v>0.13619</v>
      </c>
      <c r="F255" s="24">
        <f t="shared" si="23"/>
        <v>0.13619</v>
      </c>
      <c r="G255" s="96"/>
      <c r="H255" s="94"/>
      <c r="I255" s="25">
        <f t="shared" si="27"/>
        <v>0</v>
      </c>
      <c r="J255" s="26">
        <f t="shared" si="28"/>
        <v>0</v>
      </c>
      <c r="K255" s="95"/>
      <c r="L255" s="95"/>
      <c r="M255" s="228"/>
    </row>
    <row r="256" spans="1:13" ht="36" customHeight="1">
      <c r="A256" s="227" t="s">
        <v>1302</v>
      </c>
      <c r="B256" s="101" t="s">
        <v>318</v>
      </c>
      <c r="C256" s="28"/>
      <c r="D256" s="92">
        <v>0.13619</v>
      </c>
      <c r="E256" s="93">
        <v>0.13619</v>
      </c>
      <c r="F256" s="24">
        <f t="shared" si="23"/>
        <v>0.13619</v>
      </c>
      <c r="G256" s="96"/>
      <c r="H256" s="94"/>
      <c r="I256" s="25">
        <f t="shared" si="27"/>
        <v>0</v>
      </c>
      <c r="J256" s="26">
        <f t="shared" si="28"/>
        <v>0</v>
      </c>
      <c r="K256" s="95"/>
      <c r="L256" s="95"/>
      <c r="M256" s="228"/>
    </row>
    <row r="257" spans="1:13" ht="36" customHeight="1">
      <c r="A257" s="227" t="s">
        <v>1301</v>
      </c>
      <c r="B257" s="51" t="s">
        <v>226</v>
      </c>
      <c r="C257" s="28"/>
      <c r="D257" s="92">
        <v>0.12937099999999999</v>
      </c>
      <c r="E257" s="93">
        <v>0.12937099999999999</v>
      </c>
      <c r="F257" s="24">
        <f t="shared" si="23"/>
        <v>0.12937099999999999</v>
      </c>
      <c r="G257" s="96"/>
      <c r="H257" s="94"/>
      <c r="I257" s="25">
        <f t="shared" si="27"/>
        <v>0</v>
      </c>
      <c r="J257" s="26">
        <f t="shared" si="28"/>
        <v>0</v>
      </c>
      <c r="K257" s="95"/>
      <c r="L257" s="95"/>
      <c r="M257" s="228"/>
    </row>
    <row r="258" spans="1:13" ht="36" customHeight="1">
      <c r="A258" s="227" t="s">
        <v>1300</v>
      </c>
      <c r="B258" s="91" t="s">
        <v>227</v>
      </c>
      <c r="C258" s="28"/>
      <c r="D258" s="92">
        <v>0.159095</v>
      </c>
      <c r="E258" s="93">
        <v>0.159095</v>
      </c>
      <c r="F258" s="24">
        <f t="shared" si="23"/>
        <v>0.159095</v>
      </c>
      <c r="G258" s="96"/>
      <c r="H258" s="94"/>
      <c r="I258" s="25">
        <f t="shared" si="27"/>
        <v>0</v>
      </c>
      <c r="J258" s="26">
        <f t="shared" si="28"/>
        <v>0</v>
      </c>
      <c r="K258" s="96"/>
      <c r="L258" s="96"/>
      <c r="M258" s="228"/>
    </row>
    <row r="259" spans="1:13" ht="36" customHeight="1">
      <c r="A259" s="227" t="s">
        <v>1299</v>
      </c>
      <c r="B259" s="91" t="s">
        <v>228</v>
      </c>
      <c r="C259" s="28"/>
      <c r="D259" s="92">
        <v>0.160055</v>
      </c>
      <c r="E259" s="93">
        <v>0.160055</v>
      </c>
      <c r="F259" s="24">
        <f t="shared" si="23"/>
        <v>0.160055</v>
      </c>
      <c r="G259" s="96"/>
      <c r="H259" s="94"/>
      <c r="I259" s="25">
        <f t="shared" si="27"/>
        <v>0</v>
      </c>
      <c r="J259" s="26">
        <f t="shared" si="28"/>
        <v>0</v>
      </c>
      <c r="K259" s="96"/>
      <c r="L259" s="96"/>
      <c r="M259" s="228"/>
    </row>
    <row r="260" spans="1:13" ht="36" customHeight="1">
      <c r="A260" s="227" t="s">
        <v>1298</v>
      </c>
      <c r="B260" s="101" t="s">
        <v>229</v>
      </c>
      <c r="C260" s="28"/>
      <c r="D260" s="92">
        <v>0.175285</v>
      </c>
      <c r="E260" s="93">
        <v>0.175195</v>
      </c>
      <c r="F260" s="24">
        <f t="shared" si="23"/>
        <v>0.175195</v>
      </c>
      <c r="G260" s="96"/>
      <c r="H260" s="94"/>
      <c r="I260" s="25"/>
      <c r="J260" s="26"/>
      <c r="K260" s="96"/>
      <c r="L260" s="96"/>
      <c r="M260" s="228"/>
    </row>
    <row r="261" spans="1:13" ht="36" customHeight="1">
      <c r="A261" s="227" t="s">
        <v>1297</v>
      </c>
      <c r="B261" s="51" t="s">
        <v>230</v>
      </c>
      <c r="C261" s="28"/>
      <c r="D261" s="92">
        <v>0.044875</v>
      </c>
      <c r="E261" s="93">
        <v>0.044875</v>
      </c>
      <c r="F261" s="24">
        <f t="shared" si="23"/>
        <v>0.044875</v>
      </c>
      <c r="G261" s="96"/>
      <c r="H261" s="94"/>
      <c r="I261" s="25">
        <f aca="true" t="shared" si="29" ref="I261:I271">E261-D261</f>
        <v>0</v>
      </c>
      <c r="J261" s="26">
        <f aca="true" t="shared" si="30" ref="J261:J271">E261/D261-100%</f>
        <v>0</v>
      </c>
      <c r="K261" s="96"/>
      <c r="L261" s="96"/>
      <c r="M261" s="228"/>
    </row>
    <row r="262" spans="1:13" ht="36" customHeight="1">
      <c r="A262" s="227" t="s">
        <v>1296</v>
      </c>
      <c r="B262" s="99" t="s">
        <v>231</v>
      </c>
      <c r="C262" s="28"/>
      <c r="D262" s="92">
        <v>0.174645</v>
      </c>
      <c r="E262" s="93">
        <v>0.174645</v>
      </c>
      <c r="F262" s="24">
        <f t="shared" si="23"/>
        <v>0.174645</v>
      </c>
      <c r="G262" s="96"/>
      <c r="H262" s="94"/>
      <c r="I262" s="25">
        <f t="shared" si="29"/>
        <v>0</v>
      </c>
      <c r="J262" s="26">
        <f t="shared" si="30"/>
        <v>0</v>
      </c>
      <c r="K262" s="96"/>
      <c r="L262" s="96"/>
      <c r="M262" s="228"/>
    </row>
    <row r="263" spans="1:13" ht="36" customHeight="1">
      <c r="A263" s="227" t="s">
        <v>1295</v>
      </c>
      <c r="B263" s="102" t="s">
        <v>232</v>
      </c>
      <c r="C263" s="28"/>
      <c r="D263" s="92">
        <v>0.11921499999999999</v>
      </c>
      <c r="E263" s="93">
        <v>0.119215</v>
      </c>
      <c r="F263" s="24">
        <f t="shared" si="23"/>
        <v>0.119215</v>
      </c>
      <c r="G263" s="96"/>
      <c r="H263" s="94"/>
      <c r="I263" s="25">
        <f t="shared" si="29"/>
        <v>0</v>
      </c>
      <c r="J263" s="26">
        <f t="shared" si="30"/>
        <v>0</v>
      </c>
      <c r="K263" s="96"/>
      <c r="L263" s="96"/>
      <c r="M263" s="228"/>
    </row>
    <row r="264" spans="1:13" ht="36" customHeight="1">
      <c r="A264" s="227" t="s">
        <v>1294</v>
      </c>
      <c r="B264" s="102" t="s">
        <v>233</v>
      </c>
      <c r="C264" s="28"/>
      <c r="D264" s="92">
        <v>0.160055</v>
      </c>
      <c r="E264" s="93">
        <v>0.160055</v>
      </c>
      <c r="F264" s="24">
        <f t="shared" si="23"/>
        <v>0.160055</v>
      </c>
      <c r="G264" s="96"/>
      <c r="H264" s="94"/>
      <c r="I264" s="25">
        <f t="shared" si="29"/>
        <v>0</v>
      </c>
      <c r="J264" s="26">
        <f t="shared" si="30"/>
        <v>0</v>
      </c>
      <c r="K264" s="96"/>
      <c r="L264" s="96"/>
      <c r="M264" s="228"/>
    </row>
    <row r="265" spans="1:13" ht="36" customHeight="1">
      <c r="A265" s="227" t="s">
        <v>1293</v>
      </c>
      <c r="B265" s="102" t="s">
        <v>234</v>
      </c>
      <c r="C265" s="28"/>
      <c r="D265" s="92">
        <v>0.091555</v>
      </c>
      <c r="E265" s="93">
        <v>0.091555</v>
      </c>
      <c r="F265" s="24">
        <f t="shared" si="23"/>
        <v>0.091555</v>
      </c>
      <c r="G265" s="96"/>
      <c r="H265" s="94"/>
      <c r="I265" s="25">
        <f t="shared" si="29"/>
        <v>0</v>
      </c>
      <c r="J265" s="26">
        <f t="shared" si="30"/>
        <v>0</v>
      </c>
      <c r="K265" s="96"/>
      <c r="L265" s="96"/>
      <c r="M265" s="228"/>
    </row>
    <row r="266" spans="1:13" ht="36" customHeight="1">
      <c r="A266" s="227" t="s">
        <v>1292</v>
      </c>
      <c r="B266" s="102" t="s">
        <v>235</v>
      </c>
      <c r="C266" s="28"/>
      <c r="D266" s="92">
        <v>0.044875</v>
      </c>
      <c r="E266" s="93">
        <v>0.044875</v>
      </c>
      <c r="F266" s="24">
        <f t="shared" si="23"/>
        <v>0.044875</v>
      </c>
      <c r="G266" s="96"/>
      <c r="H266" s="94"/>
      <c r="I266" s="25">
        <f t="shared" si="29"/>
        <v>0</v>
      </c>
      <c r="J266" s="26">
        <f t="shared" si="30"/>
        <v>0</v>
      </c>
      <c r="K266" s="96"/>
      <c r="L266" s="96"/>
      <c r="M266" s="228"/>
    </row>
    <row r="267" spans="1:13" ht="36" customHeight="1">
      <c r="A267" s="227" t="s">
        <v>1291</v>
      </c>
      <c r="B267" s="99" t="s">
        <v>236</v>
      </c>
      <c r="C267" s="28"/>
      <c r="D267" s="92">
        <v>0.044875</v>
      </c>
      <c r="E267" s="93">
        <v>0.044875</v>
      </c>
      <c r="F267" s="24">
        <f t="shared" si="23"/>
        <v>0.044875</v>
      </c>
      <c r="G267" s="96"/>
      <c r="H267" s="94"/>
      <c r="I267" s="25">
        <f t="shared" si="29"/>
        <v>0</v>
      </c>
      <c r="J267" s="26">
        <f t="shared" si="30"/>
        <v>0</v>
      </c>
      <c r="K267" s="96"/>
      <c r="L267" s="96"/>
      <c r="M267" s="228"/>
    </row>
    <row r="268" spans="1:13" ht="36" customHeight="1">
      <c r="A268" s="227" t="s">
        <v>1290</v>
      </c>
      <c r="B268" s="99" t="s">
        <v>237</v>
      </c>
      <c r="C268" s="28"/>
      <c r="D268" s="92">
        <v>0.091875</v>
      </c>
      <c r="E268" s="93">
        <v>0.091875</v>
      </c>
      <c r="F268" s="24">
        <f t="shared" si="23"/>
        <v>0.091875</v>
      </c>
      <c r="G268" s="96"/>
      <c r="H268" s="94"/>
      <c r="I268" s="25">
        <f t="shared" si="29"/>
        <v>0</v>
      </c>
      <c r="J268" s="26">
        <f t="shared" si="30"/>
        <v>0</v>
      </c>
      <c r="K268" s="96"/>
      <c r="L268" s="96"/>
      <c r="M268" s="228"/>
    </row>
    <row r="269" spans="1:13" ht="36" customHeight="1">
      <c r="A269" s="227" t="s">
        <v>1289</v>
      </c>
      <c r="B269" s="99" t="s">
        <v>238</v>
      </c>
      <c r="C269" s="28"/>
      <c r="D269" s="92">
        <v>0.038705</v>
      </c>
      <c r="E269" s="93">
        <v>0.038705</v>
      </c>
      <c r="F269" s="24">
        <f aca="true" t="shared" si="31" ref="F269:F332">E269</f>
        <v>0.038705</v>
      </c>
      <c r="G269" s="96"/>
      <c r="H269" s="94"/>
      <c r="I269" s="25">
        <f t="shared" si="29"/>
        <v>0</v>
      </c>
      <c r="J269" s="26">
        <f t="shared" si="30"/>
        <v>0</v>
      </c>
      <c r="K269" s="96"/>
      <c r="L269" s="96"/>
      <c r="M269" s="228"/>
    </row>
    <row r="270" spans="1:13" ht="36" customHeight="1">
      <c r="A270" s="227" t="s">
        <v>1288</v>
      </c>
      <c r="B270" s="99" t="s">
        <v>239</v>
      </c>
      <c r="C270" s="28"/>
      <c r="D270" s="92">
        <v>0.048975000000000005</v>
      </c>
      <c r="E270" s="93">
        <v>0.048975000000000005</v>
      </c>
      <c r="F270" s="24">
        <f t="shared" si="31"/>
        <v>0.048975000000000005</v>
      </c>
      <c r="G270" s="96"/>
      <c r="H270" s="94"/>
      <c r="I270" s="25">
        <f t="shared" si="29"/>
        <v>0</v>
      </c>
      <c r="J270" s="26">
        <f t="shared" si="30"/>
        <v>0</v>
      </c>
      <c r="K270" s="96"/>
      <c r="L270" s="96"/>
      <c r="M270" s="228"/>
    </row>
    <row r="271" spans="1:13" ht="36" customHeight="1">
      <c r="A271" s="227" t="s">
        <v>1287</v>
      </c>
      <c r="B271" s="99" t="s">
        <v>240</v>
      </c>
      <c r="C271" s="28"/>
      <c r="D271" s="92">
        <v>0.040163</v>
      </c>
      <c r="E271" s="93">
        <v>0.040163000000000004</v>
      </c>
      <c r="F271" s="24">
        <f t="shared" si="31"/>
        <v>0.040163000000000004</v>
      </c>
      <c r="G271" s="96"/>
      <c r="H271" s="94"/>
      <c r="I271" s="25">
        <f t="shared" si="29"/>
        <v>0</v>
      </c>
      <c r="J271" s="26">
        <f t="shared" si="30"/>
        <v>0</v>
      </c>
      <c r="K271" s="96"/>
      <c r="L271" s="96"/>
      <c r="M271" s="228"/>
    </row>
    <row r="272" spans="1:13" ht="36" customHeight="1">
      <c r="A272" s="227" t="s">
        <v>1286</v>
      </c>
      <c r="B272" s="99" t="s">
        <v>241</v>
      </c>
      <c r="C272" s="28"/>
      <c r="D272" s="92">
        <v>0.039025000000000004</v>
      </c>
      <c r="E272" s="93">
        <v>0.038935000000000004</v>
      </c>
      <c r="F272" s="24">
        <f t="shared" si="31"/>
        <v>0.038935000000000004</v>
      </c>
      <c r="G272" s="96"/>
      <c r="H272" s="94"/>
      <c r="I272" s="25"/>
      <c r="J272" s="26"/>
      <c r="K272" s="96"/>
      <c r="L272" s="96"/>
      <c r="M272" s="228"/>
    </row>
    <row r="273" spans="1:13" ht="36" customHeight="1">
      <c r="A273" s="227" t="s">
        <v>1285</v>
      </c>
      <c r="B273" s="99" t="s">
        <v>242</v>
      </c>
      <c r="C273" s="28"/>
      <c r="D273" s="92">
        <v>0.0438</v>
      </c>
      <c r="E273" s="93">
        <v>0.043127</v>
      </c>
      <c r="F273" s="24">
        <f t="shared" si="31"/>
        <v>0.043127</v>
      </c>
      <c r="G273" s="96"/>
      <c r="H273" s="94"/>
      <c r="I273" s="25">
        <f aca="true" t="shared" si="32" ref="I273:I296">E273-D273</f>
        <v>-0.000673</v>
      </c>
      <c r="J273" s="26">
        <f>E273/D273-100%</f>
        <v>-0.01536529680365295</v>
      </c>
      <c r="K273" s="96"/>
      <c r="L273" s="96"/>
      <c r="M273" s="228"/>
    </row>
    <row r="274" spans="1:13" ht="36" customHeight="1">
      <c r="A274" s="227" t="s">
        <v>1284</v>
      </c>
      <c r="B274" s="99" t="s">
        <v>243</v>
      </c>
      <c r="C274" s="28"/>
      <c r="D274" s="92">
        <v>0.103301</v>
      </c>
      <c r="E274" s="93">
        <v>0.103301</v>
      </c>
      <c r="F274" s="24">
        <f t="shared" si="31"/>
        <v>0.103301</v>
      </c>
      <c r="G274" s="96"/>
      <c r="H274" s="94"/>
      <c r="I274" s="25">
        <f t="shared" si="32"/>
        <v>0</v>
      </c>
      <c r="J274" s="26">
        <f>E274/D274-100%</f>
        <v>0</v>
      </c>
      <c r="K274" s="96"/>
      <c r="L274" s="96"/>
      <c r="M274" s="228"/>
    </row>
    <row r="275" spans="1:13" ht="36" customHeight="1">
      <c r="A275" s="227" t="s">
        <v>1283</v>
      </c>
      <c r="B275" s="99" t="s">
        <v>785</v>
      </c>
      <c r="C275" s="28"/>
      <c r="D275" s="92">
        <v>0.15907500000000002</v>
      </c>
      <c r="E275" s="93">
        <v>0.159075</v>
      </c>
      <c r="F275" s="24">
        <f t="shared" si="31"/>
        <v>0.159075</v>
      </c>
      <c r="G275" s="96"/>
      <c r="H275" s="94"/>
      <c r="I275" s="25">
        <f t="shared" si="32"/>
        <v>0</v>
      </c>
      <c r="J275" s="26">
        <f>E275/D275-100%</f>
        <v>0</v>
      </c>
      <c r="K275" s="96"/>
      <c r="L275" s="96"/>
      <c r="M275" s="228"/>
    </row>
    <row r="276" spans="1:13" ht="69" customHeight="1">
      <c r="A276" s="227" t="s">
        <v>1282</v>
      </c>
      <c r="B276" s="99" t="s">
        <v>786</v>
      </c>
      <c r="C276" s="28"/>
      <c r="D276" s="92">
        <v>0.038045</v>
      </c>
      <c r="E276" s="93">
        <v>0.038044999999999995</v>
      </c>
      <c r="F276" s="24">
        <f t="shared" si="31"/>
        <v>0.038044999999999995</v>
      </c>
      <c r="G276" s="96"/>
      <c r="H276" s="94"/>
      <c r="I276" s="25">
        <f t="shared" si="32"/>
        <v>0</v>
      </c>
      <c r="J276" s="26">
        <f>E276/D276-100%</f>
        <v>0</v>
      </c>
      <c r="K276" s="96"/>
      <c r="L276" s="96"/>
      <c r="M276" s="228"/>
    </row>
    <row r="277" spans="1:13" ht="69" customHeight="1">
      <c r="A277" s="227" t="s">
        <v>1495</v>
      </c>
      <c r="B277" s="103" t="s">
        <v>1496</v>
      </c>
      <c r="C277" s="28"/>
      <c r="D277" s="92"/>
      <c r="E277" s="93">
        <v>0.06367778</v>
      </c>
      <c r="F277" s="24">
        <f t="shared" si="31"/>
        <v>0.06367778</v>
      </c>
      <c r="G277" s="96"/>
      <c r="H277" s="94"/>
      <c r="I277" s="25">
        <f t="shared" si="32"/>
        <v>0.06367778</v>
      </c>
      <c r="J277" s="26"/>
      <c r="K277" s="96"/>
      <c r="L277" s="96"/>
      <c r="M277" s="186" t="s">
        <v>1537</v>
      </c>
    </row>
    <row r="278" spans="1:13" ht="36" customHeight="1">
      <c r="A278" s="231">
        <v>4</v>
      </c>
      <c r="B278" s="104" t="s">
        <v>90</v>
      </c>
      <c r="C278" s="28"/>
      <c r="D278" s="89"/>
      <c r="E278" s="93">
        <v>0</v>
      </c>
      <c r="F278" s="24">
        <f t="shared" si="31"/>
        <v>0</v>
      </c>
      <c r="G278" s="89"/>
      <c r="H278" s="89"/>
      <c r="I278" s="25">
        <f t="shared" si="32"/>
        <v>0</v>
      </c>
      <c r="J278" s="26"/>
      <c r="K278" s="89"/>
      <c r="L278" s="89"/>
      <c r="M278" s="232"/>
    </row>
    <row r="279" spans="1:13" ht="36" customHeight="1">
      <c r="A279" s="233" t="s">
        <v>320</v>
      </c>
      <c r="B279" s="99" t="s">
        <v>219</v>
      </c>
      <c r="C279" s="28"/>
      <c r="D279" s="92">
        <v>1.273</v>
      </c>
      <c r="E279" s="93">
        <v>1.273</v>
      </c>
      <c r="F279" s="24">
        <f t="shared" si="31"/>
        <v>1.273</v>
      </c>
      <c r="G279" s="92">
        <v>1.273</v>
      </c>
      <c r="H279" s="94"/>
      <c r="I279" s="25">
        <f t="shared" si="32"/>
        <v>0</v>
      </c>
      <c r="J279" s="26">
        <f>E279/D279-100%</f>
        <v>0</v>
      </c>
      <c r="K279" s="96"/>
      <c r="L279" s="96"/>
      <c r="M279" s="228"/>
    </row>
    <row r="280" spans="1:13" ht="36" customHeight="1">
      <c r="A280" s="233" t="s">
        <v>321</v>
      </c>
      <c r="B280" s="99" t="s">
        <v>218</v>
      </c>
      <c r="C280" s="28"/>
      <c r="D280" s="92">
        <v>0.5</v>
      </c>
      <c r="E280" s="93">
        <v>0.5</v>
      </c>
      <c r="F280" s="24">
        <f t="shared" si="31"/>
        <v>0.5</v>
      </c>
      <c r="G280" s="92">
        <v>0.5</v>
      </c>
      <c r="H280" s="94"/>
      <c r="I280" s="25">
        <f t="shared" si="32"/>
        <v>0</v>
      </c>
      <c r="J280" s="26">
        <f>E280/D280-100%</f>
        <v>0</v>
      </c>
      <c r="K280" s="96"/>
      <c r="L280" s="96"/>
      <c r="M280" s="228"/>
    </row>
    <row r="281" spans="1:13" ht="36" customHeight="1">
      <c r="A281" s="233" t="s">
        <v>322</v>
      </c>
      <c r="B281" s="99" t="s">
        <v>220</v>
      </c>
      <c r="C281" s="28"/>
      <c r="D281" s="92">
        <v>0.454</v>
      </c>
      <c r="E281" s="93">
        <v>0.454</v>
      </c>
      <c r="F281" s="24">
        <f t="shared" si="31"/>
        <v>0.454</v>
      </c>
      <c r="G281" s="92">
        <v>0.454</v>
      </c>
      <c r="H281" s="94"/>
      <c r="I281" s="25">
        <f t="shared" si="32"/>
        <v>0</v>
      </c>
      <c r="J281" s="26">
        <f>E281/D281-100%</f>
        <v>0</v>
      </c>
      <c r="K281" s="96"/>
      <c r="L281" s="96"/>
      <c r="M281" s="228"/>
    </row>
    <row r="282" spans="1:13" ht="36" customHeight="1">
      <c r="A282" s="233" t="s">
        <v>323</v>
      </c>
      <c r="B282" s="99" t="s">
        <v>221</v>
      </c>
      <c r="C282" s="28"/>
      <c r="D282" s="92">
        <v>0.12</v>
      </c>
      <c r="E282" s="93">
        <v>0.143343</v>
      </c>
      <c r="F282" s="24">
        <f t="shared" si="31"/>
        <v>0.143343</v>
      </c>
      <c r="G282" s="92">
        <f>F282</f>
        <v>0.143343</v>
      </c>
      <c r="H282" s="94"/>
      <c r="I282" s="25">
        <f t="shared" si="32"/>
        <v>0.023343000000000003</v>
      </c>
      <c r="J282" s="26">
        <f>E282/D282-100%</f>
        <v>0.19452500000000006</v>
      </c>
      <c r="K282" s="96"/>
      <c r="L282" s="96"/>
      <c r="M282" s="228"/>
    </row>
    <row r="283" spans="1:13" ht="36" customHeight="1">
      <c r="A283" s="233" t="s">
        <v>324</v>
      </c>
      <c r="B283" s="99" t="s">
        <v>222</v>
      </c>
      <c r="C283" s="28"/>
      <c r="D283" s="92">
        <v>0.147</v>
      </c>
      <c r="E283" s="93">
        <v>0.151657</v>
      </c>
      <c r="F283" s="24">
        <f t="shared" si="31"/>
        <v>0.151657</v>
      </c>
      <c r="G283" s="92">
        <f>F283</f>
        <v>0.151657</v>
      </c>
      <c r="H283" s="94"/>
      <c r="I283" s="25">
        <f t="shared" si="32"/>
        <v>0.0046569999999999945</v>
      </c>
      <c r="J283" s="26">
        <f>E283/D283-100%</f>
        <v>0.03168027210884361</v>
      </c>
      <c r="K283" s="96"/>
      <c r="L283" s="96"/>
      <c r="M283" s="228"/>
    </row>
    <row r="284" spans="1:13" ht="36" customHeight="1">
      <c r="A284" s="231">
        <v>5</v>
      </c>
      <c r="B284" s="104" t="s">
        <v>91</v>
      </c>
      <c r="C284" s="28"/>
      <c r="D284" s="89"/>
      <c r="E284" s="93">
        <v>0</v>
      </c>
      <c r="F284" s="24">
        <f t="shared" si="31"/>
        <v>0</v>
      </c>
      <c r="G284" s="92">
        <f>F284</f>
        <v>0</v>
      </c>
      <c r="H284" s="89"/>
      <c r="I284" s="25">
        <f t="shared" si="32"/>
        <v>0</v>
      </c>
      <c r="J284" s="26"/>
      <c r="K284" s="89"/>
      <c r="L284" s="89"/>
      <c r="M284" s="232"/>
    </row>
    <row r="285" spans="1:13" ht="36" customHeight="1">
      <c r="A285" s="233" t="s">
        <v>1281</v>
      </c>
      <c r="B285" s="99" t="s">
        <v>1280</v>
      </c>
      <c r="C285" s="28"/>
      <c r="D285" s="92">
        <v>1.2</v>
      </c>
      <c r="E285" s="93">
        <v>1.11350887</v>
      </c>
      <c r="F285" s="24">
        <f t="shared" si="31"/>
        <v>1.11350887</v>
      </c>
      <c r="G285" s="92">
        <f>F285</f>
        <v>1.11350887</v>
      </c>
      <c r="H285" s="94"/>
      <c r="I285" s="25">
        <f t="shared" si="32"/>
        <v>-0.08649112999999997</v>
      </c>
      <c r="J285" s="26">
        <f>E285/D285-100%</f>
        <v>-0.07207594166666664</v>
      </c>
      <c r="K285" s="96"/>
      <c r="L285" s="96"/>
      <c r="M285" s="229"/>
    </row>
    <row r="286" spans="1:13" ht="36" customHeight="1">
      <c r="A286" s="231">
        <v>8</v>
      </c>
      <c r="B286" s="104" t="s">
        <v>79</v>
      </c>
      <c r="C286" s="28"/>
      <c r="D286" s="89"/>
      <c r="E286" s="93">
        <v>0</v>
      </c>
      <c r="F286" s="24">
        <f t="shared" si="31"/>
        <v>0</v>
      </c>
      <c r="G286" s="89"/>
      <c r="H286" s="89"/>
      <c r="I286" s="25">
        <f t="shared" si="32"/>
        <v>0</v>
      </c>
      <c r="J286" s="26"/>
      <c r="K286" s="89"/>
      <c r="L286" s="89"/>
      <c r="M286" s="232"/>
    </row>
    <row r="287" spans="1:13" ht="36" customHeight="1">
      <c r="A287" s="234" t="s">
        <v>325</v>
      </c>
      <c r="B287" s="99" t="s">
        <v>326</v>
      </c>
      <c r="C287" s="28"/>
      <c r="D287" s="92">
        <v>4.75025055</v>
      </c>
      <c r="E287" s="93">
        <v>4.75699501</v>
      </c>
      <c r="F287" s="24">
        <f t="shared" si="31"/>
        <v>4.75699501</v>
      </c>
      <c r="G287" s="93">
        <v>4.75699501</v>
      </c>
      <c r="H287" s="94"/>
      <c r="I287" s="25">
        <f t="shared" si="32"/>
        <v>0.006744460000000174</v>
      </c>
      <c r="J287" s="26">
        <f>E287/D287-100%</f>
        <v>0.0014198114244732274</v>
      </c>
      <c r="K287" s="96"/>
      <c r="L287" s="96"/>
      <c r="M287" s="186"/>
    </row>
    <row r="288" spans="1:13" ht="32.25" customHeight="1">
      <c r="A288" s="231">
        <v>12</v>
      </c>
      <c r="B288" s="104" t="s">
        <v>95</v>
      </c>
      <c r="C288" s="28"/>
      <c r="D288" s="89"/>
      <c r="E288" s="93">
        <v>0</v>
      </c>
      <c r="F288" s="24">
        <f t="shared" si="31"/>
        <v>0</v>
      </c>
      <c r="G288" s="89"/>
      <c r="H288" s="89"/>
      <c r="I288" s="25">
        <f t="shared" si="32"/>
        <v>0</v>
      </c>
      <c r="J288" s="26"/>
      <c r="K288" s="89"/>
      <c r="L288" s="89"/>
      <c r="M288" s="232"/>
    </row>
    <row r="289" spans="1:13" ht="36" customHeight="1">
      <c r="A289" s="233" t="s">
        <v>247</v>
      </c>
      <c r="B289" s="99" t="s">
        <v>208</v>
      </c>
      <c r="C289" s="28"/>
      <c r="D289" s="92">
        <v>0.106</v>
      </c>
      <c r="E289" s="93">
        <v>0.106</v>
      </c>
      <c r="F289" s="24">
        <f t="shared" si="31"/>
        <v>0.106</v>
      </c>
      <c r="G289" s="92">
        <v>0.106</v>
      </c>
      <c r="H289" s="94"/>
      <c r="I289" s="25">
        <f t="shared" si="32"/>
        <v>0</v>
      </c>
      <c r="J289" s="26">
        <f>E289/D289-100%</f>
        <v>0</v>
      </c>
      <c r="K289" s="96"/>
      <c r="L289" s="96"/>
      <c r="M289" s="228"/>
    </row>
    <row r="290" spans="1:13" ht="36" customHeight="1">
      <c r="A290" s="233" t="s">
        <v>248</v>
      </c>
      <c r="B290" s="99" t="s">
        <v>209</v>
      </c>
      <c r="C290" s="28"/>
      <c r="D290" s="92">
        <v>0.048645</v>
      </c>
      <c r="E290" s="93">
        <v>0.048645</v>
      </c>
      <c r="F290" s="24">
        <f t="shared" si="31"/>
        <v>0.048645</v>
      </c>
      <c r="G290" s="92">
        <v>0.048645</v>
      </c>
      <c r="H290" s="94"/>
      <c r="I290" s="25">
        <f t="shared" si="32"/>
        <v>0</v>
      </c>
      <c r="J290" s="26">
        <f>E290/D290-100%</f>
        <v>0</v>
      </c>
      <c r="K290" s="96"/>
      <c r="L290" s="96"/>
      <c r="M290" s="228"/>
    </row>
    <row r="291" spans="1:13" ht="36" customHeight="1">
      <c r="A291" s="196" t="s">
        <v>1279</v>
      </c>
      <c r="B291" s="57" t="s">
        <v>1278</v>
      </c>
      <c r="C291" s="57"/>
      <c r="D291" s="15">
        <f>SUM(D292:D319)</f>
        <v>6.54960784</v>
      </c>
      <c r="E291" s="15">
        <f>SUM(E292:E319)</f>
        <v>6.76755442</v>
      </c>
      <c r="F291" s="15">
        <f>SUM(F292:F319)</f>
        <v>6.76755442</v>
      </c>
      <c r="G291" s="15">
        <f>SUM(G292:G319)</f>
        <v>6.449396080000001</v>
      </c>
      <c r="H291" s="15"/>
      <c r="I291" s="15">
        <f t="shared" si="32"/>
        <v>0.21794657999999956</v>
      </c>
      <c r="J291" s="16">
        <f>E291/D291-100%</f>
        <v>0.03327627933216837</v>
      </c>
      <c r="K291" s="15"/>
      <c r="L291" s="15"/>
      <c r="M291" s="201"/>
    </row>
    <row r="292" spans="1:13" ht="36" customHeight="1">
      <c r="A292" s="235" t="s">
        <v>534</v>
      </c>
      <c r="B292" s="12" t="s">
        <v>105</v>
      </c>
      <c r="C292" s="12"/>
      <c r="D292" s="47"/>
      <c r="E292" s="93">
        <v>0</v>
      </c>
      <c r="F292" s="24">
        <f t="shared" si="31"/>
        <v>0</v>
      </c>
      <c r="G292" s="47"/>
      <c r="H292" s="44"/>
      <c r="I292" s="25">
        <f t="shared" si="32"/>
        <v>0</v>
      </c>
      <c r="J292" s="26"/>
      <c r="K292" s="25"/>
      <c r="L292" s="105"/>
      <c r="M292" s="186"/>
    </row>
    <row r="293" spans="1:13" ht="42.75" customHeight="1">
      <c r="A293" s="185" t="s">
        <v>535</v>
      </c>
      <c r="B293" s="27" t="s">
        <v>1277</v>
      </c>
      <c r="C293" s="27"/>
      <c r="D293" s="41">
        <v>0.53478409</v>
      </c>
      <c r="E293" s="93">
        <v>0.53478409</v>
      </c>
      <c r="F293" s="24">
        <f t="shared" si="31"/>
        <v>0.53478409</v>
      </c>
      <c r="G293" s="47">
        <v>0.53478</v>
      </c>
      <c r="H293" s="44"/>
      <c r="I293" s="25">
        <f t="shared" si="32"/>
        <v>0</v>
      </c>
      <c r="J293" s="26">
        <f>E293/D293-100%</f>
        <v>0</v>
      </c>
      <c r="K293" s="105"/>
      <c r="L293" s="105"/>
      <c r="M293" s="186"/>
    </row>
    <row r="294" spans="1:13" ht="60.75" customHeight="1">
      <c r="A294" s="185" t="s">
        <v>536</v>
      </c>
      <c r="B294" s="27" t="s">
        <v>1276</v>
      </c>
      <c r="C294" s="27"/>
      <c r="D294" s="41">
        <v>0.37673985</v>
      </c>
      <c r="E294" s="93">
        <v>0.37673985</v>
      </c>
      <c r="F294" s="24">
        <f t="shared" si="31"/>
        <v>0.37673985</v>
      </c>
      <c r="G294" s="47">
        <v>0.37674</v>
      </c>
      <c r="H294" s="44"/>
      <c r="I294" s="25">
        <f t="shared" si="32"/>
        <v>0</v>
      </c>
      <c r="J294" s="26">
        <f>E294/D294-100%</f>
        <v>0</v>
      </c>
      <c r="K294" s="105"/>
      <c r="L294" s="105"/>
      <c r="M294" s="186"/>
    </row>
    <row r="295" spans="1:13" ht="36" customHeight="1">
      <c r="A295" s="188" t="s">
        <v>884</v>
      </c>
      <c r="B295" s="60" t="s">
        <v>133</v>
      </c>
      <c r="C295" s="60"/>
      <c r="D295" s="52"/>
      <c r="E295" s="93">
        <v>0</v>
      </c>
      <c r="F295" s="24">
        <f t="shared" si="31"/>
        <v>0</v>
      </c>
      <c r="G295" s="105"/>
      <c r="H295" s="105"/>
      <c r="I295" s="25">
        <f t="shared" si="32"/>
        <v>0</v>
      </c>
      <c r="J295" s="26"/>
      <c r="K295" s="52"/>
      <c r="L295" s="105"/>
      <c r="M295" s="186"/>
    </row>
    <row r="296" spans="1:13" ht="36" customHeight="1">
      <c r="A296" s="185" t="s">
        <v>1275</v>
      </c>
      <c r="B296" s="27" t="s">
        <v>128</v>
      </c>
      <c r="C296" s="27"/>
      <c r="D296" s="41">
        <v>0.34399119</v>
      </c>
      <c r="E296" s="93">
        <v>0.34399119</v>
      </c>
      <c r="F296" s="24">
        <f t="shared" si="31"/>
        <v>0.34399119</v>
      </c>
      <c r="G296" s="47">
        <v>0.376311</v>
      </c>
      <c r="H296" s="25"/>
      <c r="I296" s="25">
        <f t="shared" si="32"/>
        <v>0</v>
      </c>
      <c r="J296" s="26">
        <f>E296/D296-100%</f>
        <v>0</v>
      </c>
      <c r="K296" s="105"/>
      <c r="L296" s="105"/>
      <c r="M296" s="186"/>
    </row>
    <row r="297" spans="1:13" ht="36" customHeight="1">
      <c r="A297" s="185" t="s">
        <v>792</v>
      </c>
      <c r="B297" s="27" t="s">
        <v>129</v>
      </c>
      <c r="C297" s="27"/>
      <c r="D297" s="41">
        <v>0.588008</v>
      </c>
      <c r="E297" s="93">
        <v>0.58786599</v>
      </c>
      <c r="F297" s="24">
        <f t="shared" si="31"/>
        <v>0.58786599</v>
      </c>
      <c r="G297" s="47">
        <v>0.633</v>
      </c>
      <c r="H297" s="25"/>
      <c r="I297" s="25"/>
      <c r="J297" s="26"/>
      <c r="K297" s="105"/>
      <c r="L297" s="105"/>
      <c r="M297" s="186"/>
    </row>
    <row r="298" spans="1:13" ht="83.25" customHeight="1">
      <c r="A298" s="185" t="s">
        <v>793</v>
      </c>
      <c r="B298" s="106" t="s">
        <v>496</v>
      </c>
      <c r="C298" s="106"/>
      <c r="D298" s="41">
        <v>0.21907763</v>
      </c>
      <c r="E298" s="93">
        <v>0.21907763</v>
      </c>
      <c r="F298" s="24">
        <f t="shared" si="31"/>
        <v>0.21907763</v>
      </c>
      <c r="G298" s="47">
        <v>0.219077</v>
      </c>
      <c r="H298" s="25"/>
      <c r="I298" s="25">
        <f aca="true" t="shared" si="33" ref="I298:I316">E298-D298</f>
        <v>0</v>
      </c>
      <c r="J298" s="26">
        <f>E298/D298-100%</f>
        <v>0</v>
      </c>
      <c r="K298" s="105"/>
      <c r="L298" s="105"/>
      <c r="M298" s="228"/>
    </row>
    <row r="299" spans="1:13" ht="48" customHeight="1">
      <c r="A299" s="185" t="s">
        <v>794</v>
      </c>
      <c r="B299" s="27" t="s">
        <v>127</v>
      </c>
      <c r="C299" s="27"/>
      <c r="D299" s="41">
        <v>0.08529508</v>
      </c>
      <c r="E299" s="93">
        <v>0.08529508</v>
      </c>
      <c r="F299" s="24">
        <f t="shared" si="31"/>
        <v>0.08529508</v>
      </c>
      <c r="G299" s="47">
        <v>0.085295</v>
      </c>
      <c r="H299" s="25"/>
      <c r="I299" s="25">
        <f t="shared" si="33"/>
        <v>0</v>
      </c>
      <c r="J299" s="26">
        <f>E299/D299-100%</f>
        <v>0</v>
      </c>
      <c r="K299" s="105"/>
      <c r="L299" s="105"/>
      <c r="M299" s="186"/>
    </row>
    <row r="300" spans="1:13" ht="100.5" customHeight="1">
      <c r="A300" s="185" t="s">
        <v>795</v>
      </c>
      <c r="B300" s="106" t="s">
        <v>790</v>
      </c>
      <c r="C300" s="106"/>
      <c r="D300" s="41">
        <v>0</v>
      </c>
      <c r="E300" s="93">
        <v>0.02859138</v>
      </c>
      <c r="F300" s="24">
        <f t="shared" si="31"/>
        <v>0.02859138</v>
      </c>
      <c r="G300" s="47">
        <v>0.02859138</v>
      </c>
      <c r="H300" s="25"/>
      <c r="I300" s="25">
        <f t="shared" si="33"/>
        <v>0.02859138</v>
      </c>
      <c r="J300" s="26"/>
      <c r="K300" s="105"/>
      <c r="L300" s="105"/>
      <c r="M300" s="186" t="s">
        <v>1537</v>
      </c>
    </row>
    <row r="301" spans="1:13" ht="87.75" customHeight="1">
      <c r="A301" s="185" t="s">
        <v>796</v>
      </c>
      <c r="B301" s="106" t="s">
        <v>791</v>
      </c>
      <c r="C301" s="106"/>
      <c r="D301" s="41">
        <v>0</v>
      </c>
      <c r="E301" s="93">
        <v>0.03411651</v>
      </c>
      <c r="F301" s="24">
        <f t="shared" si="31"/>
        <v>0.03411651</v>
      </c>
      <c r="G301" s="47">
        <v>0.034116</v>
      </c>
      <c r="H301" s="25"/>
      <c r="I301" s="25">
        <f t="shared" si="33"/>
        <v>0.03411651</v>
      </c>
      <c r="J301" s="26"/>
      <c r="K301" s="105"/>
      <c r="L301" s="105"/>
      <c r="M301" s="186" t="s">
        <v>1537</v>
      </c>
    </row>
    <row r="302" spans="1:13" ht="58.5" customHeight="1">
      <c r="A302" s="185" t="s">
        <v>1274</v>
      </c>
      <c r="B302" s="66" t="s">
        <v>1475</v>
      </c>
      <c r="C302" s="66"/>
      <c r="D302" s="41">
        <v>0.040411</v>
      </c>
      <c r="E302" s="93">
        <v>0.022411</v>
      </c>
      <c r="F302" s="24">
        <f t="shared" si="31"/>
        <v>0.022411</v>
      </c>
      <c r="G302" s="47">
        <v>0</v>
      </c>
      <c r="H302" s="25"/>
      <c r="I302" s="25">
        <f t="shared" si="33"/>
        <v>-0.018000000000000002</v>
      </c>
      <c r="J302" s="26">
        <f aca="true" t="shared" si="34" ref="J302:J307">E302/D302-100%</f>
        <v>-0.4454232758407365</v>
      </c>
      <c r="K302" s="47"/>
      <c r="L302" s="105"/>
      <c r="M302" s="186"/>
    </row>
    <row r="303" spans="1:13" ht="58.5" customHeight="1">
      <c r="A303" s="185" t="s">
        <v>1273</v>
      </c>
      <c r="B303" s="106" t="s">
        <v>578</v>
      </c>
      <c r="C303" s="106"/>
      <c r="D303" s="41">
        <v>0.072784</v>
      </c>
      <c r="E303" s="93">
        <v>0.039584</v>
      </c>
      <c r="F303" s="24">
        <f t="shared" si="31"/>
        <v>0.039584</v>
      </c>
      <c r="G303" s="47">
        <v>0</v>
      </c>
      <c r="H303" s="25"/>
      <c r="I303" s="25">
        <f t="shared" si="33"/>
        <v>-0.0332</v>
      </c>
      <c r="J303" s="26">
        <f t="shared" si="34"/>
        <v>-0.4561442075181359</v>
      </c>
      <c r="K303" s="47"/>
      <c r="L303" s="105"/>
      <c r="M303" s="186"/>
    </row>
    <row r="304" spans="1:13" ht="41.25" customHeight="1">
      <c r="A304" s="185" t="s">
        <v>1272</v>
      </c>
      <c r="B304" s="107" t="s">
        <v>579</v>
      </c>
      <c r="C304" s="107"/>
      <c r="D304" s="41">
        <v>0.107541</v>
      </c>
      <c r="E304" s="93">
        <v>0.100891</v>
      </c>
      <c r="F304" s="24">
        <f t="shared" si="31"/>
        <v>0.100891</v>
      </c>
      <c r="G304" s="47">
        <v>0</v>
      </c>
      <c r="H304" s="25"/>
      <c r="I304" s="25">
        <f t="shared" si="33"/>
        <v>-0.006650000000000003</v>
      </c>
      <c r="J304" s="26">
        <f t="shared" si="34"/>
        <v>-0.06183688081754868</v>
      </c>
      <c r="K304" s="47"/>
      <c r="L304" s="105"/>
      <c r="M304" s="186"/>
    </row>
    <row r="305" spans="1:13" ht="120" customHeight="1">
      <c r="A305" s="185" t="s">
        <v>1271</v>
      </c>
      <c r="B305" s="108" t="s">
        <v>582</v>
      </c>
      <c r="C305" s="108"/>
      <c r="D305" s="41">
        <v>0.083475</v>
      </c>
      <c r="E305" s="93">
        <v>0.07682499999999999</v>
      </c>
      <c r="F305" s="24">
        <f t="shared" si="31"/>
        <v>0.07682499999999999</v>
      </c>
      <c r="G305" s="47">
        <v>0</v>
      </c>
      <c r="H305" s="25"/>
      <c r="I305" s="25">
        <f t="shared" si="33"/>
        <v>-0.006650000000000003</v>
      </c>
      <c r="J305" s="26">
        <f t="shared" si="34"/>
        <v>-0.07966457023060802</v>
      </c>
      <c r="K305" s="47"/>
      <c r="L305" s="105"/>
      <c r="M305" s="186"/>
    </row>
    <row r="306" spans="1:13" ht="51" customHeight="1">
      <c r="A306" s="185" t="s">
        <v>1270</v>
      </c>
      <c r="B306" s="106" t="s">
        <v>580</v>
      </c>
      <c r="C306" s="106"/>
      <c r="D306" s="41">
        <v>0.137591</v>
      </c>
      <c r="E306" s="93">
        <v>0.130941</v>
      </c>
      <c r="F306" s="24">
        <f t="shared" si="31"/>
        <v>0.130941</v>
      </c>
      <c r="G306" s="25">
        <v>0</v>
      </c>
      <c r="H306" s="25"/>
      <c r="I306" s="25">
        <f t="shared" si="33"/>
        <v>-0.006649999999999989</v>
      </c>
      <c r="J306" s="26">
        <f t="shared" si="34"/>
        <v>-0.04833164959917424</v>
      </c>
      <c r="K306" s="47"/>
      <c r="L306" s="105"/>
      <c r="M306" s="186"/>
    </row>
    <row r="307" spans="1:13" ht="53.25" customHeight="1">
      <c r="A307" s="185" t="s">
        <v>1269</v>
      </c>
      <c r="B307" s="106" t="s">
        <v>581</v>
      </c>
      <c r="C307" s="106"/>
      <c r="D307" s="41">
        <v>0.04942</v>
      </c>
      <c r="E307" s="93">
        <v>0.025455</v>
      </c>
      <c r="F307" s="24">
        <f t="shared" si="31"/>
        <v>0.025455</v>
      </c>
      <c r="G307" s="25">
        <v>0</v>
      </c>
      <c r="H307" s="25"/>
      <c r="I307" s="25">
        <f t="shared" si="33"/>
        <v>-0.023965</v>
      </c>
      <c r="J307" s="26">
        <f t="shared" si="34"/>
        <v>-0.48492513152569816</v>
      </c>
      <c r="K307" s="47"/>
      <c r="L307" s="105"/>
      <c r="M307" s="186"/>
    </row>
    <row r="308" spans="1:13" ht="77.25" customHeight="1">
      <c r="A308" s="185" t="s">
        <v>1498</v>
      </c>
      <c r="B308" s="106" t="s">
        <v>1501</v>
      </c>
      <c r="C308" s="106"/>
      <c r="D308" s="41"/>
      <c r="E308" s="93">
        <v>0.11361385</v>
      </c>
      <c r="F308" s="24">
        <f t="shared" si="31"/>
        <v>0.11361385</v>
      </c>
      <c r="G308" s="25">
        <f>F308</f>
        <v>0.11361385</v>
      </c>
      <c r="H308" s="25"/>
      <c r="I308" s="25">
        <f t="shared" si="33"/>
        <v>0.11361385</v>
      </c>
      <c r="J308" s="26"/>
      <c r="K308" s="47"/>
      <c r="L308" s="105"/>
      <c r="M308" s="186" t="s">
        <v>1537</v>
      </c>
    </row>
    <row r="309" spans="1:13" ht="87" customHeight="1">
      <c r="A309" s="185" t="s">
        <v>1499</v>
      </c>
      <c r="B309" s="106" t="s">
        <v>1502</v>
      </c>
      <c r="C309" s="106"/>
      <c r="D309" s="41"/>
      <c r="E309" s="93">
        <v>0.01991744</v>
      </c>
      <c r="F309" s="24">
        <f t="shared" si="31"/>
        <v>0.01991744</v>
      </c>
      <c r="G309" s="25">
        <f>F309</f>
        <v>0.01991744</v>
      </c>
      <c r="H309" s="25"/>
      <c r="I309" s="25">
        <f t="shared" si="33"/>
        <v>0.01991744</v>
      </c>
      <c r="J309" s="26"/>
      <c r="K309" s="47"/>
      <c r="L309" s="105"/>
      <c r="M309" s="186" t="s">
        <v>1537</v>
      </c>
    </row>
    <row r="310" spans="1:13" ht="63" customHeight="1">
      <c r="A310" s="185" t="s">
        <v>1500</v>
      </c>
      <c r="B310" s="83" t="s">
        <v>1503</v>
      </c>
      <c r="C310" s="106"/>
      <c r="D310" s="41"/>
      <c r="E310" s="93">
        <v>0.0475945</v>
      </c>
      <c r="F310" s="24">
        <f t="shared" si="31"/>
        <v>0.0475945</v>
      </c>
      <c r="G310" s="25">
        <v>0.0475945</v>
      </c>
      <c r="H310" s="25"/>
      <c r="I310" s="25">
        <f t="shared" si="33"/>
        <v>0.0475945</v>
      </c>
      <c r="J310" s="26"/>
      <c r="K310" s="47"/>
      <c r="L310" s="105"/>
      <c r="M310" s="186" t="s">
        <v>1537</v>
      </c>
    </row>
    <row r="311" spans="1:13" ht="36" customHeight="1">
      <c r="A311" s="221" t="s">
        <v>114</v>
      </c>
      <c r="B311" s="56" t="s">
        <v>537</v>
      </c>
      <c r="C311" s="56"/>
      <c r="D311" s="47"/>
      <c r="E311" s="93">
        <v>0</v>
      </c>
      <c r="F311" s="24">
        <f t="shared" si="31"/>
        <v>0</v>
      </c>
      <c r="G311" s="47"/>
      <c r="H311" s="44"/>
      <c r="I311" s="25">
        <f t="shared" si="33"/>
        <v>0</v>
      </c>
      <c r="J311" s="26"/>
      <c r="K311" s="105"/>
      <c r="L311" s="105"/>
      <c r="M311" s="186"/>
    </row>
    <row r="312" spans="1:13" ht="36" customHeight="1">
      <c r="A312" s="185" t="s">
        <v>1268</v>
      </c>
      <c r="B312" s="27" t="s">
        <v>130</v>
      </c>
      <c r="C312" s="27"/>
      <c r="D312" s="47">
        <v>0.08399</v>
      </c>
      <c r="E312" s="93">
        <v>0.08399</v>
      </c>
      <c r="F312" s="24">
        <f t="shared" si="31"/>
        <v>0.08399</v>
      </c>
      <c r="G312" s="25">
        <v>0.08399</v>
      </c>
      <c r="H312" s="44"/>
      <c r="I312" s="25">
        <f t="shared" si="33"/>
        <v>0</v>
      </c>
      <c r="J312" s="26">
        <f>E312/D312-100%</f>
        <v>0</v>
      </c>
      <c r="K312" s="105"/>
      <c r="L312" s="105"/>
      <c r="M312" s="186"/>
    </row>
    <row r="313" spans="1:13" ht="36" customHeight="1">
      <c r="A313" s="185" t="s">
        <v>1267</v>
      </c>
      <c r="B313" s="27" t="s">
        <v>216</v>
      </c>
      <c r="C313" s="27"/>
      <c r="D313" s="47">
        <v>0.5</v>
      </c>
      <c r="E313" s="93">
        <v>0.5</v>
      </c>
      <c r="F313" s="24">
        <f t="shared" si="31"/>
        <v>0.5</v>
      </c>
      <c r="G313" s="25">
        <v>0.5</v>
      </c>
      <c r="H313" s="44"/>
      <c r="I313" s="25">
        <f t="shared" si="33"/>
        <v>0</v>
      </c>
      <c r="J313" s="26">
        <f>E313/D313-100%</f>
        <v>0</v>
      </c>
      <c r="K313" s="105"/>
      <c r="L313" s="105"/>
      <c r="M313" s="186"/>
    </row>
    <row r="314" spans="1:13" ht="27" customHeight="1">
      <c r="A314" s="221" t="s">
        <v>115</v>
      </c>
      <c r="B314" s="56" t="s">
        <v>91</v>
      </c>
      <c r="C314" s="56"/>
      <c r="D314" s="25"/>
      <c r="E314" s="93">
        <v>0</v>
      </c>
      <c r="F314" s="24">
        <f t="shared" si="31"/>
        <v>0</v>
      </c>
      <c r="G314" s="25"/>
      <c r="H314" s="44"/>
      <c r="I314" s="25">
        <f t="shared" si="33"/>
        <v>0</v>
      </c>
      <c r="J314" s="26"/>
      <c r="K314" s="105"/>
      <c r="L314" s="105"/>
      <c r="M314" s="186"/>
    </row>
    <row r="315" spans="1:13" ht="57.75" customHeight="1">
      <c r="A315" s="221" t="s">
        <v>1266</v>
      </c>
      <c r="B315" s="66" t="s">
        <v>1497</v>
      </c>
      <c r="C315" s="66"/>
      <c r="D315" s="25">
        <v>0.5</v>
      </c>
      <c r="E315" s="93">
        <v>0.56949839</v>
      </c>
      <c r="F315" s="24">
        <f t="shared" si="31"/>
        <v>0.56949839</v>
      </c>
      <c r="G315" s="25">
        <f>F315</f>
        <v>0.56949839</v>
      </c>
      <c r="H315" s="44"/>
      <c r="I315" s="25">
        <f t="shared" si="33"/>
        <v>0.06949839000000002</v>
      </c>
      <c r="J315" s="26">
        <f>E315/D315-100%</f>
        <v>0.13899678000000004</v>
      </c>
      <c r="K315" s="105"/>
      <c r="L315" s="105"/>
      <c r="M315" s="186"/>
    </row>
    <row r="316" spans="1:13" ht="36" customHeight="1">
      <c r="A316" s="236" t="s">
        <v>123</v>
      </c>
      <c r="B316" s="109" t="s">
        <v>93</v>
      </c>
      <c r="C316" s="109"/>
      <c r="D316" s="47"/>
      <c r="E316" s="93">
        <v>0</v>
      </c>
      <c r="F316" s="24">
        <f t="shared" si="31"/>
        <v>0</v>
      </c>
      <c r="G316" s="47"/>
      <c r="H316" s="47"/>
      <c r="I316" s="25">
        <f t="shared" si="33"/>
        <v>0</v>
      </c>
      <c r="J316" s="26"/>
      <c r="K316" s="105"/>
      <c r="L316" s="105"/>
      <c r="M316" s="186"/>
    </row>
    <row r="317" spans="1:13" ht="36" customHeight="1">
      <c r="A317" s="185" t="s">
        <v>424</v>
      </c>
      <c r="B317" s="27" t="s">
        <v>93</v>
      </c>
      <c r="C317" s="27"/>
      <c r="D317" s="25">
        <v>2.757</v>
      </c>
      <c r="E317" s="93">
        <v>2.7568715200000002</v>
      </c>
      <c r="F317" s="24">
        <f t="shared" si="31"/>
        <v>2.7568715200000002</v>
      </c>
      <c r="G317" s="25">
        <f>F317</f>
        <v>2.7568715200000002</v>
      </c>
      <c r="H317" s="47"/>
      <c r="I317" s="25"/>
      <c r="J317" s="26"/>
      <c r="K317" s="105"/>
      <c r="L317" s="105"/>
      <c r="M317" s="186"/>
    </row>
    <row r="318" spans="1:13" ht="36" customHeight="1">
      <c r="A318" s="237" t="s">
        <v>125</v>
      </c>
      <c r="B318" s="56" t="s">
        <v>94</v>
      </c>
      <c r="C318" s="56"/>
      <c r="D318" s="25"/>
      <c r="E318" s="93">
        <v>0</v>
      </c>
      <c r="F318" s="24">
        <f t="shared" si="31"/>
        <v>0</v>
      </c>
      <c r="G318" s="25"/>
      <c r="H318" s="44"/>
      <c r="I318" s="25">
        <f aca="true" t="shared" si="35" ref="I318:I323">E318-D318</f>
        <v>0</v>
      </c>
      <c r="J318" s="26"/>
      <c r="K318" s="105"/>
      <c r="L318" s="105"/>
      <c r="M318" s="186"/>
    </row>
    <row r="319" spans="1:13" ht="36" customHeight="1">
      <c r="A319" s="185" t="s">
        <v>1265</v>
      </c>
      <c r="B319" s="27" t="s">
        <v>146</v>
      </c>
      <c r="C319" s="27"/>
      <c r="D319" s="25">
        <v>0.0695</v>
      </c>
      <c r="E319" s="93">
        <v>0.0695</v>
      </c>
      <c r="F319" s="24">
        <f t="shared" si="31"/>
        <v>0.0695</v>
      </c>
      <c r="G319" s="25">
        <v>0.07</v>
      </c>
      <c r="H319" s="44"/>
      <c r="I319" s="25">
        <f t="shared" si="35"/>
        <v>0</v>
      </c>
      <c r="J319" s="26">
        <f>E319/D319-100%</f>
        <v>0</v>
      </c>
      <c r="K319" s="105"/>
      <c r="L319" s="105"/>
      <c r="M319" s="186"/>
    </row>
    <row r="320" spans="1:13" ht="36" customHeight="1">
      <c r="A320" s="196" t="s">
        <v>965</v>
      </c>
      <c r="B320" s="57" t="s">
        <v>1264</v>
      </c>
      <c r="C320" s="58"/>
      <c r="D320" s="58">
        <f>SUM(D321:D350)</f>
        <v>9.629971989999998</v>
      </c>
      <c r="E320" s="58">
        <f>SUM(E321:E350)</f>
        <v>9.665925350000002</v>
      </c>
      <c r="F320" s="58">
        <f>SUM(F321:F350)</f>
        <v>9.665925350000002</v>
      </c>
      <c r="G320" s="58">
        <f>SUM(G321:G350)</f>
        <v>9.383343120000001</v>
      </c>
      <c r="H320" s="58"/>
      <c r="I320" s="15">
        <f t="shared" si="35"/>
        <v>0.03595336000000415</v>
      </c>
      <c r="J320" s="16">
        <f>E320/D320-100%</f>
        <v>0.003733485417957594</v>
      </c>
      <c r="K320" s="58"/>
      <c r="L320" s="58"/>
      <c r="M320" s="201"/>
    </row>
    <row r="321" spans="1:13" ht="36" customHeight="1">
      <c r="A321" s="238">
        <v>1</v>
      </c>
      <c r="B321" s="10" t="s">
        <v>105</v>
      </c>
      <c r="C321" s="12"/>
      <c r="D321" s="52"/>
      <c r="E321" s="23">
        <v>0</v>
      </c>
      <c r="F321" s="24">
        <f t="shared" si="31"/>
        <v>0</v>
      </c>
      <c r="G321" s="52"/>
      <c r="H321" s="52"/>
      <c r="I321" s="25">
        <f t="shared" si="35"/>
        <v>0</v>
      </c>
      <c r="J321" s="26"/>
      <c r="K321" s="52"/>
      <c r="L321" s="52"/>
      <c r="M321" s="184"/>
    </row>
    <row r="322" spans="1:13" ht="49.5" customHeight="1">
      <c r="A322" s="239" t="s">
        <v>1263</v>
      </c>
      <c r="B322" s="110" t="s">
        <v>131</v>
      </c>
      <c r="C322" s="28"/>
      <c r="D322" s="41">
        <v>0.786</v>
      </c>
      <c r="E322" s="24">
        <v>0.80134412</v>
      </c>
      <c r="F322" s="24">
        <f t="shared" si="31"/>
        <v>0.80134412</v>
      </c>
      <c r="G322" s="41">
        <f>F322</f>
        <v>0.80134412</v>
      </c>
      <c r="H322" s="41"/>
      <c r="I322" s="25">
        <f t="shared" si="35"/>
        <v>0.015344119999999961</v>
      </c>
      <c r="J322" s="26">
        <f>E322/D322-100%</f>
        <v>0.01952178117048331</v>
      </c>
      <c r="K322" s="41"/>
      <c r="L322" s="41"/>
      <c r="M322" s="186"/>
    </row>
    <row r="323" spans="1:13" ht="60" customHeight="1">
      <c r="A323" s="239" t="s">
        <v>837</v>
      </c>
      <c r="B323" s="110" t="s">
        <v>132</v>
      </c>
      <c r="C323" s="28"/>
      <c r="D323" s="41">
        <v>0.812</v>
      </c>
      <c r="E323" s="24">
        <v>0.7928857</v>
      </c>
      <c r="F323" s="24">
        <f t="shared" si="31"/>
        <v>0.7928857</v>
      </c>
      <c r="G323" s="41">
        <f>F323</f>
        <v>0.7928857</v>
      </c>
      <c r="H323" s="41"/>
      <c r="I323" s="25">
        <f t="shared" si="35"/>
        <v>-0.01911430000000003</v>
      </c>
      <c r="J323" s="26">
        <f>E323/D323-100%</f>
        <v>-0.023539778325123217</v>
      </c>
      <c r="K323" s="41"/>
      <c r="L323" s="41"/>
      <c r="M323" s="186"/>
    </row>
    <row r="324" spans="1:13" ht="44.25" customHeight="1">
      <c r="A324" s="239" t="s">
        <v>838</v>
      </c>
      <c r="B324" s="110" t="s">
        <v>398</v>
      </c>
      <c r="C324" s="28"/>
      <c r="D324" s="41">
        <v>0.31783679000000004</v>
      </c>
      <c r="E324" s="24">
        <v>0.31757379</v>
      </c>
      <c r="F324" s="24">
        <f t="shared" si="31"/>
        <v>0.31757379</v>
      </c>
      <c r="G324" s="41">
        <v>0.31757379</v>
      </c>
      <c r="H324" s="41"/>
      <c r="I324" s="25"/>
      <c r="J324" s="26"/>
      <c r="K324" s="41"/>
      <c r="L324" s="41"/>
      <c r="M324" s="186"/>
    </row>
    <row r="325" spans="1:13" ht="36" customHeight="1">
      <c r="A325" s="239" t="s">
        <v>839</v>
      </c>
      <c r="B325" s="110" t="s">
        <v>399</v>
      </c>
      <c r="C325" s="28"/>
      <c r="D325" s="41">
        <v>0.5073272</v>
      </c>
      <c r="E325" s="24">
        <v>0.5077272</v>
      </c>
      <c r="F325" s="24">
        <f t="shared" si="31"/>
        <v>0.5077272</v>
      </c>
      <c r="G325" s="41">
        <v>0.5077272</v>
      </c>
      <c r="H325" s="41"/>
      <c r="I325" s="25"/>
      <c r="J325" s="26"/>
      <c r="K325" s="41"/>
      <c r="L325" s="41"/>
      <c r="M325" s="186"/>
    </row>
    <row r="326" spans="1:13" ht="36" customHeight="1">
      <c r="A326" s="239" t="s">
        <v>840</v>
      </c>
      <c r="B326" s="110" t="s">
        <v>400</v>
      </c>
      <c r="C326" s="28"/>
      <c r="D326" s="41">
        <v>0.272</v>
      </c>
      <c r="E326" s="24">
        <v>0.27182383</v>
      </c>
      <c r="F326" s="24">
        <f t="shared" si="31"/>
        <v>0.27182383</v>
      </c>
      <c r="G326" s="41">
        <v>0.27182383</v>
      </c>
      <c r="H326" s="41"/>
      <c r="I326" s="25"/>
      <c r="J326" s="26"/>
      <c r="K326" s="41"/>
      <c r="L326" s="41"/>
      <c r="M326" s="186"/>
    </row>
    <row r="327" spans="1:13" ht="36" customHeight="1">
      <c r="A327" s="239" t="s">
        <v>841</v>
      </c>
      <c r="B327" s="110" t="s">
        <v>401</v>
      </c>
      <c r="C327" s="28"/>
      <c r="D327" s="41">
        <v>0.505711</v>
      </c>
      <c r="E327" s="24">
        <v>0.5059844</v>
      </c>
      <c r="F327" s="24">
        <f t="shared" si="31"/>
        <v>0.5059844</v>
      </c>
      <c r="G327" s="41">
        <v>0.5059844</v>
      </c>
      <c r="H327" s="41"/>
      <c r="I327" s="25"/>
      <c r="J327" s="26"/>
      <c r="K327" s="41"/>
      <c r="L327" s="41"/>
      <c r="M327" s="186"/>
    </row>
    <row r="328" spans="1:13" ht="62.25" customHeight="1">
      <c r="A328" s="239" t="s">
        <v>842</v>
      </c>
      <c r="B328" s="111" t="s">
        <v>1262</v>
      </c>
      <c r="C328" s="28"/>
      <c r="D328" s="41">
        <v>0.019</v>
      </c>
      <c r="E328" s="24">
        <v>0.01914</v>
      </c>
      <c r="F328" s="24">
        <f t="shared" si="31"/>
        <v>0.01914</v>
      </c>
      <c r="G328" s="25"/>
      <c r="H328" s="41"/>
      <c r="I328" s="25"/>
      <c r="J328" s="26"/>
      <c r="K328" s="41"/>
      <c r="L328" s="41"/>
      <c r="M328" s="186"/>
    </row>
    <row r="329" spans="1:13" ht="62.25" customHeight="1">
      <c r="A329" s="239" t="s">
        <v>1261</v>
      </c>
      <c r="B329" s="111" t="s">
        <v>1260</v>
      </c>
      <c r="C329" s="28"/>
      <c r="D329" s="41">
        <v>0.041</v>
      </c>
      <c r="E329" s="24">
        <v>0.041046</v>
      </c>
      <c r="F329" s="24">
        <f t="shared" si="31"/>
        <v>0.041046</v>
      </c>
      <c r="G329" s="25"/>
      <c r="H329" s="41"/>
      <c r="I329" s="25"/>
      <c r="J329" s="26"/>
      <c r="K329" s="41"/>
      <c r="L329" s="41"/>
      <c r="M329" s="186"/>
    </row>
    <row r="330" spans="1:13" ht="30.75" customHeight="1">
      <c r="A330" s="178">
        <v>2</v>
      </c>
      <c r="B330" s="10" t="s">
        <v>133</v>
      </c>
      <c r="C330" s="28"/>
      <c r="D330" s="41">
        <v>0</v>
      </c>
      <c r="E330" s="24">
        <v>0</v>
      </c>
      <c r="F330" s="24">
        <f t="shared" si="31"/>
        <v>0</v>
      </c>
      <c r="G330" s="52"/>
      <c r="H330" s="41"/>
      <c r="I330" s="25">
        <f aca="true" t="shared" si="36" ref="I330:I338">E330-D330</f>
        <v>0</v>
      </c>
      <c r="J330" s="26"/>
      <c r="K330" s="41"/>
      <c r="L330" s="52"/>
      <c r="M330" s="186"/>
    </row>
    <row r="331" spans="1:13" ht="54" customHeight="1">
      <c r="A331" s="239" t="s">
        <v>138</v>
      </c>
      <c r="B331" s="110" t="s">
        <v>134</v>
      </c>
      <c r="C331" s="28"/>
      <c r="D331" s="41">
        <v>0.26873697</v>
      </c>
      <c r="E331" s="24">
        <v>0.26873697</v>
      </c>
      <c r="F331" s="24">
        <f t="shared" si="31"/>
        <v>0.26873697</v>
      </c>
      <c r="G331" s="41">
        <v>0.26873697</v>
      </c>
      <c r="H331" s="41"/>
      <c r="I331" s="25">
        <f t="shared" si="36"/>
        <v>0</v>
      </c>
      <c r="J331" s="26">
        <f aca="true" t="shared" si="37" ref="J331:J338">E331/D331-100%</f>
        <v>0</v>
      </c>
      <c r="K331" s="41"/>
      <c r="L331" s="41"/>
      <c r="M331" s="186"/>
    </row>
    <row r="332" spans="1:13" ht="59.25" customHeight="1">
      <c r="A332" s="239" t="s">
        <v>139</v>
      </c>
      <c r="B332" s="110" t="s">
        <v>135</v>
      </c>
      <c r="C332" s="28"/>
      <c r="D332" s="41">
        <v>0.18994447</v>
      </c>
      <c r="E332" s="24">
        <v>0.18994447</v>
      </c>
      <c r="F332" s="24">
        <f t="shared" si="31"/>
        <v>0.18994447</v>
      </c>
      <c r="G332" s="41">
        <v>0.18994447</v>
      </c>
      <c r="H332" s="41"/>
      <c r="I332" s="25">
        <f t="shared" si="36"/>
        <v>0</v>
      </c>
      <c r="J332" s="26">
        <f t="shared" si="37"/>
        <v>0</v>
      </c>
      <c r="K332" s="41"/>
      <c r="L332" s="41"/>
      <c r="M332" s="186"/>
    </row>
    <row r="333" spans="1:13" ht="63.75" customHeight="1">
      <c r="A333" s="239" t="s">
        <v>140</v>
      </c>
      <c r="B333" s="110" t="s">
        <v>136</v>
      </c>
      <c r="C333" s="28"/>
      <c r="D333" s="41">
        <v>0.10911127</v>
      </c>
      <c r="E333" s="24">
        <v>0.10911127</v>
      </c>
      <c r="F333" s="24">
        <f aca="true" t="shared" si="38" ref="F333:F396">E333</f>
        <v>0.10911127</v>
      </c>
      <c r="G333" s="41">
        <v>0.10911127</v>
      </c>
      <c r="H333" s="41"/>
      <c r="I333" s="25">
        <f t="shared" si="36"/>
        <v>0</v>
      </c>
      <c r="J333" s="26">
        <f t="shared" si="37"/>
        <v>0</v>
      </c>
      <c r="K333" s="41"/>
      <c r="L333" s="41"/>
      <c r="M333" s="186"/>
    </row>
    <row r="334" spans="1:13" ht="64.5" customHeight="1">
      <c r="A334" s="239" t="s">
        <v>141</v>
      </c>
      <c r="B334" s="110" t="s">
        <v>137</v>
      </c>
      <c r="C334" s="28"/>
      <c r="D334" s="41">
        <v>0.10560098</v>
      </c>
      <c r="E334" s="24">
        <v>0.10560098</v>
      </c>
      <c r="F334" s="24">
        <f t="shared" si="38"/>
        <v>0.10560098</v>
      </c>
      <c r="G334" s="41">
        <v>0.10560098</v>
      </c>
      <c r="H334" s="41"/>
      <c r="I334" s="25">
        <f t="shared" si="36"/>
        <v>0</v>
      </c>
      <c r="J334" s="26">
        <f t="shared" si="37"/>
        <v>0</v>
      </c>
      <c r="K334" s="41"/>
      <c r="L334" s="41"/>
      <c r="M334" s="186"/>
    </row>
    <row r="335" spans="1:13" ht="117.75" customHeight="1">
      <c r="A335" s="239" t="s">
        <v>142</v>
      </c>
      <c r="B335" s="112" t="s">
        <v>1259</v>
      </c>
      <c r="C335" s="28"/>
      <c r="D335" s="41">
        <v>0.02384717</v>
      </c>
      <c r="E335" s="24">
        <v>0.02384717</v>
      </c>
      <c r="F335" s="24">
        <f t="shared" si="38"/>
        <v>0.02384717</v>
      </c>
      <c r="G335" s="41">
        <v>0.02384717</v>
      </c>
      <c r="H335" s="41"/>
      <c r="I335" s="25">
        <f t="shared" si="36"/>
        <v>0</v>
      </c>
      <c r="J335" s="26">
        <f t="shared" si="37"/>
        <v>0</v>
      </c>
      <c r="K335" s="41"/>
      <c r="L335" s="41"/>
      <c r="M335" s="186"/>
    </row>
    <row r="336" spans="1:13" ht="130.5" customHeight="1">
      <c r="A336" s="239" t="s">
        <v>143</v>
      </c>
      <c r="B336" s="113" t="s">
        <v>497</v>
      </c>
      <c r="C336" s="28"/>
      <c r="D336" s="41">
        <v>0.35550323</v>
      </c>
      <c r="E336" s="24">
        <v>0.35550323</v>
      </c>
      <c r="F336" s="24">
        <f t="shared" si="38"/>
        <v>0.35550323</v>
      </c>
      <c r="G336" s="41">
        <v>0.356</v>
      </c>
      <c r="H336" s="41"/>
      <c r="I336" s="25">
        <f t="shared" si="36"/>
        <v>0</v>
      </c>
      <c r="J336" s="26">
        <f t="shared" si="37"/>
        <v>0</v>
      </c>
      <c r="K336" s="41"/>
      <c r="L336" s="41"/>
      <c r="M336" s="186"/>
    </row>
    <row r="337" spans="1:13" ht="96.75" customHeight="1">
      <c r="A337" s="239" t="s">
        <v>144</v>
      </c>
      <c r="B337" s="113" t="s">
        <v>1258</v>
      </c>
      <c r="C337" s="28"/>
      <c r="D337" s="41">
        <v>0.06255291</v>
      </c>
      <c r="E337" s="24">
        <v>0.06255291</v>
      </c>
      <c r="F337" s="24">
        <f t="shared" si="38"/>
        <v>0.06255291</v>
      </c>
      <c r="G337" s="41">
        <v>0.06255291</v>
      </c>
      <c r="H337" s="41"/>
      <c r="I337" s="25">
        <f t="shared" si="36"/>
        <v>0</v>
      </c>
      <c r="J337" s="26">
        <f t="shared" si="37"/>
        <v>0</v>
      </c>
      <c r="K337" s="41"/>
      <c r="L337" s="41"/>
      <c r="M337" s="186"/>
    </row>
    <row r="338" spans="1:13" ht="117.75" customHeight="1">
      <c r="A338" s="239" t="s">
        <v>584</v>
      </c>
      <c r="B338" s="114" t="s">
        <v>583</v>
      </c>
      <c r="C338" s="28"/>
      <c r="D338" s="41">
        <v>0.053</v>
      </c>
      <c r="E338" s="24">
        <v>0.0578449</v>
      </c>
      <c r="F338" s="24">
        <f t="shared" si="38"/>
        <v>0.0578449</v>
      </c>
      <c r="G338" s="24">
        <v>0.0578449</v>
      </c>
      <c r="H338" s="41"/>
      <c r="I338" s="25">
        <f t="shared" si="36"/>
        <v>0.004844899999999999</v>
      </c>
      <c r="J338" s="26">
        <f t="shared" si="37"/>
        <v>0.09141320754716986</v>
      </c>
      <c r="K338" s="41"/>
      <c r="L338" s="41"/>
      <c r="M338" s="186"/>
    </row>
    <row r="339" spans="1:13" ht="27" customHeight="1">
      <c r="A339" s="239" t="s">
        <v>585</v>
      </c>
      <c r="B339" s="115" t="s">
        <v>1257</v>
      </c>
      <c r="C339" s="28"/>
      <c r="D339" s="41">
        <v>0.031</v>
      </c>
      <c r="E339" s="24">
        <v>0.030833</v>
      </c>
      <c r="F339" s="24">
        <f t="shared" si="38"/>
        <v>0.030833</v>
      </c>
      <c r="G339" s="25"/>
      <c r="H339" s="41"/>
      <c r="I339" s="25"/>
      <c r="J339" s="26"/>
      <c r="K339" s="41"/>
      <c r="L339" s="41"/>
      <c r="M339" s="186"/>
    </row>
    <row r="340" spans="1:13" ht="36" customHeight="1">
      <c r="A340" s="239" t="s">
        <v>586</v>
      </c>
      <c r="B340" s="115" t="s">
        <v>1256</v>
      </c>
      <c r="C340" s="28"/>
      <c r="D340" s="41">
        <v>0.022</v>
      </c>
      <c r="E340" s="24">
        <v>0.02241</v>
      </c>
      <c r="F340" s="24">
        <f t="shared" si="38"/>
        <v>0.02241</v>
      </c>
      <c r="G340" s="25"/>
      <c r="H340" s="41"/>
      <c r="I340" s="25"/>
      <c r="J340" s="26"/>
      <c r="K340" s="41"/>
      <c r="L340" s="41"/>
      <c r="M340" s="186"/>
    </row>
    <row r="341" spans="1:13" ht="36" customHeight="1">
      <c r="A341" s="239" t="s">
        <v>587</v>
      </c>
      <c r="B341" s="115" t="s">
        <v>1255</v>
      </c>
      <c r="C341" s="28"/>
      <c r="D341" s="41">
        <v>0.079</v>
      </c>
      <c r="E341" s="24">
        <v>0.07889</v>
      </c>
      <c r="F341" s="24">
        <f t="shared" si="38"/>
        <v>0.07889</v>
      </c>
      <c r="G341" s="25"/>
      <c r="H341" s="41"/>
      <c r="I341" s="25"/>
      <c r="J341" s="26"/>
      <c r="K341" s="41"/>
      <c r="L341" s="41"/>
      <c r="M341" s="186"/>
    </row>
    <row r="342" spans="1:13" ht="36" customHeight="1">
      <c r="A342" s="239" t="s">
        <v>588</v>
      </c>
      <c r="B342" s="115" t="s">
        <v>1254</v>
      </c>
      <c r="C342" s="28"/>
      <c r="D342" s="41">
        <v>0.084</v>
      </c>
      <c r="E342" s="24">
        <v>0.08396</v>
      </c>
      <c r="F342" s="24">
        <f t="shared" si="38"/>
        <v>0.08396</v>
      </c>
      <c r="G342" s="25"/>
      <c r="H342" s="41"/>
      <c r="I342" s="25"/>
      <c r="J342" s="26"/>
      <c r="K342" s="41"/>
      <c r="L342" s="41"/>
      <c r="M342" s="186"/>
    </row>
    <row r="343" spans="1:13" ht="36" customHeight="1">
      <c r="A343" s="239" t="s">
        <v>589</v>
      </c>
      <c r="B343" s="115" t="s">
        <v>1253</v>
      </c>
      <c r="C343" s="28"/>
      <c r="D343" s="41">
        <v>0.0068</v>
      </c>
      <c r="E343" s="24">
        <v>0.0068</v>
      </c>
      <c r="F343" s="24">
        <f t="shared" si="38"/>
        <v>0.0068</v>
      </c>
      <c r="G343" s="25"/>
      <c r="H343" s="41"/>
      <c r="I343" s="25">
        <f aca="true" t="shared" si="39" ref="I343:I383">E343-D343</f>
        <v>0</v>
      </c>
      <c r="J343" s="26">
        <f>E343/D343-100%</f>
        <v>0</v>
      </c>
      <c r="K343" s="41"/>
      <c r="L343" s="41"/>
      <c r="M343" s="186"/>
    </row>
    <row r="344" spans="1:13" ht="33" customHeight="1">
      <c r="A344" s="240" t="s">
        <v>114</v>
      </c>
      <c r="B344" s="116" t="s">
        <v>90</v>
      </c>
      <c r="C344" s="28"/>
      <c r="D344" s="52"/>
      <c r="E344" s="24">
        <v>0</v>
      </c>
      <c r="F344" s="24">
        <f t="shared" si="38"/>
        <v>0</v>
      </c>
      <c r="G344" s="52"/>
      <c r="H344" s="41"/>
      <c r="I344" s="25">
        <f t="shared" si="39"/>
        <v>0</v>
      </c>
      <c r="J344" s="26"/>
      <c r="K344" s="41"/>
      <c r="L344" s="52"/>
      <c r="M344" s="186"/>
    </row>
    <row r="345" spans="1:13" ht="40.5" customHeight="1">
      <c r="A345" s="241" t="s">
        <v>1252</v>
      </c>
      <c r="B345" s="110" t="s">
        <v>223</v>
      </c>
      <c r="C345" s="28"/>
      <c r="D345" s="41">
        <v>4.1</v>
      </c>
      <c r="E345" s="24">
        <v>4.1</v>
      </c>
      <c r="F345" s="24">
        <f t="shared" si="38"/>
        <v>4.1</v>
      </c>
      <c r="G345" s="41">
        <v>4.1</v>
      </c>
      <c r="H345" s="41"/>
      <c r="I345" s="25">
        <f t="shared" si="39"/>
        <v>0</v>
      </c>
      <c r="J345" s="26">
        <f>E345/D345-100%</f>
        <v>0</v>
      </c>
      <c r="K345" s="41"/>
      <c r="L345" s="41"/>
      <c r="M345" s="186"/>
    </row>
    <row r="346" spans="1:13" ht="45.75" customHeight="1">
      <c r="A346" s="241" t="s">
        <v>1251</v>
      </c>
      <c r="B346" s="110" t="s">
        <v>145</v>
      </c>
      <c r="C346" s="28"/>
      <c r="D346" s="41">
        <v>0.365</v>
      </c>
      <c r="E346" s="24">
        <v>0.365</v>
      </c>
      <c r="F346" s="24">
        <f t="shared" si="38"/>
        <v>0.365</v>
      </c>
      <c r="G346" s="41">
        <v>0.365</v>
      </c>
      <c r="H346" s="41"/>
      <c r="I346" s="25">
        <f t="shared" si="39"/>
        <v>0</v>
      </c>
      <c r="J346" s="26">
        <f>E346/D346-100%</f>
        <v>0</v>
      </c>
      <c r="K346" s="41"/>
      <c r="L346" s="41"/>
      <c r="M346" s="186"/>
    </row>
    <row r="347" spans="1:13" ht="36" customHeight="1">
      <c r="A347" s="240" t="s">
        <v>121</v>
      </c>
      <c r="B347" s="116" t="s">
        <v>79</v>
      </c>
      <c r="C347" s="28"/>
      <c r="D347" s="47"/>
      <c r="E347" s="24">
        <v>0</v>
      </c>
      <c r="F347" s="24">
        <f t="shared" si="38"/>
        <v>0</v>
      </c>
      <c r="G347" s="44"/>
      <c r="H347" s="41"/>
      <c r="I347" s="25">
        <f t="shared" si="39"/>
        <v>0</v>
      </c>
      <c r="J347" s="26"/>
      <c r="K347" s="41"/>
      <c r="L347" s="41"/>
      <c r="M347" s="242"/>
    </row>
    <row r="348" spans="1:13" ht="56.25" customHeight="1">
      <c r="A348" s="243" t="s">
        <v>797</v>
      </c>
      <c r="B348" s="117" t="s">
        <v>798</v>
      </c>
      <c r="C348" s="28"/>
      <c r="D348" s="25">
        <v>0.45</v>
      </c>
      <c r="E348" s="24">
        <v>0.48436541</v>
      </c>
      <c r="F348" s="24">
        <f t="shared" si="38"/>
        <v>0.48436541</v>
      </c>
      <c r="G348" s="25">
        <f>F348</f>
        <v>0.48436541</v>
      </c>
      <c r="H348" s="41"/>
      <c r="I348" s="25">
        <f t="shared" si="39"/>
        <v>0.034365409999999985</v>
      </c>
      <c r="J348" s="26">
        <f>E348/D348-100%</f>
        <v>0.0763675777777777</v>
      </c>
      <c r="K348" s="41"/>
      <c r="L348" s="41"/>
      <c r="M348" s="186"/>
    </row>
    <row r="349" spans="1:13" ht="32.25" customHeight="1">
      <c r="A349" s="240" t="s">
        <v>126</v>
      </c>
      <c r="B349" s="116" t="s">
        <v>95</v>
      </c>
      <c r="C349" s="28"/>
      <c r="D349" s="105"/>
      <c r="E349" s="24">
        <v>0</v>
      </c>
      <c r="F349" s="24">
        <f t="shared" si="38"/>
        <v>0</v>
      </c>
      <c r="G349" s="105"/>
      <c r="H349" s="41"/>
      <c r="I349" s="25">
        <f t="shared" si="39"/>
        <v>0</v>
      </c>
      <c r="J349" s="26"/>
      <c r="K349" s="41"/>
      <c r="L349" s="41"/>
      <c r="M349" s="186"/>
    </row>
    <row r="350" spans="1:13" ht="36" customHeight="1">
      <c r="A350" s="239" t="s">
        <v>1250</v>
      </c>
      <c r="B350" s="110" t="s">
        <v>146</v>
      </c>
      <c r="C350" s="28"/>
      <c r="D350" s="47">
        <v>0.063</v>
      </c>
      <c r="E350" s="24">
        <v>0.063</v>
      </c>
      <c r="F350" s="24">
        <f t="shared" si="38"/>
        <v>0.063</v>
      </c>
      <c r="G350" s="47">
        <v>0.063</v>
      </c>
      <c r="H350" s="41"/>
      <c r="I350" s="25">
        <f t="shared" si="39"/>
        <v>0</v>
      </c>
      <c r="J350" s="26">
        <f>E350/D350-100%</f>
        <v>0</v>
      </c>
      <c r="K350" s="41"/>
      <c r="L350" s="41"/>
      <c r="M350" s="186"/>
    </row>
    <row r="351" spans="1:13" ht="36" customHeight="1">
      <c r="A351" s="196" t="s">
        <v>1099</v>
      </c>
      <c r="B351" s="57" t="s">
        <v>1249</v>
      </c>
      <c r="C351" s="57"/>
      <c r="D351" s="20">
        <v>17.432554699999997</v>
      </c>
      <c r="E351" s="20">
        <v>17.244626580000002</v>
      </c>
      <c r="F351" s="20">
        <f t="shared" si="38"/>
        <v>17.244626580000002</v>
      </c>
      <c r="G351" s="58">
        <f>SUM(G353:G383)</f>
        <v>10.775118479999998</v>
      </c>
      <c r="H351" s="58"/>
      <c r="I351" s="15">
        <f t="shared" si="39"/>
        <v>-0.18792811999999515</v>
      </c>
      <c r="J351" s="16">
        <f>E351/D351-100%</f>
        <v>-0.010780297164362018</v>
      </c>
      <c r="K351" s="58"/>
      <c r="L351" s="58"/>
      <c r="M351" s="244"/>
    </row>
    <row r="352" spans="1:13" ht="36" customHeight="1">
      <c r="A352" s="235" t="s">
        <v>896</v>
      </c>
      <c r="B352" s="56" t="s">
        <v>105</v>
      </c>
      <c r="C352" s="56"/>
      <c r="D352" s="52"/>
      <c r="E352" s="52"/>
      <c r="F352" s="24">
        <f t="shared" si="38"/>
        <v>0</v>
      </c>
      <c r="G352" s="44"/>
      <c r="H352" s="44"/>
      <c r="I352" s="25">
        <f t="shared" si="39"/>
        <v>0</v>
      </c>
      <c r="J352" s="26"/>
      <c r="K352" s="118"/>
      <c r="L352" s="118"/>
      <c r="M352" s="245"/>
    </row>
    <row r="353" spans="1:13" ht="41.25" customHeight="1">
      <c r="A353" s="188" t="s">
        <v>1248</v>
      </c>
      <c r="B353" s="84" t="s">
        <v>538</v>
      </c>
      <c r="C353" s="27"/>
      <c r="D353" s="47">
        <v>2.14927545</v>
      </c>
      <c r="E353" s="47">
        <v>2.2649560099999997</v>
      </c>
      <c r="F353" s="24">
        <f t="shared" si="38"/>
        <v>2.2649560099999997</v>
      </c>
      <c r="G353" s="25">
        <f>F353</f>
        <v>2.2649560099999997</v>
      </c>
      <c r="H353" s="25"/>
      <c r="I353" s="25">
        <f t="shared" si="39"/>
        <v>0.11568055999999949</v>
      </c>
      <c r="J353" s="26">
        <f aca="true" t="shared" si="40" ref="J353:J363">E353/D353-100%</f>
        <v>0.05382304999575527</v>
      </c>
      <c r="K353" s="119"/>
      <c r="L353" s="119"/>
      <c r="M353" s="193"/>
    </row>
    <row r="354" spans="1:13" ht="66" customHeight="1">
      <c r="A354" s="188" t="s">
        <v>1247</v>
      </c>
      <c r="B354" s="27" t="s">
        <v>1246</v>
      </c>
      <c r="C354" s="27"/>
      <c r="D354" s="47">
        <v>0.26804023</v>
      </c>
      <c r="E354" s="47">
        <v>0.27038692999999997</v>
      </c>
      <c r="F354" s="24">
        <f t="shared" si="38"/>
        <v>0.27038692999999997</v>
      </c>
      <c r="G354" s="25"/>
      <c r="H354" s="25"/>
      <c r="I354" s="25">
        <f t="shared" si="39"/>
        <v>0.0023466999999999794</v>
      </c>
      <c r="J354" s="26">
        <f t="shared" si="40"/>
        <v>0.008755029049184015</v>
      </c>
      <c r="K354" s="119"/>
      <c r="L354" s="119"/>
      <c r="M354" s="246"/>
    </row>
    <row r="355" spans="1:13" ht="66" customHeight="1">
      <c r="A355" s="188" t="s">
        <v>1245</v>
      </c>
      <c r="B355" s="11" t="s">
        <v>1244</v>
      </c>
      <c r="C355" s="11"/>
      <c r="D355" s="47">
        <v>0.24195042</v>
      </c>
      <c r="E355" s="47">
        <v>0.24195042</v>
      </c>
      <c r="F355" s="24">
        <f t="shared" si="38"/>
        <v>0.24195042</v>
      </c>
      <c r="G355" s="25"/>
      <c r="H355" s="25"/>
      <c r="I355" s="25">
        <f t="shared" si="39"/>
        <v>0</v>
      </c>
      <c r="J355" s="26">
        <f t="shared" si="40"/>
        <v>0</v>
      </c>
      <c r="K355" s="119"/>
      <c r="L355" s="119"/>
      <c r="M355" s="246"/>
    </row>
    <row r="356" spans="1:13" ht="66" customHeight="1">
      <c r="A356" s="188" t="s">
        <v>1243</v>
      </c>
      <c r="B356" s="11" t="s">
        <v>1242</v>
      </c>
      <c r="C356" s="11"/>
      <c r="D356" s="47">
        <v>0.26756662</v>
      </c>
      <c r="E356" s="47">
        <v>0.26756662</v>
      </c>
      <c r="F356" s="24">
        <f t="shared" si="38"/>
        <v>0.26756662</v>
      </c>
      <c r="G356" s="25"/>
      <c r="H356" s="25"/>
      <c r="I356" s="25">
        <f t="shared" si="39"/>
        <v>0</v>
      </c>
      <c r="J356" s="26">
        <f t="shared" si="40"/>
        <v>0</v>
      </c>
      <c r="K356" s="119"/>
      <c r="L356" s="119"/>
      <c r="M356" s="246"/>
    </row>
    <row r="357" spans="1:13" ht="66" customHeight="1">
      <c r="A357" s="188" t="s">
        <v>1241</v>
      </c>
      <c r="B357" s="11" t="s">
        <v>1240</v>
      </c>
      <c r="C357" s="11"/>
      <c r="D357" s="47">
        <v>0.26709062</v>
      </c>
      <c r="E357" s="47">
        <v>0.26709062</v>
      </c>
      <c r="F357" s="24">
        <f t="shared" si="38"/>
        <v>0.26709062</v>
      </c>
      <c r="G357" s="25"/>
      <c r="H357" s="25"/>
      <c r="I357" s="25">
        <f t="shared" si="39"/>
        <v>0</v>
      </c>
      <c r="J357" s="26">
        <f t="shared" si="40"/>
        <v>0</v>
      </c>
      <c r="K357" s="119"/>
      <c r="L357" s="119"/>
      <c r="M357" s="246"/>
    </row>
    <row r="358" spans="1:13" ht="66" customHeight="1">
      <c r="A358" s="188" t="s">
        <v>1239</v>
      </c>
      <c r="B358" s="11" t="s">
        <v>1238</v>
      </c>
      <c r="C358" s="11"/>
      <c r="D358" s="47">
        <v>0.45541782999999997</v>
      </c>
      <c r="E358" s="47">
        <v>0.45541782999999997</v>
      </c>
      <c r="F358" s="24">
        <f t="shared" si="38"/>
        <v>0.45541782999999997</v>
      </c>
      <c r="G358" s="25"/>
      <c r="H358" s="25"/>
      <c r="I358" s="25">
        <f t="shared" si="39"/>
        <v>0</v>
      </c>
      <c r="J358" s="26">
        <f t="shared" si="40"/>
        <v>0</v>
      </c>
      <c r="K358" s="119"/>
      <c r="L358" s="119"/>
      <c r="M358" s="246"/>
    </row>
    <row r="359" spans="1:13" ht="66" customHeight="1">
      <c r="A359" s="188" t="s">
        <v>1237</v>
      </c>
      <c r="B359" s="11" t="s">
        <v>1236</v>
      </c>
      <c r="C359" s="11"/>
      <c r="D359" s="47">
        <v>0.45541782</v>
      </c>
      <c r="E359" s="47">
        <v>0.45541782</v>
      </c>
      <c r="F359" s="24">
        <f t="shared" si="38"/>
        <v>0.45541782</v>
      </c>
      <c r="G359" s="25"/>
      <c r="H359" s="25"/>
      <c r="I359" s="25">
        <f t="shared" si="39"/>
        <v>0</v>
      </c>
      <c r="J359" s="26">
        <f t="shared" si="40"/>
        <v>0</v>
      </c>
      <c r="K359" s="119"/>
      <c r="L359" s="119"/>
      <c r="M359" s="246"/>
    </row>
    <row r="360" spans="1:13" ht="66" customHeight="1">
      <c r="A360" s="188" t="s">
        <v>1235</v>
      </c>
      <c r="B360" s="11" t="s">
        <v>1234</v>
      </c>
      <c r="C360" s="11"/>
      <c r="D360" s="47">
        <v>0.30779783</v>
      </c>
      <c r="E360" s="47">
        <v>0.30779783</v>
      </c>
      <c r="F360" s="24">
        <f t="shared" si="38"/>
        <v>0.30779783</v>
      </c>
      <c r="G360" s="25"/>
      <c r="H360" s="25"/>
      <c r="I360" s="25">
        <f t="shared" si="39"/>
        <v>0</v>
      </c>
      <c r="J360" s="26">
        <f t="shared" si="40"/>
        <v>0</v>
      </c>
      <c r="K360" s="119"/>
      <c r="L360" s="119"/>
      <c r="M360" s="246"/>
    </row>
    <row r="361" spans="1:13" ht="66" customHeight="1">
      <c r="A361" s="188" t="s">
        <v>1233</v>
      </c>
      <c r="B361" s="11" t="s">
        <v>1504</v>
      </c>
      <c r="C361" s="11"/>
      <c r="D361" s="47">
        <v>0.30779782</v>
      </c>
      <c r="E361" s="47">
        <v>0.30779782</v>
      </c>
      <c r="F361" s="24">
        <f t="shared" si="38"/>
        <v>0.30779782</v>
      </c>
      <c r="G361" s="25"/>
      <c r="H361" s="25"/>
      <c r="I361" s="25">
        <f t="shared" si="39"/>
        <v>0</v>
      </c>
      <c r="J361" s="26">
        <f t="shared" si="40"/>
        <v>0</v>
      </c>
      <c r="K361" s="119"/>
      <c r="L361" s="119"/>
      <c r="M361" s="246"/>
    </row>
    <row r="362" spans="1:13" ht="57.75" customHeight="1">
      <c r="A362" s="188" t="s">
        <v>1232</v>
      </c>
      <c r="B362" s="11" t="s">
        <v>1474</v>
      </c>
      <c r="C362" s="11"/>
      <c r="D362" s="47">
        <v>0.06942919</v>
      </c>
      <c r="E362" s="47">
        <v>0.06942919</v>
      </c>
      <c r="F362" s="24">
        <f t="shared" si="38"/>
        <v>0.06942919</v>
      </c>
      <c r="G362" s="25"/>
      <c r="H362" s="25"/>
      <c r="I362" s="25">
        <f t="shared" si="39"/>
        <v>0</v>
      </c>
      <c r="J362" s="26">
        <f t="shared" si="40"/>
        <v>0</v>
      </c>
      <c r="K362" s="119"/>
      <c r="L362" s="119"/>
      <c r="M362" s="246"/>
    </row>
    <row r="363" spans="1:13" ht="58.5" customHeight="1">
      <c r="A363" s="188" t="s">
        <v>1231</v>
      </c>
      <c r="B363" s="11" t="s">
        <v>1473</v>
      </c>
      <c r="C363" s="11"/>
      <c r="D363" s="47">
        <v>0.08031918</v>
      </c>
      <c r="E363" s="47">
        <v>0.08031918</v>
      </c>
      <c r="F363" s="24">
        <f t="shared" si="38"/>
        <v>0.08031918</v>
      </c>
      <c r="G363" s="25"/>
      <c r="H363" s="25"/>
      <c r="I363" s="25">
        <f t="shared" si="39"/>
        <v>0</v>
      </c>
      <c r="J363" s="26">
        <f t="shared" si="40"/>
        <v>0</v>
      </c>
      <c r="K363" s="119"/>
      <c r="L363" s="119"/>
      <c r="M363" s="246"/>
    </row>
    <row r="364" spans="1:13" ht="36" customHeight="1">
      <c r="A364" s="235" t="s">
        <v>110</v>
      </c>
      <c r="B364" s="56" t="s">
        <v>111</v>
      </c>
      <c r="C364" s="56"/>
      <c r="D364" s="105"/>
      <c r="E364" s="47">
        <v>0</v>
      </c>
      <c r="F364" s="24">
        <f t="shared" si="38"/>
        <v>0</v>
      </c>
      <c r="G364" s="44"/>
      <c r="H364" s="44"/>
      <c r="I364" s="25">
        <f t="shared" si="39"/>
        <v>0</v>
      </c>
      <c r="J364" s="26"/>
      <c r="K364" s="118"/>
      <c r="L364" s="118"/>
      <c r="M364" s="245"/>
    </row>
    <row r="365" spans="1:13" ht="42.75" customHeight="1">
      <c r="A365" s="221" t="s">
        <v>1230</v>
      </c>
      <c r="B365" s="27" t="s">
        <v>1229</v>
      </c>
      <c r="C365" s="27"/>
      <c r="D365" s="47">
        <v>0.08163113</v>
      </c>
      <c r="E365" s="47">
        <v>0.07756733</v>
      </c>
      <c r="F365" s="24">
        <f t="shared" si="38"/>
        <v>0.07756733</v>
      </c>
      <c r="G365" s="47">
        <v>0.07756733</v>
      </c>
      <c r="H365" s="25"/>
      <c r="I365" s="25">
        <f t="shared" si="39"/>
        <v>-0.004063799999999992</v>
      </c>
      <c r="J365" s="26">
        <f aca="true" t="shared" si="41" ref="J365:J373">E365/D365-100%</f>
        <v>-0.049782478816598474</v>
      </c>
      <c r="K365" s="119"/>
      <c r="L365" s="119"/>
      <c r="M365" s="193"/>
    </row>
    <row r="366" spans="1:13" ht="45" customHeight="1">
      <c r="A366" s="221" t="s">
        <v>1228</v>
      </c>
      <c r="B366" s="27" t="s">
        <v>1227</v>
      </c>
      <c r="C366" s="27"/>
      <c r="D366" s="47">
        <v>0.091</v>
      </c>
      <c r="E366" s="47">
        <v>0.08855345</v>
      </c>
      <c r="F366" s="24">
        <f t="shared" si="38"/>
        <v>0.08855345</v>
      </c>
      <c r="G366" s="47">
        <v>0.08855345</v>
      </c>
      <c r="H366" s="25"/>
      <c r="I366" s="25">
        <f t="shared" si="39"/>
        <v>-0.002446549999999992</v>
      </c>
      <c r="J366" s="26">
        <f t="shared" si="41"/>
        <v>-0.026885164835164788</v>
      </c>
      <c r="K366" s="119"/>
      <c r="L366" s="119"/>
      <c r="M366" s="193"/>
    </row>
    <row r="367" spans="1:13" ht="36" customHeight="1">
      <c r="A367" s="221" t="s">
        <v>1226</v>
      </c>
      <c r="B367" s="27" t="s">
        <v>1225</v>
      </c>
      <c r="C367" s="27"/>
      <c r="D367" s="47">
        <v>0.08163113</v>
      </c>
      <c r="E367" s="47">
        <v>0.0741444</v>
      </c>
      <c r="F367" s="24">
        <f t="shared" si="38"/>
        <v>0.0741444</v>
      </c>
      <c r="G367" s="47">
        <v>0.0741444</v>
      </c>
      <c r="H367" s="25"/>
      <c r="I367" s="25">
        <f t="shared" si="39"/>
        <v>-0.007486729999999997</v>
      </c>
      <c r="J367" s="26">
        <f t="shared" si="41"/>
        <v>-0.09171415365682178</v>
      </c>
      <c r="K367" s="119"/>
      <c r="L367" s="119"/>
      <c r="M367" s="193"/>
    </row>
    <row r="368" spans="1:13" ht="36" customHeight="1">
      <c r="A368" s="221" t="s">
        <v>1224</v>
      </c>
      <c r="B368" s="27" t="s">
        <v>1223</v>
      </c>
      <c r="C368" s="27"/>
      <c r="D368" s="47">
        <v>0.08163113</v>
      </c>
      <c r="E368" s="47">
        <v>0.08163113</v>
      </c>
      <c r="F368" s="24">
        <f t="shared" si="38"/>
        <v>0.08163113</v>
      </c>
      <c r="G368" s="41">
        <v>0.08163113</v>
      </c>
      <c r="H368" s="25"/>
      <c r="I368" s="25">
        <f t="shared" si="39"/>
        <v>0</v>
      </c>
      <c r="J368" s="26">
        <f t="shared" si="41"/>
        <v>0</v>
      </c>
      <c r="K368" s="119"/>
      <c r="L368" s="25"/>
      <c r="M368" s="246"/>
    </row>
    <row r="369" spans="1:13" ht="36" customHeight="1">
      <c r="A369" s="221" t="s">
        <v>1222</v>
      </c>
      <c r="B369" s="27" t="s">
        <v>539</v>
      </c>
      <c r="C369" s="27"/>
      <c r="D369" s="47">
        <v>3.566223</v>
      </c>
      <c r="E369" s="47">
        <v>3.62997277</v>
      </c>
      <c r="F369" s="24">
        <f t="shared" si="38"/>
        <v>3.62997277</v>
      </c>
      <c r="G369" s="25">
        <f>F369</f>
        <v>3.62997277</v>
      </c>
      <c r="H369" s="25"/>
      <c r="I369" s="25">
        <f t="shared" si="39"/>
        <v>0.06374977000000026</v>
      </c>
      <c r="J369" s="26">
        <f t="shared" si="41"/>
        <v>0.017875990929339114</v>
      </c>
      <c r="K369" s="119"/>
      <c r="L369" s="119"/>
      <c r="M369" s="193"/>
    </row>
    <row r="370" spans="1:13" ht="36" customHeight="1">
      <c r="A370" s="221" t="s">
        <v>1221</v>
      </c>
      <c r="B370" s="27" t="s">
        <v>1219</v>
      </c>
      <c r="C370" s="27"/>
      <c r="D370" s="47">
        <v>0.07193296</v>
      </c>
      <c r="E370" s="47">
        <v>0.07193296</v>
      </c>
      <c r="F370" s="24">
        <f t="shared" si="38"/>
        <v>0.07193296</v>
      </c>
      <c r="G370" s="25"/>
      <c r="H370" s="25"/>
      <c r="I370" s="25">
        <f t="shared" si="39"/>
        <v>0</v>
      </c>
      <c r="J370" s="26">
        <f t="shared" si="41"/>
        <v>0</v>
      </c>
      <c r="K370" s="119"/>
      <c r="L370" s="119"/>
      <c r="M370" s="246"/>
    </row>
    <row r="371" spans="1:13" ht="36" customHeight="1">
      <c r="A371" s="221" t="s">
        <v>1507</v>
      </c>
      <c r="B371" s="27" t="s">
        <v>1218</v>
      </c>
      <c r="C371" s="27"/>
      <c r="D371" s="47">
        <v>0.07697373</v>
      </c>
      <c r="E371" s="47">
        <v>0.07697373</v>
      </c>
      <c r="F371" s="24">
        <f t="shared" si="38"/>
        <v>0.07697373</v>
      </c>
      <c r="G371" s="25"/>
      <c r="H371" s="25"/>
      <c r="I371" s="25">
        <f t="shared" si="39"/>
        <v>0</v>
      </c>
      <c r="J371" s="26">
        <f t="shared" si="41"/>
        <v>0</v>
      </c>
      <c r="K371" s="119"/>
      <c r="L371" s="119"/>
      <c r="M371" s="246"/>
    </row>
    <row r="372" spans="1:13" ht="36" customHeight="1">
      <c r="A372" s="221" t="s">
        <v>1508</v>
      </c>
      <c r="B372" s="27" t="s">
        <v>1217</v>
      </c>
      <c r="C372" s="27"/>
      <c r="D372" s="47">
        <v>0.07445488</v>
      </c>
      <c r="E372" s="47">
        <v>0.07445488</v>
      </c>
      <c r="F372" s="24">
        <f t="shared" si="38"/>
        <v>0.07445488</v>
      </c>
      <c r="G372" s="25"/>
      <c r="H372" s="25"/>
      <c r="I372" s="25">
        <f t="shared" si="39"/>
        <v>0</v>
      </c>
      <c r="J372" s="26">
        <f t="shared" si="41"/>
        <v>0</v>
      </c>
      <c r="K372" s="119"/>
      <c r="L372" s="119"/>
      <c r="M372" s="246"/>
    </row>
    <row r="373" spans="1:13" ht="36" customHeight="1">
      <c r="A373" s="221" t="s">
        <v>1509</v>
      </c>
      <c r="B373" s="27" t="s">
        <v>1216</v>
      </c>
      <c r="C373" s="27"/>
      <c r="D373" s="47">
        <v>0.07697373</v>
      </c>
      <c r="E373" s="47">
        <v>0.07697373</v>
      </c>
      <c r="F373" s="24">
        <f t="shared" si="38"/>
        <v>0.07697373</v>
      </c>
      <c r="G373" s="25"/>
      <c r="H373" s="25"/>
      <c r="I373" s="25">
        <f t="shared" si="39"/>
        <v>0</v>
      </c>
      <c r="J373" s="26">
        <f t="shared" si="41"/>
        <v>0</v>
      </c>
      <c r="K373" s="119"/>
      <c r="L373" s="119"/>
      <c r="M373" s="246"/>
    </row>
    <row r="374" spans="1:13" ht="49.5" customHeight="1">
      <c r="A374" s="221" t="s">
        <v>1510</v>
      </c>
      <c r="B374" s="27" t="s">
        <v>1220</v>
      </c>
      <c r="C374" s="27"/>
      <c r="D374" s="47"/>
      <c r="E374" s="47">
        <v>0.01738886</v>
      </c>
      <c r="F374" s="24">
        <f t="shared" si="38"/>
        <v>0.01738886</v>
      </c>
      <c r="G374" s="25">
        <f>F374</f>
        <v>0.01738886</v>
      </c>
      <c r="H374" s="25"/>
      <c r="I374" s="25">
        <f t="shared" si="39"/>
        <v>0.01738886</v>
      </c>
      <c r="J374" s="26"/>
      <c r="K374" s="119"/>
      <c r="L374" s="119"/>
      <c r="M374" s="186" t="s">
        <v>1537</v>
      </c>
    </row>
    <row r="375" spans="1:13" ht="54" customHeight="1">
      <c r="A375" s="221" t="s">
        <v>1511</v>
      </c>
      <c r="B375" s="27" t="s">
        <v>1505</v>
      </c>
      <c r="C375" s="27"/>
      <c r="D375" s="47"/>
      <c r="E375" s="47">
        <v>0.02743586</v>
      </c>
      <c r="F375" s="24">
        <f t="shared" si="38"/>
        <v>0.02743586</v>
      </c>
      <c r="G375" s="25">
        <f>F375</f>
        <v>0.02743586</v>
      </c>
      <c r="H375" s="25"/>
      <c r="I375" s="25">
        <f t="shared" si="39"/>
        <v>0.02743586</v>
      </c>
      <c r="J375" s="26"/>
      <c r="K375" s="119"/>
      <c r="L375" s="119"/>
      <c r="M375" s="186" t="s">
        <v>1537</v>
      </c>
    </row>
    <row r="376" spans="1:13" ht="51" customHeight="1">
      <c r="A376" s="221" t="s">
        <v>1512</v>
      </c>
      <c r="B376" s="27" t="s">
        <v>1506</v>
      </c>
      <c r="C376" s="27"/>
      <c r="D376" s="47"/>
      <c r="E376" s="47">
        <v>0.06965504</v>
      </c>
      <c r="F376" s="24">
        <f t="shared" si="38"/>
        <v>0.06965504</v>
      </c>
      <c r="G376" s="25">
        <f>F376</f>
        <v>0.06965504</v>
      </c>
      <c r="H376" s="25"/>
      <c r="I376" s="25">
        <f t="shared" si="39"/>
        <v>0.06965504</v>
      </c>
      <c r="J376" s="26"/>
      <c r="K376" s="119"/>
      <c r="L376" s="119"/>
      <c r="M376" s="186" t="s">
        <v>1537</v>
      </c>
    </row>
    <row r="377" spans="1:13" ht="36" customHeight="1">
      <c r="A377" s="235" t="s">
        <v>114</v>
      </c>
      <c r="B377" s="56" t="s">
        <v>90</v>
      </c>
      <c r="C377" s="56"/>
      <c r="D377" s="105"/>
      <c r="E377" s="47">
        <v>0</v>
      </c>
      <c r="F377" s="24">
        <f t="shared" si="38"/>
        <v>0</v>
      </c>
      <c r="G377" s="44"/>
      <c r="H377" s="44"/>
      <c r="I377" s="25">
        <f t="shared" si="39"/>
        <v>0</v>
      </c>
      <c r="J377" s="26"/>
      <c r="K377" s="118"/>
      <c r="L377" s="118"/>
      <c r="M377" s="245"/>
    </row>
    <row r="378" spans="1:13" ht="43.5" customHeight="1">
      <c r="A378" s="188" t="s">
        <v>1215</v>
      </c>
      <c r="B378" s="27" t="s">
        <v>1214</v>
      </c>
      <c r="C378" s="27"/>
      <c r="D378" s="47">
        <v>4</v>
      </c>
      <c r="E378" s="47">
        <v>4.06081363</v>
      </c>
      <c r="F378" s="24">
        <f t="shared" si="38"/>
        <v>4.06081363</v>
      </c>
      <c r="G378" s="25">
        <f>F378</f>
        <v>4.06081363</v>
      </c>
      <c r="H378" s="25"/>
      <c r="I378" s="25">
        <f t="shared" si="39"/>
        <v>0.060813630000000174</v>
      </c>
      <c r="J378" s="26">
        <f>E378/D378-100%</f>
        <v>0.015203407500000043</v>
      </c>
      <c r="K378" s="119"/>
      <c r="L378" s="25"/>
      <c r="M378" s="193"/>
    </row>
    <row r="379" spans="1:13" ht="36" customHeight="1">
      <c r="A379" s="235" t="s">
        <v>115</v>
      </c>
      <c r="B379" s="56" t="s">
        <v>91</v>
      </c>
      <c r="C379" s="56"/>
      <c r="D379" s="105"/>
      <c r="E379" s="47">
        <v>0</v>
      </c>
      <c r="F379" s="24">
        <f t="shared" si="38"/>
        <v>0</v>
      </c>
      <c r="G379" s="44"/>
      <c r="H379" s="44"/>
      <c r="I379" s="25">
        <f t="shared" si="39"/>
        <v>0</v>
      </c>
      <c r="J379" s="26"/>
      <c r="K379" s="118"/>
      <c r="L379" s="118"/>
      <c r="M379" s="245"/>
    </row>
    <row r="380" spans="1:13" ht="62.25" customHeight="1">
      <c r="A380" s="221" t="s">
        <v>1213</v>
      </c>
      <c r="B380" s="27" t="s">
        <v>1212</v>
      </c>
      <c r="C380" s="27"/>
      <c r="D380" s="47">
        <v>4</v>
      </c>
      <c r="E380" s="120">
        <v>3.44599854</v>
      </c>
      <c r="F380" s="24">
        <f t="shared" si="38"/>
        <v>3.44599854</v>
      </c>
      <c r="G380" s="25"/>
      <c r="H380" s="25"/>
      <c r="I380" s="25">
        <f t="shared" si="39"/>
        <v>-0.5540014599999998</v>
      </c>
      <c r="J380" s="26">
        <f>E380/D380-100%</f>
        <v>-0.13850036499999996</v>
      </c>
      <c r="K380" s="118"/>
      <c r="L380" s="118"/>
      <c r="M380" s="193"/>
    </row>
    <row r="381" spans="1:13" ht="36" customHeight="1">
      <c r="A381" s="235" t="s">
        <v>122</v>
      </c>
      <c r="B381" s="56" t="s">
        <v>94</v>
      </c>
      <c r="C381" s="56"/>
      <c r="D381" s="105"/>
      <c r="E381" s="47">
        <v>0</v>
      </c>
      <c r="F381" s="24">
        <f t="shared" si="38"/>
        <v>0</v>
      </c>
      <c r="G381" s="44"/>
      <c r="H381" s="44"/>
      <c r="I381" s="25">
        <f t="shared" si="39"/>
        <v>0</v>
      </c>
      <c r="J381" s="26"/>
      <c r="K381" s="118"/>
      <c r="L381" s="118"/>
      <c r="M381" s="245"/>
    </row>
    <row r="382" spans="1:13" ht="36" customHeight="1">
      <c r="A382" s="221" t="s">
        <v>1211</v>
      </c>
      <c r="B382" s="27" t="s">
        <v>1210</v>
      </c>
      <c r="C382" s="27"/>
      <c r="D382" s="47">
        <v>0.181</v>
      </c>
      <c r="E382" s="47">
        <v>0.2</v>
      </c>
      <c r="F382" s="24">
        <f t="shared" si="38"/>
        <v>0.2</v>
      </c>
      <c r="G382" s="25">
        <f>F382</f>
        <v>0.2</v>
      </c>
      <c r="H382" s="25"/>
      <c r="I382" s="25">
        <f t="shared" si="39"/>
        <v>0.019000000000000017</v>
      </c>
      <c r="J382" s="26">
        <f>E382/D382-100%</f>
        <v>0.1049723756906078</v>
      </c>
      <c r="K382" s="118"/>
      <c r="L382" s="118"/>
      <c r="M382" s="245"/>
    </row>
    <row r="383" spans="1:13" ht="36" customHeight="1">
      <c r="A383" s="221" t="s">
        <v>1209</v>
      </c>
      <c r="B383" s="27" t="s">
        <v>1208</v>
      </c>
      <c r="C383" s="27"/>
      <c r="D383" s="47">
        <v>0.179</v>
      </c>
      <c r="E383" s="47">
        <v>0.183</v>
      </c>
      <c r="F383" s="24">
        <f t="shared" si="38"/>
        <v>0.183</v>
      </c>
      <c r="G383" s="25">
        <f>F383</f>
        <v>0.183</v>
      </c>
      <c r="H383" s="25"/>
      <c r="I383" s="25">
        <f t="shared" si="39"/>
        <v>0.0040000000000000036</v>
      </c>
      <c r="J383" s="26">
        <f>E383/D383-100%</f>
        <v>0.022346368715083775</v>
      </c>
      <c r="K383" s="118"/>
      <c r="L383" s="118"/>
      <c r="M383" s="245"/>
    </row>
    <row r="384" spans="1:13" ht="30" customHeight="1">
      <c r="A384" s="180" t="s">
        <v>843</v>
      </c>
      <c r="B384" s="43" t="s">
        <v>844</v>
      </c>
      <c r="C384" s="43"/>
      <c r="D384" s="15">
        <f>SUM(D386:D398)</f>
        <v>3.6211672799999994</v>
      </c>
      <c r="E384" s="15">
        <f>SUM(E386:E398)</f>
        <v>3.6213653505999996</v>
      </c>
      <c r="F384" s="15">
        <f>SUM(F386:F398)</f>
        <v>3.6213653505999996</v>
      </c>
      <c r="G384" s="15">
        <f>SUM(G386:G398)</f>
        <v>3.0410017006</v>
      </c>
      <c r="H384" s="15"/>
      <c r="I384" s="15"/>
      <c r="J384" s="16"/>
      <c r="K384" s="15"/>
      <c r="L384" s="15"/>
      <c r="M384" s="244"/>
    </row>
    <row r="385" spans="1:13" ht="24" customHeight="1">
      <c r="A385" s="247" t="s">
        <v>896</v>
      </c>
      <c r="B385" s="56" t="s">
        <v>105</v>
      </c>
      <c r="C385" s="56"/>
      <c r="D385" s="25"/>
      <c r="E385" s="44"/>
      <c r="F385" s="24">
        <f t="shared" si="38"/>
        <v>0</v>
      </c>
      <c r="G385" s="52"/>
      <c r="H385" s="44"/>
      <c r="I385" s="25">
        <f>E385-D385</f>
        <v>0</v>
      </c>
      <c r="J385" s="26"/>
      <c r="K385" s="118"/>
      <c r="L385" s="118"/>
      <c r="M385" s="245"/>
    </row>
    <row r="386" spans="1:13" ht="63.75" customHeight="1">
      <c r="A386" s="248" t="s">
        <v>1207</v>
      </c>
      <c r="B386" s="121" t="s">
        <v>147</v>
      </c>
      <c r="C386" s="121"/>
      <c r="D386" s="25">
        <v>0.48569</v>
      </c>
      <c r="E386" s="25">
        <v>0.48605828</v>
      </c>
      <c r="F386" s="24">
        <f t="shared" si="38"/>
        <v>0.48605828</v>
      </c>
      <c r="G386" s="25">
        <v>0.48605828</v>
      </c>
      <c r="H386" s="25"/>
      <c r="I386" s="25"/>
      <c r="J386" s="26"/>
      <c r="K386" s="25"/>
      <c r="L386" s="47"/>
      <c r="M386" s="199"/>
    </row>
    <row r="387" spans="1:13" ht="27" customHeight="1">
      <c r="A387" s="247" t="s">
        <v>104</v>
      </c>
      <c r="B387" s="122" t="s">
        <v>133</v>
      </c>
      <c r="C387" s="122"/>
      <c r="D387" s="25"/>
      <c r="E387" s="105"/>
      <c r="F387" s="24">
        <f t="shared" si="38"/>
        <v>0</v>
      </c>
      <c r="G387" s="44"/>
      <c r="H387" s="44"/>
      <c r="I387" s="25">
        <f>E387-D387</f>
        <v>0</v>
      </c>
      <c r="J387" s="26"/>
      <c r="K387" s="118"/>
      <c r="L387" s="118"/>
      <c r="M387" s="245"/>
    </row>
    <row r="388" spans="1:13" ht="55.5" customHeight="1">
      <c r="A388" s="249" t="s">
        <v>148</v>
      </c>
      <c r="B388" s="123" t="s">
        <v>150</v>
      </c>
      <c r="C388" s="123"/>
      <c r="D388" s="25">
        <v>0.785</v>
      </c>
      <c r="E388" s="25">
        <v>0.78535207</v>
      </c>
      <c r="F388" s="24">
        <f t="shared" si="38"/>
        <v>0.78535207</v>
      </c>
      <c r="G388" s="25">
        <v>0.78535207</v>
      </c>
      <c r="H388" s="25"/>
      <c r="I388" s="25"/>
      <c r="J388" s="26"/>
      <c r="K388" s="25"/>
      <c r="L388" s="47"/>
      <c r="M388" s="186"/>
    </row>
    <row r="389" spans="1:13" ht="55.5" customHeight="1">
      <c r="A389" s="249" t="s">
        <v>149</v>
      </c>
      <c r="B389" s="123" t="s">
        <v>151</v>
      </c>
      <c r="C389" s="123"/>
      <c r="D389" s="25">
        <v>0.76569328</v>
      </c>
      <c r="E389" s="25">
        <v>0.76569328</v>
      </c>
      <c r="F389" s="24">
        <f t="shared" si="38"/>
        <v>0.76569328</v>
      </c>
      <c r="G389" s="25">
        <v>0.76569328</v>
      </c>
      <c r="H389" s="25"/>
      <c r="I389" s="25">
        <f aca="true" t="shared" si="42" ref="I389:I394">E389-D389</f>
        <v>0</v>
      </c>
      <c r="J389" s="26">
        <f>E389/D389-100%</f>
        <v>0</v>
      </c>
      <c r="K389" s="25"/>
      <c r="L389" s="47"/>
      <c r="M389" s="186"/>
    </row>
    <row r="390" spans="1:13" ht="55.5" customHeight="1">
      <c r="A390" s="249" t="s">
        <v>1206</v>
      </c>
      <c r="B390" s="124" t="s">
        <v>590</v>
      </c>
      <c r="C390" s="124"/>
      <c r="D390" s="25">
        <v>0.147664</v>
      </c>
      <c r="E390" s="25">
        <v>0.16385814999999998</v>
      </c>
      <c r="F390" s="24">
        <f t="shared" si="38"/>
        <v>0.16385814999999998</v>
      </c>
      <c r="G390" s="25"/>
      <c r="H390" s="25"/>
      <c r="I390" s="25">
        <f t="shared" si="42"/>
        <v>0.01619414999999999</v>
      </c>
      <c r="J390" s="26">
        <f>E390/D390-100%</f>
        <v>0.10966891049951233</v>
      </c>
      <c r="K390" s="25"/>
      <c r="L390" s="47"/>
      <c r="M390" s="186"/>
    </row>
    <row r="391" spans="1:13" ht="55.5" customHeight="1">
      <c r="A391" s="249" t="s">
        <v>1205</v>
      </c>
      <c r="B391" s="124" t="s">
        <v>591</v>
      </c>
      <c r="C391" s="124"/>
      <c r="D391" s="25">
        <v>0.139442</v>
      </c>
      <c r="E391" s="25">
        <v>0.1227255</v>
      </c>
      <c r="F391" s="24">
        <f t="shared" si="38"/>
        <v>0.1227255</v>
      </c>
      <c r="G391" s="25"/>
      <c r="H391" s="25"/>
      <c r="I391" s="25">
        <f t="shared" si="42"/>
        <v>-0.01671650000000001</v>
      </c>
      <c r="J391" s="26">
        <f>E391/D391-100%</f>
        <v>-0.11988138437486562</v>
      </c>
      <c r="K391" s="25"/>
      <c r="L391" s="47"/>
      <c r="M391" s="186"/>
    </row>
    <row r="392" spans="1:13" ht="52.5" customHeight="1">
      <c r="A392" s="249" t="s">
        <v>1204</v>
      </c>
      <c r="B392" s="125" t="s">
        <v>152</v>
      </c>
      <c r="C392" s="125"/>
      <c r="D392" s="25">
        <v>0.14689</v>
      </c>
      <c r="E392" s="25">
        <v>0.14689</v>
      </c>
      <c r="F392" s="24">
        <f t="shared" si="38"/>
        <v>0.14689</v>
      </c>
      <c r="G392" s="44"/>
      <c r="H392" s="25"/>
      <c r="I392" s="25">
        <f t="shared" si="42"/>
        <v>0</v>
      </c>
      <c r="J392" s="26">
        <f>E392/D392-100%</f>
        <v>0</v>
      </c>
      <c r="K392" s="118"/>
      <c r="L392" s="118"/>
      <c r="M392" s="245"/>
    </row>
    <row r="393" spans="1:13" ht="52.5" customHeight="1">
      <c r="A393" s="249" t="s">
        <v>1203</v>
      </c>
      <c r="B393" s="27" t="s">
        <v>153</v>
      </c>
      <c r="C393" s="27"/>
      <c r="D393" s="25">
        <v>0.14689</v>
      </c>
      <c r="E393" s="25">
        <v>0.14689</v>
      </c>
      <c r="F393" s="24">
        <f t="shared" si="38"/>
        <v>0.14689</v>
      </c>
      <c r="G393" s="44"/>
      <c r="H393" s="25"/>
      <c r="I393" s="25">
        <f t="shared" si="42"/>
        <v>0</v>
      </c>
      <c r="J393" s="26">
        <f>E393/D393-100%</f>
        <v>0</v>
      </c>
      <c r="K393" s="118"/>
      <c r="L393" s="118"/>
      <c r="M393" s="245"/>
    </row>
    <row r="394" spans="1:13" ht="21.75" customHeight="1">
      <c r="A394" s="250" t="s">
        <v>114</v>
      </c>
      <c r="B394" s="126" t="s">
        <v>90</v>
      </c>
      <c r="C394" s="126"/>
      <c r="D394" s="25"/>
      <c r="E394" s="105"/>
      <c r="F394" s="24">
        <f t="shared" si="38"/>
        <v>0</v>
      </c>
      <c r="G394" s="44"/>
      <c r="H394" s="44"/>
      <c r="I394" s="25">
        <f t="shared" si="42"/>
        <v>0</v>
      </c>
      <c r="J394" s="26"/>
      <c r="K394" s="118"/>
      <c r="L394" s="118"/>
      <c r="M394" s="245"/>
    </row>
    <row r="395" spans="1:13" ht="36" customHeight="1">
      <c r="A395" s="185" t="s">
        <v>1202</v>
      </c>
      <c r="B395" s="11" t="s">
        <v>220</v>
      </c>
      <c r="C395" s="11"/>
      <c r="D395" s="25">
        <v>0.454689</v>
      </c>
      <c r="E395" s="47">
        <v>0.4546891758</v>
      </c>
      <c r="F395" s="24">
        <f t="shared" si="38"/>
        <v>0.4546891758</v>
      </c>
      <c r="G395" s="25">
        <v>0.4546891758</v>
      </c>
      <c r="H395" s="25"/>
      <c r="I395" s="25"/>
      <c r="J395" s="26"/>
      <c r="K395" s="119"/>
      <c r="L395" s="47"/>
      <c r="M395" s="246"/>
    </row>
    <row r="396" spans="1:13" ht="36" customHeight="1">
      <c r="A396" s="185" t="s">
        <v>1201</v>
      </c>
      <c r="B396" s="11" t="s">
        <v>218</v>
      </c>
      <c r="C396" s="11"/>
      <c r="D396" s="25">
        <v>0.501009</v>
      </c>
      <c r="E396" s="47">
        <v>0.5010088958</v>
      </c>
      <c r="F396" s="24">
        <f t="shared" si="38"/>
        <v>0.5010088958</v>
      </c>
      <c r="G396" s="25">
        <v>0.5010088958</v>
      </c>
      <c r="H396" s="25"/>
      <c r="I396" s="25"/>
      <c r="J396" s="26"/>
      <c r="K396" s="119"/>
      <c r="L396" s="47"/>
      <c r="M396" s="246"/>
    </row>
    <row r="397" spans="1:13" ht="27.75" customHeight="1">
      <c r="A397" s="250" t="s">
        <v>123</v>
      </c>
      <c r="B397" s="126" t="s">
        <v>95</v>
      </c>
      <c r="C397" s="126"/>
      <c r="D397" s="25"/>
      <c r="E397" s="44"/>
      <c r="F397" s="24">
        <f aca="true" t="shared" si="43" ref="F397:F460">E397</f>
        <v>0</v>
      </c>
      <c r="G397" s="44"/>
      <c r="H397" s="44"/>
      <c r="I397" s="25">
        <f>E397-D397</f>
        <v>0</v>
      </c>
      <c r="J397" s="26"/>
      <c r="K397" s="118"/>
      <c r="L397" s="118"/>
      <c r="M397" s="245"/>
    </row>
    <row r="398" spans="1:13" ht="36" customHeight="1">
      <c r="A398" s="185" t="s">
        <v>1200</v>
      </c>
      <c r="B398" s="11" t="s">
        <v>210</v>
      </c>
      <c r="C398" s="11"/>
      <c r="D398" s="25">
        <v>0.0482</v>
      </c>
      <c r="E398" s="47">
        <v>0.048199999</v>
      </c>
      <c r="F398" s="24">
        <f t="shared" si="43"/>
        <v>0.048199999</v>
      </c>
      <c r="G398" s="25">
        <v>0.048199999</v>
      </c>
      <c r="H398" s="25"/>
      <c r="I398" s="25"/>
      <c r="J398" s="26"/>
      <c r="K398" s="119"/>
      <c r="L398" s="47"/>
      <c r="M398" s="186"/>
    </row>
    <row r="399" spans="1:13" ht="36" customHeight="1">
      <c r="A399" s="196" t="s">
        <v>1199</v>
      </c>
      <c r="B399" s="57" t="s">
        <v>1198</v>
      </c>
      <c r="C399" s="127"/>
      <c r="D399" s="58">
        <v>71.30701216380002</v>
      </c>
      <c r="E399" s="58">
        <f>SUM(E400:E502)</f>
        <v>70.87290928600002</v>
      </c>
      <c r="F399" s="58">
        <f>SUM(F400:F502)</f>
        <v>70.87290928600002</v>
      </c>
      <c r="G399" s="58">
        <f>SUM(G400:G502)</f>
        <v>68.19075428600003</v>
      </c>
      <c r="H399" s="58"/>
      <c r="I399" s="15">
        <f aca="true" t="shared" si="44" ref="I399:I427">E399-D399</f>
        <v>-0.4341028778000009</v>
      </c>
      <c r="J399" s="16">
        <f>E399/D399-100%</f>
        <v>-0.006087800689262068</v>
      </c>
      <c r="K399" s="58"/>
      <c r="L399" s="58"/>
      <c r="M399" s="201"/>
    </row>
    <row r="400" spans="1:13" ht="36" customHeight="1">
      <c r="A400" s="235" t="s">
        <v>896</v>
      </c>
      <c r="B400" s="56" t="s">
        <v>105</v>
      </c>
      <c r="C400" s="128"/>
      <c r="D400" s="52"/>
      <c r="E400" s="24">
        <v>0</v>
      </c>
      <c r="F400" s="24">
        <f t="shared" si="43"/>
        <v>0</v>
      </c>
      <c r="G400" s="47"/>
      <c r="H400" s="47"/>
      <c r="I400" s="25">
        <f t="shared" si="44"/>
        <v>0</v>
      </c>
      <c r="J400" s="26"/>
      <c r="K400" s="105"/>
      <c r="L400" s="105"/>
      <c r="M400" s="184"/>
    </row>
    <row r="401" spans="1:13" ht="51" customHeight="1">
      <c r="A401" s="188" t="s">
        <v>1197</v>
      </c>
      <c r="B401" s="27" t="s">
        <v>154</v>
      </c>
      <c r="C401" s="27"/>
      <c r="D401" s="41">
        <v>0.220437</v>
      </c>
      <c r="E401" s="24">
        <v>0.23184981</v>
      </c>
      <c r="F401" s="24">
        <f t="shared" si="43"/>
        <v>0.23184981</v>
      </c>
      <c r="G401" s="47">
        <f>F401</f>
        <v>0.23184981</v>
      </c>
      <c r="H401" s="47"/>
      <c r="I401" s="25">
        <f t="shared" si="44"/>
        <v>0.011412809999999995</v>
      </c>
      <c r="J401" s="26">
        <f>E401/D401-100%</f>
        <v>0.0517735679581921</v>
      </c>
      <c r="K401" s="105"/>
      <c r="L401" s="105"/>
      <c r="M401" s="184"/>
    </row>
    <row r="402" spans="1:13" ht="51" customHeight="1">
      <c r="A402" s="188" t="s">
        <v>1196</v>
      </c>
      <c r="B402" s="27" t="s">
        <v>155</v>
      </c>
      <c r="C402" s="27"/>
      <c r="D402" s="41">
        <v>0.45107306999999996</v>
      </c>
      <c r="E402" s="24">
        <v>0.45107306999999996</v>
      </c>
      <c r="F402" s="24">
        <f t="shared" si="43"/>
        <v>0.45107306999999996</v>
      </c>
      <c r="G402" s="24">
        <v>0.45107306999999996</v>
      </c>
      <c r="H402" s="47"/>
      <c r="I402" s="25">
        <f t="shared" si="44"/>
        <v>0</v>
      </c>
      <c r="J402" s="26">
        <f>E402/D402-100%</f>
        <v>0</v>
      </c>
      <c r="K402" s="52"/>
      <c r="L402" s="41"/>
      <c r="M402" s="186"/>
    </row>
    <row r="403" spans="1:13" ht="51" customHeight="1">
      <c r="A403" s="188" t="s">
        <v>1195</v>
      </c>
      <c r="B403" s="51" t="s">
        <v>1194</v>
      </c>
      <c r="C403" s="51"/>
      <c r="D403" s="41">
        <v>0.10102399999999999</v>
      </c>
      <c r="E403" s="24">
        <v>0.021991999999999998</v>
      </c>
      <c r="F403" s="24">
        <f t="shared" si="43"/>
        <v>0.021991999999999998</v>
      </c>
      <c r="G403" s="25"/>
      <c r="H403" s="47"/>
      <c r="I403" s="25">
        <f t="shared" si="44"/>
        <v>-0.07903199999999999</v>
      </c>
      <c r="J403" s="26">
        <f>E403/D403-100%</f>
        <v>-0.7823091542603737</v>
      </c>
      <c r="K403" s="25"/>
      <c r="L403" s="25"/>
      <c r="M403" s="186"/>
    </row>
    <row r="404" spans="1:13" ht="36" customHeight="1">
      <c r="A404" s="235" t="s">
        <v>104</v>
      </c>
      <c r="B404" s="56" t="s">
        <v>111</v>
      </c>
      <c r="C404" s="56"/>
      <c r="D404" s="41">
        <v>0</v>
      </c>
      <c r="E404" s="24">
        <v>0</v>
      </c>
      <c r="F404" s="24">
        <f t="shared" si="43"/>
        <v>0</v>
      </c>
      <c r="G404" s="41"/>
      <c r="H404" s="47"/>
      <c r="I404" s="25">
        <f t="shared" si="44"/>
        <v>0</v>
      </c>
      <c r="J404" s="26"/>
      <c r="K404" s="52"/>
      <c r="L404" s="41"/>
      <c r="M404" s="186"/>
    </row>
    <row r="405" spans="1:13" ht="36" customHeight="1">
      <c r="A405" s="221" t="s">
        <v>170</v>
      </c>
      <c r="B405" s="27" t="s">
        <v>156</v>
      </c>
      <c r="C405" s="41"/>
      <c r="D405" s="41">
        <v>2.9158760100000007</v>
      </c>
      <c r="E405" s="24">
        <v>2.9947224099999996</v>
      </c>
      <c r="F405" s="24">
        <f t="shared" si="43"/>
        <v>2.9947224099999996</v>
      </c>
      <c r="G405" s="41">
        <f>F405</f>
        <v>2.9947224099999996</v>
      </c>
      <c r="H405" s="47"/>
      <c r="I405" s="25">
        <f t="shared" si="44"/>
        <v>0.07884639999999887</v>
      </c>
      <c r="J405" s="26">
        <f aca="true" t="shared" si="45" ref="J405:J427">E405/D405-100%</f>
        <v>0.027040381597021046</v>
      </c>
      <c r="K405" s="52"/>
      <c r="L405" s="41"/>
      <c r="M405" s="186"/>
    </row>
    <row r="406" spans="1:13" ht="36" customHeight="1">
      <c r="A406" s="221" t="s">
        <v>171</v>
      </c>
      <c r="B406" s="27" t="s">
        <v>157</v>
      </c>
      <c r="C406" s="41"/>
      <c r="D406" s="41">
        <v>2.158724</v>
      </c>
      <c r="E406" s="24">
        <v>2.07344212</v>
      </c>
      <c r="F406" s="24">
        <f t="shared" si="43"/>
        <v>2.07344212</v>
      </c>
      <c r="G406" s="41">
        <f aca="true" t="shared" si="46" ref="G406:G414">F406</f>
        <v>2.07344212</v>
      </c>
      <c r="H406" s="47"/>
      <c r="I406" s="25">
        <f t="shared" si="44"/>
        <v>-0.0852818799999997</v>
      </c>
      <c r="J406" s="26">
        <f t="shared" si="45"/>
        <v>-0.03950568947211397</v>
      </c>
      <c r="K406" s="52"/>
      <c r="L406" s="41"/>
      <c r="M406" s="186"/>
    </row>
    <row r="407" spans="1:13" ht="36" customHeight="1">
      <c r="A407" s="221" t="s">
        <v>173</v>
      </c>
      <c r="B407" s="27" t="s">
        <v>158</v>
      </c>
      <c r="C407" s="41"/>
      <c r="D407" s="41">
        <v>4.0484784</v>
      </c>
      <c r="E407" s="24">
        <v>3.80316556</v>
      </c>
      <c r="F407" s="24">
        <f t="shared" si="43"/>
        <v>3.80316556</v>
      </c>
      <c r="G407" s="41">
        <f t="shared" si="46"/>
        <v>3.80316556</v>
      </c>
      <c r="H407" s="47"/>
      <c r="I407" s="25">
        <f t="shared" si="44"/>
        <v>-0.24531283999999953</v>
      </c>
      <c r="J407" s="26">
        <f t="shared" si="45"/>
        <v>-0.06059383693389586</v>
      </c>
      <c r="K407" s="52"/>
      <c r="L407" s="41"/>
      <c r="M407" s="186"/>
    </row>
    <row r="408" spans="1:13" ht="36" customHeight="1">
      <c r="A408" s="221" t="s">
        <v>175</v>
      </c>
      <c r="B408" s="27" t="s">
        <v>159</v>
      </c>
      <c r="C408" s="41"/>
      <c r="D408" s="41">
        <v>0.18268</v>
      </c>
      <c r="E408" s="24">
        <v>0.20642443000000002</v>
      </c>
      <c r="F408" s="24">
        <f t="shared" si="43"/>
        <v>0.20642443000000002</v>
      </c>
      <c r="G408" s="41">
        <f t="shared" si="46"/>
        <v>0.20642443000000002</v>
      </c>
      <c r="H408" s="47"/>
      <c r="I408" s="25">
        <f t="shared" si="44"/>
        <v>0.02374443000000001</v>
      </c>
      <c r="J408" s="26">
        <f t="shared" si="45"/>
        <v>0.1299782680096344</v>
      </c>
      <c r="K408" s="52"/>
      <c r="L408" s="41"/>
      <c r="M408" s="186"/>
    </row>
    <row r="409" spans="1:13" ht="36" customHeight="1">
      <c r="A409" s="221" t="s">
        <v>177</v>
      </c>
      <c r="B409" s="27" t="s">
        <v>160</v>
      </c>
      <c r="C409" s="41"/>
      <c r="D409" s="41">
        <v>1.603574</v>
      </c>
      <c r="E409" s="24">
        <v>1.5167345399999999</v>
      </c>
      <c r="F409" s="24">
        <f t="shared" si="43"/>
        <v>1.5167345399999999</v>
      </c>
      <c r="G409" s="41">
        <f t="shared" si="46"/>
        <v>1.5167345399999999</v>
      </c>
      <c r="H409" s="47"/>
      <c r="I409" s="25">
        <f t="shared" si="44"/>
        <v>-0.0868394600000002</v>
      </c>
      <c r="J409" s="26">
        <f t="shared" si="45"/>
        <v>-0.05415369668004111</v>
      </c>
      <c r="K409" s="52"/>
      <c r="L409" s="41"/>
      <c r="M409" s="186"/>
    </row>
    <row r="410" spans="1:13" ht="36" customHeight="1">
      <c r="A410" s="221" t="s">
        <v>179</v>
      </c>
      <c r="B410" s="27" t="s">
        <v>161</v>
      </c>
      <c r="C410" s="41"/>
      <c r="D410" s="41">
        <v>1.29382561</v>
      </c>
      <c r="E410" s="24">
        <v>1.3897350099999999</v>
      </c>
      <c r="F410" s="24">
        <f t="shared" si="43"/>
        <v>1.3897350099999999</v>
      </c>
      <c r="G410" s="41">
        <f t="shared" si="46"/>
        <v>1.3897350099999999</v>
      </c>
      <c r="H410" s="47"/>
      <c r="I410" s="25">
        <f t="shared" si="44"/>
        <v>0.09590939999999981</v>
      </c>
      <c r="J410" s="26">
        <f t="shared" si="45"/>
        <v>0.07412853730728042</v>
      </c>
      <c r="K410" s="52"/>
      <c r="L410" s="41"/>
      <c r="M410" s="186"/>
    </row>
    <row r="411" spans="1:13" ht="36" customHeight="1">
      <c r="A411" s="221" t="s">
        <v>425</v>
      </c>
      <c r="B411" s="27" t="s">
        <v>162</v>
      </c>
      <c r="C411" s="41"/>
      <c r="D411" s="41">
        <v>3.5605509999999994</v>
      </c>
      <c r="E411" s="24">
        <v>3.62789622</v>
      </c>
      <c r="F411" s="24">
        <f t="shared" si="43"/>
        <v>3.62789622</v>
      </c>
      <c r="G411" s="41">
        <f t="shared" si="46"/>
        <v>3.62789622</v>
      </c>
      <c r="H411" s="47"/>
      <c r="I411" s="25">
        <f t="shared" si="44"/>
        <v>0.06734522000000043</v>
      </c>
      <c r="J411" s="26">
        <f t="shared" si="45"/>
        <v>0.018914269167890074</v>
      </c>
      <c r="K411" s="52"/>
      <c r="L411" s="41"/>
      <c r="M411" s="186"/>
    </row>
    <row r="412" spans="1:13" ht="36" customHeight="1">
      <c r="A412" s="221" t="s">
        <v>426</v>
      </c>
      <c r="B412" s="27" t="s">
        <v>163</v>
      </c>
      <c r="C412" s="41"/>
      <c r="D412" s="41">
        <v>2.1102800000000004</v>
      </c>
      <c r="E412" s="24">
        <v>2.07765243</v>
      </c>
      <c r="F412" s="24">
        <f t="shared" si="43"/>
        <v>2.07765243</v>
      </c>
      <c r="G412" s="41">
        <f t="shared" si="46"/>
        <v>2.07765243</v>
      </c>
      <c r="H412" s="47"/>
      <c r="I412" s="25">
        <f t="shared" si="44"/>
        <v>-0.03262757000000027</v>
      </c>
      <c r="J412" s="26">
        <f t="shared" si="45"/>
        <v>-0.01546125158746714</v>
      </c>
      <c r="K412" s="52"/>
      <c r="L412" s="41"/>
      <c r="M412" s="186"/>
    </row>
    <row r="413" spans="1:13" ht="36" customHeight="1">
      <c r="A413" s="221" t="s">
        <v>427</v>
      </c>
      <c r="B413" s="27" t="s">
        <v>164</v>
      </c>
      <c r="C413" s="41"/>
      <c r="D413" s="41">
        <v>2.2067330000000003</v>
      </c>
      <c r="E413" s="24">
        <v>2.3639354</v>
      </c>
      <c r="F413" s="24">
        <f t="shared" si="43"/>
        <v>2.3639354</v>
      </c>
      <c r="G413" s="41">
        <f t="shared" si="46"/>
        <v>2.3639354</v>
      </c>
      <c r="H413" s="47"/>
      <c r="I413" s="25">
        <f t="shared" si="44"/>
        <v>0.15720239999999963</v>
      </c>
      <c r="J413" s="26">
        <f t="shared" si="45"/>
        <v>0.07123761687526287</v>
      </c>
      <c r="K413" s="52"/>
      <c r="L413" s="41"/>
      <c r="M413" s="186"/>
    </row>
    <row r="414" spans="1:13" ht="36" customHeight="1">
      <c r="A414" s="221" t="s">
        <v>428</v>
      </c>
      <c r="B414" s="27" t="s">
        <v>165</v>
      </c>
      <c r="C414" s="41"/>
      <c r="D414" s="41">
        <v>1.7790060000000003</v>
      </c>
      <c r="E414" s="24">
        <v>1.8284604300000002</v>
      </c>
      <c r="F414" s="24">
        <f t="shared" si="43"/>
        <v>1.8284604300000002</v>
      </c>
      <c r="G414" s="41">
        <f t="shared" si="46"/>
        <v>1.8284604300000002</v>
      </c>
      <c r="H414" s="47"/>
      <c r="I414" s="25">
        <f t="shared" si="44"/>
        <v>0.04945442999999994</v>
      </c>
      <c r="J414" s="26">
        <f t="shared" si="45"/>
        <v>0.027798911302154172</v>
      </c>
      <c r="K414" s="52"/>
      <c r="L414" s="41"/>
      <c r="M414" s="186"/>
    </row>
    <row r="415" spans="1:13" ht="60" customHeight="1">
      <c r="A415" s="221" t="s">
        <v>429</v>
      </c>
      <c r="B415" s="27" t="s">
        <v>166</v>
      </c>
      <c r="C415" s="41"/>
      <c r="D415" s="41">
        <v>4.81</v>
      </c>
      <c r="E415" s="24">
        <v>4.81516943</v>
      </c>
      <c r="F415" s="24">
        <f t="shared" si="43"/>
        <v>4.81516943</v>
      </c>
      <c r="G415" s="24">
        <v>4.81516943</v>
      </c>
      <c r="H415" s="47"/>
      <c r="I415" s="25">
        <f t="shared" si="44"/>
        <v>0.0051694300000004745</v>
      </c>
      <c r="J415" s="26">
        <f t="shared" si="45"/>
        <v>0.00107472557172561</v>
      </c>
      <c r="K415" s="52"/>
      <c r="L415" s="41"/>
      <c r="M415" s="186"/>
    </row>
    <row r="416" spans="1:13" ht="60" customHeight="1">
      <c r="A416" s="221" t="s">
        <v>430</v>
      </c>
      <c r="B416" s="27" t="s">
        <v>167</v>
      </c>
      <c r="C416" s="41"/>
      <c r="D416" s="41">
        <v>6.486000000000001</v>
      </c>
      <c r="E416" s="24">
        <v>6.49345687</v>
      </c>
      <c r="F416" s="24">
        <f t="shared" si="43"/>
        <v>6.49345687</v>
      </c>
      <c r="G416" s="24">
        <v>6.49345687</v>
      </c>
      <c r="H416" s="47"/>
      <c r="I416" s="25">
        <f t="shared" si="44"/>
        <v>0.007456869999999505</v>
      </c>
      <c r="J416" s="26">
        <f t="shared" si="45"/>
        <v>0.0011496870181928465</v>
      </c>
      <c r="K416" s="52"/>
      <c r="L416" s="41"/>
      <c r="M416" s="186"/>
    </row>
    <row r="417" spans="1:13" ht="60" customHeight="1">
      <c r="A417" s="221" t="s">
        <v>431</v>
      </c>
      <c r="B417" s="27" t="s">
        <v>168</v>
      </c>
      <c r="C417" s="41"/>
      <c r="D417" s="41">
        <v>5.511</v>
      </c>
      <c r="E417" s="24">
        <v>5.50139964</v>
      </c>
      <c r="F417" s="24">
        <f t="shared" si="43"/>
        <v>5.50139964</v>
      </c>
      <c r="G417" s="24">
        <v>5.50139964</v>
      </c>
      <c r="H417" s="47"/>
      <c r="I417" s="25">
        <f t="shared" si="44"/>
        <v>-0.009600360000000308</v>
      </c>
      <c r="J417" s="26">
        <f t="shared" si="45"/>
        <v>-0.0017420359281438147</v>
      </c>
      <c r="K417" s="52"/>
      <c r="L417" s="41"/>
      <c r="M417" s="186"/>
    </row>
    <row r="418" spans="1:13" ht="59.25" customHeight="1">
      <c r="A418" s="221" t="s">
        <v>432</v>
      </c>
      <c r="B418" s="27" t="s">
        <v>169</v>
      </c>
      <c r="C418" s="41"/>
      <c r="D418" s="41">
        <v>8.648</v>
      </c>
      <c r="E418" s="24">
        <v>8.61445817</v>
      </c>
      <c r="F418" s="24">
        <f t="shared" si="43"/>
        <v>8.61445817</v>
      </c>
      <c r="G418" s="24">
        <v>8.61445817</v>
      </c>
      <c r="H418" s="47"/>
      <c r="I418" s="25">
        <f t="shared" si="44"/>
        <v>-0.033541829999998996</v>
      </c>
      <c r="J418" s="26">
        <f t="shared" si="45"/>
        <v>-0.0038785649861238225</v>
      </c>
      <c r="K418" s="52"/>
      <c r="L418" s="41"/>
      <c r="M418" s="186"/>
    </row>
    <row r="419" spans="1:13" ht="65.25" customHeight="1">
      <c r="A419" s="221" t="s">
        <v>433</v>
      </c>
      <c r="B419" s="27" t="s">
        <v>498</v>
      </c>
      <c r="C419" s="41"/>
      <c r="D419" s="41">
        <v>0.46681257</v>
      </c>
      <c r="E419" s="24">
        <v>0.46222246</v>
      </c>
      <c r="F419" s="24">
        <f t="shared" si="43"/>
        <v>0.46222246</v>
      </c>
      <c r="G419" s="24">
        <v>0.46222246</v>
      </c>
      <c r="H419" s="47"/>
      <c r="I419" s="25">
        <f t="shared" si="44"/>
        <v>-0.004590109999999981</v>
      </c>
      <c r="J419" s="26">
        <f t="shared" si="45"/>
        <v>-0.009832875751396242</v>
      </c>
      <c r="K419" s="52"/>
      <c r="L419" s="41"/>
      <c r="M419" s="186"/>
    </row>
    <row r="420" spans="1:13" ht="76.5" customHeight="1">
      <c r="A420" s="221" t="s">
        <v>434</v>
      </c>
      <c r="B420" s="27" t="s">
        <v>499</v>
      </c>
      <c r="C420" s="41"/>
      <c r="D420" s="41">
        <v>0.034957459999999996</v>
      </c>
      <c r="E420" s="24">
        <v>0.034957459999999996</v>
      </c>
      <c r="F420" s="24">
        <f t="shared" si="43"/>
        <v>0.034957459999999996</v>
      </c>
      <c r="G420" s="41">
        <f>F420</f>
        <v>0.034957459999999996</v>
      </c>
      <c r="H420" s="47"/>
      <c r="I420" s="25">
        <f t="shared" si="44"/>
        <v>0</v>
      </c>
      <c r="J420" s="26">
        <f t="shared" si="45"/>
        <v>0</v>
      </c>
      <c r="K420" s="52"/>
      <c r="L420" s="41"/>
      <c r="M420" s="186"/>
    </row>
    <row r="421" spans="1:13" ht="76.5" customHeight="1">
      <c r="A421" s="221" t="s">
        <v>435</v>
      </c>
      <c r="B421" s="27" t="s">
        <v>500</v>
      </c>
      <c r="C421" s="41"/>
      <c r="D421" s="41">
        <v>0.03642204</v>
      </c>
      <c r="E421" s="24">
        <v>0.03642204</v>
      </c>
      <c r="F421" s="24">
        <f t="shared" si="43"/>
        <v>0.03642204</v>
      </c>
      <c r="G421" s="24">
        <v>0.03642204</v>
      </c>
      <c r="H421" s="47"/>
      <c r="I421" s="25">
        <f t="shared" si="44"/>
        <v>0</v>
      </c>
      <c r="J421" s="26">
        <f t="shared" si="45"/>
        <v>0</v>
      </c>
      <c r="K421" s="52"/>
      <c r="L421" s="41"/>
      <c r="M421" s="186"/>
    </row>
    <row r="422" spans="1:13" ht="71.25" customHeight="1">
      <c r="A422" s="221" t="s">
        <v>181</v>
      </c>
      <c r="B422" s="27" t="s">
        <v>501</v>
      </c>
      <c r="C422" s="41"/>
      <c r="D422" s="41">
        <v>0.17601216</v>
      </c>
      <c r="E422" s="24">
        <v>0.16401816</v>
      </c>
      <c r="F422" s="24">
        <f t="shared" si="43"/>
        <v>0.16401816</v>
      </c>
      <c r="G422" s="41">
        <f>F422</f>
        <v>0.16401816</v>
      </c>
      <c r="H422" s="47"/>
      <c r="I422" s="25">
        <f t="shared" si="44"/>
        <v>-0.011994000000000005</v>
      </c>
      <c r="J422" s="26">
        <f t="shared" si="45"/>
        <v>-0.06814301920958188</v>
      </c>
      <c r="K422" s="52"/>
      <c r="L422" s="41"/>
      <c r="M422" s="186"/>
    </row>
    <row r="423" spans="1:13" ht="66" customHeight="1">
      <c r="A423" s="221" t="s">
        <v>183</v>
      </c>
      <c r="B423" s="27" t="s">
        <v>502</v>
      </c>
      <c r="C423" s="41"/>
      <c r="D423" s="41">
        <v>0.016580630000000002</v>
      </c>
      <c r="E423" s="24">
        <v>0.016580630000000002</v>
      </c>
      <c r="F423" s="24">
        <f t="shared" si="43"/>
        <v>0.016580630000000002</v>
      </c>
      <c r="G423" s="41">
        <f>F423</f>
        <v>0.016580630000000002</v>
      </c>
      <c r="H423" s="47"/>
      <c r="I423" s="25">
        <f t="shared" si="44"/>
        <v>0</v>
      </c>
      <c r="J423" s="26">
        <f t="shared" si="45"/>
        <v>0</v>
      </c>
      <c r="K423" s="52"/>
      <c r="L423" s="41"/>
      <c r="M423" s="186"/>
    </row>
    <row r="424" spans="1:13" ht="78.75" customHeight="1">
      <c r="A424" s="221" t="s">
        <v>185</v>
      </c>
      <c r="B424" s="27" t="s">
        <v>503</v>
      </c>
      <c r="C424" s="41"/>
      <c r="D424" s="41">
        <v>0.0330608</v>
      </c>
      <c r="E424" s="24">
        <v>0.0330608</v>
      </c>
      <c r="F424" s="24">
        <f t="shared" si="43"/>
        <v>0.0330608</v>
      </c>
      <c r="G424" s="24">
        <v>0.0330608</v>
      </c>
      <c r="H424" s="47"/>
      <c r="I424" s="25">
        <f t="shared" si="44"/>
        <v>0</v>
      </c>
      <c r="J424" s="26">
        <f t="shared" si="45"/>
        <v>0</v>
      </c>
      <c r="K424" s="105"/>
      <c r="L424" s="105"/>
      <c r="M424" s="186"/>
    </row>
    <row r="425" spans="1:13" ht="78.75" customHeight="1">
      <c r="A425" s="221" t="s">
        <v>187</v>
      </c>
      <c r="B425" s="27" t="s">
        <v>504</v>
      </c>
      <c r="C425" s="41"/>
      <c r="D425" s="41">
        <v>0.00958426</v>
      </c>
      <c r="E425" s="24">
        <v>0.00958426</v>
      </c>
      <c r="F425" s="24">
        <f t="shared" si="43"/>
        <v>0.00958426</v>
      </c>
      <c r="G425" s="47">
        <f>F425</f>
        <v>0.00958426</v>
      </c>
      <c r="H425" s="47"/>
      <c r="I425" s="25">
        <f t="shared" si="44"/>
        <v>0</v>
      </c>
      <c r="J425" s="26">
        <f t="shared" si="45"/>
        <v>0</v>
      </c>
      <c r="K425" s="105"/>
      <c r="L425" s="105"/>
      <c r="M425" s="186"/>
    </row>
    <row r="426" spans="1:13" ht="65.25" customHeight="1">
      <c r="A426" s="221" t="s">
        <v>189</v>
      </c>
      <c r="B426" s="27" t="s">
        <v>505</v>
      </c>
      <c r="C426" s="41"/>
      <c r="D426" s="41">
        <v>0.02539388</v>
      </c>
      <c r="E426" s="24">
        <v>0.02539388</v>
      </c>
      <c r="F426" s="24">
        <f t="shared" si="43"/>
        <v>0.02539388</v>
      </c>
      <c r="G426" s="24">
        <v>0.02539388</v>
      </c>
      <c r="H426" s="47"/>
      <c r="I426" s="25">
        <f t="shared" si="44"/>
        <v>0</v>
      </c>
      <c r="J426" s="26">
        <f t="shared" si="45"/>
        <v>0</v>
      </c>
      <c r="K426" s="105"/>
      <c r="L426" s="105"/>
      <c r="M426" s="186"/>
    </row>
    <row r="427" spans="1:13" ht="67.5" customHeight="1">
      <c r="A427" s="221" t="s">
        <v>1193</v>
      </c>
      <c r="B427" s="27" t="s">
        <v>506</v>
      </c>
      <c r="C427" s="41"/>
      <c r="D427" s="41">
        <v>0.06222774</v>
      </c>
      <c r="E427" s="24">
        <v>0.053613789999999995</v>
      </c>
      <c r="F427" s="24">
        <f t="shared" si="43"/>
        <v>0.053613789999999995</v>
      </c>
      <c r="G427" s="47">
        <f>F427</f>
        <v>0.053613789999999995</v>
      </c>
      <c r="H427" s="47"/>
      <c r="I427" s="25">
        <f t="shared" si="44"/>
        <v>-0.008613950000000002</v>
      </c>
      <c r="J427" s="26">
        <f t="shared" si="45"/>
        <v>-0.13842620670459838</v>
      </c>
      <c r="K427" s="105"/>
      <c r="L427" s="105"/>
      <c r="M427" s="186"/>
    </row>
    <row r="428" spans="1:13" ht="51" customHeight="1">
      <c r="A428" s="221" t="s">
        <v>1192</v>
      </c>
      <c r="B428" s="27" t="s">
        <v>507</v>
      </c>
      <c r="C428" s="41"/>
      <c r="D428" s="41">
        <v>0.16908152</v>
      </c>
      <c r="E428" s="24">
        <v>0.16901252000000003</v>
      </c>
      <c r="F428" s="24">
        <f t="shared" si="43"/>
        <v>0.16901252000000003</v>
      </c>
      <c r="G428" s="47">
        <f>F428</f>
        <v>0.16901252000000003</v>
      </c>
      <c r="H428" s="47"/>
      <c r="I428" s="25"/>
      <c r="J428" s="26"/>
      <c r="K428" s="105"/>
      <c r="L428" s="105"/>
      <c r="M428" s="186"/>
    </row>
    <row r="429" spans="1:13" ht="78.75" customHeight="1">
      <c r="A429" s="221" t="s">
        <v>1191</v>
      </c>
      <c r="B429" s="27" t="s">
        <v>508</v>
      </c>
      <c r="C429" s="41"/>
      <c r="D429" s="41">
        <v>0.29341561000000005</v>
      </c>
      <c r="E429" s="24">
        <v>0.29338461000000005</v>
      </c>
      <c r="F429" s="24">
        <f t="shared" si="43"/>
        <v>0.29338461000000005</v>
      </c>
      <c r="G429" s="47">
        <f>F429</f>
        <v>0.29338461000000005</v>
      </c>
      <c r="H429" s="47"/>
      <c r="I429" s="25"/>
      <c r="J429" s="26"/>
      <c r="K429" s="105"/>
      <c r="L429" s="105"/>
      <c r="M429" s="186"/>
    </row>
    <row r="430" spans="1:13" ht="78.75" customHeight="1">
      <c r="A430" s="221" t="s">
        <v>1190</v>
      </c>
      <c r="B430" s="27" t="s">
        <v>509</v>
      </c>
      <c r="C430" s="41"/>
      <c r="D430" s="41">
        <v>0.0705972</v>
      </c>
      <c r="E430" s="24">
        <v>0.0705972</v>
      </c>
      <c r="F430" s="24">
        <f t="shared" si="43"/>
        <v>0.0705972</v>
      </c>
      <c r="G430" s="24">
        <v>0.0705972</v>
      </c>
      <c r="H430" s="47"/>
      <c r="I430" s="25">
        <f>E430-D430</f>
        <v>0</v>
      </c>
      <c r="J430" s="26">
        <f>E430/D430-100%</f>
        <v>0</v>
      </c>
      <c r="K430" s="105"/>
      <c r="L430" s="105"/>
      <c r="M430" s="186"/>
    </row>
    <row r="431" spans="1:13" ht="78.75" customHeight="1">
      <c r="A431" s="221" t="s">
        <v>1189</v>
      </c>
      <c r="B431" s="27" t="s">
        <v>592</v>
      </c>
      <c r="C431" s="41"/>
      <c r="D431" s="41">
        <v>0.10552349</v>
      </c>
      <c r="E431" s="24">
        <v>0.10552349</v>
      </c>
      <c r="F431" s="24">
        <f t="shared" si="43"/>
        <v>0.10552349</v>
      </c>
      <c r="G431" s="24">
        <v>0.10552349</v>
      </c>
      <c r="H431" s="47"/>
      <c r="I431" s="25">
        <f>E431-D431</f>
        <v>0</v>
      </c>
      <c r="J431" s="26">
        <f>E431/D431-100%</f>
        <v>0</v>
      </c>
      <c r="K431" s="105"/>
      <c r="L431" s="105"/>
      <c r="M431" s="186"/>
    </row>
    <row r="432" spans="1:13" ht="78.75" customHeight="1">
      <c r="A432" s="221" t="s">
        <v>1188</v>
      </c>
      <c r="B432" s="27" t="s">
        <v>593</v>
      </c>
      <c r="C432" s="41"/>
      <c r="D432" s="41">
        <v>0.3850228038</v>
      </c>
      <c r="E432" s="24">
        <v>0.39538548</v>
      </c>
      <c r="F432" s="24">
        <f t="shared" si="43"/>
        <v>0.39538548</v>
      </c>
      <c r="G432" s="47">
        <f>F432</f>
        <v>0.39538548</v>
      </c>
      <c r="H432" s="47"/>
      <c r="I432" s="25">
        <f>E432-D432</f>
        <v>0.010362676200000032</v>
      </c>
      <c r="J432" s="26">
        <f>E432/D432-100%</f>
        <v>0.02691444791769504</v>
      </c>
      <c r="K432" s="105"/>
      <c r="L432" s="105"/>
      <c r="M432" s="186"/>
    </row>
    <row r="433" spans="1:13" ht="78.75" customHeight="1">
      <c r="A433" s="221" t="s">
        <v>1187</v>
      </c>
      <c r="B433" s="27" t="s">
        <v>594</v>
      </c>
      <c r="C433" s="41"/>
      <c r="D433" s="41">
        <v>0.23930001</v>
      </c>
      <c r="E433" s="24">
        <v>0.206702426</v>
      </c>
      <c r="F433" s="24">
        <f t="shared" si="43"/>
        <v>0.206702426</v>
      </c>
      <c r="G433" s="47">
        <f>F433</f>
        <v>0.206702426</v>
      </c>
      <c r="H433" s="47"/>
      <c r="I433" s="25">
        <f>E433-D433</f>
        <v>-0.03259758400000001</v>
      </c>
      <c r="J433" s="26">
        <f>E433/D433-100%</f>
        <v>-0.136220570989529</v>
      </c>
      <c r="K433" s="105"/>
      <c r="L433" s="105"/>
      <c r="M433" s="186"/>
    </row>
    <row r="434" spans="1:13" ht="78.75" customHeight="1">
      <c r="A434" s="221" t="s">
        <v>1186</v>
      </c>
      <c r="B434" s="27" t="s">
        <v>557</v>
      </c>
      <c r="C434" s="41"/>
      <c r="D434" s="41">
        <v>0.24804239</v>
      </c>
      <c r="E434" s="24">
        <v>0.24804995</v>
      </c>
      <c r="F434" s="24">
        <f t="shared" si="43"/>
        <v>0.24804995</v>
      </c>
      <c r="G434" s="24">
        <v>0.24804995</v>
      </c>
      <c r="H434" s="47"/>
      <c r="I434" s="25"/>
      <c r="J434" s="26"/>
      <c r="K434" s="105"/>
      <c r="L434" s="105"/>
      <c r="M434" s="186"/>
    </row>
    <row r="435" spans="1:13" ht="78.75" customHeight="1">
      <c r="A435" s="221" t="s">
        <v>1185</v>
      </c>
      <c r="B435" s="27" t="s">
        <v>558</v>
      </c>
      <c r="C435" s="41"/>
      <c r="D435" s="41">
        <v>0.09651836</v>
      </c>
      <c r="E435" s="24">
        <v>0.09648736</v>
      </c>
      <c r="F435" s="24">
        <f t="shared" si="43"/>
        <v>0.09648736</v>
      </c>
      <c r="G435" s="47">
        <f>F435</f>
        <v>0.09648736</v>
      </c>
      <c r="H435" s="47"/>
      <c r="I435" s="25"/>
      <c r="J435" s="26"/>
      <c r="K435" s="105"/>
      <c r="L435" s="105"/>
      <c r="M435" s="186"/>
    </row>
    <row r="436" spans="1:13" ht="78.75" customHeight="1">
      <c r="A436" s="221" t="s">
        <v>1184</v>
      </c>
      <c r="B436" s="27" t="s">
        <v>595</v>
      </c>
      <c r="C436" s="41"/>
      <c r="D436" s="41">
        <v>0.751</v>
      </c>
      <c r="E436" s="24">
        <v>0.7516307</v>
      </c>
      <c r="F436" s="24">
        <f t="shared" si="43"/>
        <v>0.7516307</v>
      </c>
      <c r="G436" s="47">
        <f>F436</f>
        <v>0.7516307</v>
      </c>
      <c r="H436" s="47"/>
      <c r="I436" s="25">
        <f>E436-D436</f>
        <v>0.000630699999999984</v>
      </c>
      <c r="J436" s="26">
        <f>E436/D436-100%</f>
        <v>0.0008398135818907804</v>
      </c>
      <c r="K436" s="105"/>
      <c r="L436" s="105"/>
      <c r="M436" s="186"/>
    </row>
    <row r="437" spans="1:13" ht="78.75" customHeight="1">
      <c r="A437" s="221" t="s">
        <v>1183</v>
      </c>
      <c r="B437" s="27" t="s">
        <v>596</v>
      </c>
      <c r="C437" s="41"/>
      <c r="D437" s="41">
        <v>0.006</v>
      </c>
      <c r="E437" s="24">
        <v>0.00590135</v>
      </c>
      <c r="F437" s="24">
        <f t="shared" si="43"/>
        <v>0.00590135</v>
      </c>
      <c r="G437" s="24">
        <v>0.00590135</v>
      </c>
      <c r="H437" s="47"/>
      <c r="I437" s="25"/>
      <c r="J437" s="26"/>
      <c r="K437" s="105"/>
      <c r="L437" s="105"/>
      <c r="M437" s="186"/>
    </row>
    <row r="438" spans="1:13" ht="78.75" customHeight="1">
      <c r="A438" s="221" t="s">
        <v>1182</v>
      </c>
      <c r="B438" s="27" t="s">
        <v>597</v>
      </c>
      <c r="C438" s="41"/>
      <c r="D438" s="41">
        <v>0.023</v>
      </c>
      <c r="E438" s="24">
        <v>0.02637823</v>
      </c>
      <c r="F438" s="24">
        <f t="shared" si="43"/>
        <v>0.02637823</v>
      </c>
      <c r="G438" s="24">
        <v>0.026378230000000003</v>
      </c>
      <c r="H438" s="47"/>
      <c r="I438" s="25">
        <f aca="true" t="shared" si="47" ref="I438:I445">E438-D438</f>
        <v>0.0033782299999999994</v>
      </c>
      <c r="J438" s="26">
        <f aca="true" t="shared" si="48" ref="J438:J445">E438/D438-100%</f>
        <v>0.14687956521739132</v>
      </c>
      <c r="K438" s="105"/>
      <c r="L438" s="105"/>
      <c r="M438" s="186"/>
    </row>
    <row r="439" spans="1:13" ht="59.25" customHeight="1">
      <c r="A439" s="221" t="s">
        <v>1181</v>
      </c>
      <c r="B439" s="27" t="s">
        <v>598</v>
      </c>
      <c r="C439" s="41"/>
      <c r="D439" s="41">
        <v>0.455825</v>
      </c>
      <c r="E439" s="24">
        <v>0.40756994</v>
      </c>
      <c r="F439" s="24">
        <f t="shared" si="43"/>
        <v>0.40756994</v>
      </c>
      <c r="G439" s="47">
        <f>F439</f>
        <v>0.40756994</v>
      </c>
      <c r="H439" s="47"/>
      <c r="I439" s="25">
        <f t="shared" si="47"/>
        <v>-0.04825505999999996</v>
      </c>
      <c r="J439" s="26">
        <f t="shared" si="48"/>
        <v>-0.10586312729665981</v>
      </c>
      <c r="K439" s="105"/>
      <c r="L439" s="105"/>
      <c r="M439" s="186"/>
    </row>
    <row r="440" spans="1:13" ht="78.75" customHeight="1">
      <c r="A440" s="221" t="s">
        <v>1180</v>
      </c>
      <c r="B440" s="27" t="s">
        <v>599</v>
      </c>
      <c r="C440" s="41"/>
      <c r="D440" s="41">
        <v>0.019533000000000002</v>
      </c>
      <c r="E440" s="24">
        <v>0.01705939</v>
      </c>
      <c r="F440" s="24">
        <f t="shared" si="43"/>
        <v>0.01705939</v>
      </c>
      <c r="G440" s="47">
        <f>F440</f>
        <v>0.01705939</v>
      </c>
      <c r="H440" s="47"/>
      <c r="I440" s="25">
        <f t="shared" si="47"/>
        <v>-0.002473610000000001</v>
      </c>
      <c r="J440" s="26">
        <f t="shared" si="48"/>
        <v>-0.1266374852813188</v>
      </c>
      <c r="K440" s="105"/>
      <c r="L440" s="105"/>
      <c r="M440" s="186"/>
    </row>
    <row r="441" spans="1:13" ht="62.25" customHeight="1">
      <c r="A441" s="221" t="s">
        <v>1179</v>
      </c>
      <c r="B441" s="27" t="s">
        <v>600</v>
      </c>
      <c r="C441" s="41"/>
      <c r="D441" s="41">
        <v>0.45</v>
      </c>
      <c r="E441" s="24">
        <v>0.45110178</v>
      </c>
      <c r="F441" s="24">
        <f t="shared" si="43"/>
        <v>0.45110178</v>
      </c>
      <c r="G441" s="24">
        <v>0.45110178</v>
      </c>
      <c r="H441" s="47"/>
      <c r="I441" s="25">
        <f t="shared" si="47"/>
        <v>0.0011017799999999967</v>
      </c>
      <c r="J441" s="26">
        <f t="shared" si="48"/>
        <v>0.0024484000000000172</v>
      </c>
      <c r="K441" s="105"/>
      <c r="L441" s="105"/>
      <c r="M441" s="186"/>
    </row>
    <row r="442" spans="1:13" ht="78.75" customHeight="1">
      <c r="A442" s="221" t="s">
        <v>1178</v>
      </c>
      <c r="B442" s="27" t="s">
        <v>601</v>
      </c>
      <c r="C442" s="41"/>
      <c r="D442" s="41">
        <v>0.9572516</v>
      </c>
      <c r="E442" s="24">
        <v>0.88015933</v>
      </c>
      <c r="F442" s="24">
        <f t="shared" si="43"/>
        <v>0.88015933</v>
      </c>
      <c r="G442" s="47">
        <f>F442</f>
        <v>0.88015933</v>
      </c>
      <c r="H442" s="47"/>
      <c r="I442" s="25">
        <f t="shared" si="47"/>
        <v>-0.07709226999999996</v>
      </c>
      <c r="J442" s="26">
        <f t="shared" si="48"/>
        <v>-0.08053501294748422</v>
      </c>
      <c r="K442" s="105"/>
      <c r="L442" s="105"/>
      <c r="M442" s="186"/>
    </row>
    <row r="443" spans="1:13" ht="66" customHeight="1">
      <c r="A443" s="221" t="s">
        <v>1177</v>
      </c>
      <c r="B443" s="27" t="s">
        <v>602</v>
      </c>
      <c r="C443" s="41"/>
      <c r="D443" s="41">
        <v>0.1487992</v>
      </c>
      <c r="E443" s="24">
        <v>0.12688069000000002</v>
      </c>
      <c r="F443" s="24">
        <f t="shared" si="43"/>
        <v>0.12688069000000002</v>
      </c>
      <c r="G443" s="47">
        <f>F443</f>
        <v>0.12688069000000002</v>
      </c>
      <c r="H443" s="47"/>
      <c r="I443" s="25">
        <f t="shared" si="47"/>
        <v>-0.021918509999999974</v>
      </c>
      <c r="J443" s="26">
        <f t="shared" si="48"/>
        <v>-0.14730260646562598</v>
      </c>
      <c r="K443" s="105"/>
      <c r="L443" s="105"/>
      <c r="M443" s="186"/>
    </row>
    <row r="444" spans="1:13" ht="96.75" customHeight="1">
      <c r="A444" s="221" t="s">
        <v>1176</v>
      </c>
      <c r="B444" s="27" t="s">
        <v>603</v>
      </c>
      <c r="C444" s="41"/>
      <c r="D444" s="41">
        <v>0.1360316</v>
      </c>
      <c r="E444" s="24">
        <v>0.15563752</v>
      </c>
      <c r="F444" s="24">
        <f t="shared" si="43"/>
        <v>0.15563752</v>
      </c>
      <c r="G444" s="24">
        <v>0.15563752</v>
      </c>
      <c r="H444" s="47"/>
      <c r="I444" s="25">
        <f t="shared" si="47"/>
        <v>0.01960592</v>
      </c>
      <c r="J444" s="26">
        <f t="shared" si="48"/>
        <v>0.1441276879783815</v>
      </c>
      <c r="K444" s="52"/>
      <c r="L444" s="41"/>
      <c r="M444" s="186"/>
    </row>
    <row r="445" spans="1:13" ht="66.75" customHeight="1">
      <c r="A445" s="221" t="s">
        <v>1175</v>
      </c>
      <c r="B445" s="27" t="s">
        <v>604</v>
      </c>
      <c r="C445" s="41"/>
      <c r="D445" s="41">
        <v>0.1915502</v>
      </c>
      <c r="E445" s="24">
        <v>0.2237778</v>
      </c>
      <c r="F445" s="24">
        <f t="shared" si="43"/>
        <v>0.2237778</v>
      </c>
      <c r="G445" s="41">
        <f>F445</f>
        <v>0.2237778</v>
      </c>
      <c r="H445" s="47"/>
      <c r="I445" s="25">
        <f t="shared" si="47"/>
        <v>0.032227599999999995</v>
      </c>
      <c r="J445" s="26">
        <f t="shared" si="48"/>
        <v>0.16824623519056625</v>
      </c>
      <c r="K445" s="52"/>
      <c r="L445" s="41"/>
      <c r="M445" s="186"/>
    </row>
    <row r="446" spans="1:13" ht="96.75" customHeight="1">
      <c r="A446" s="221" t="s">
        <v>1174</v>
      </c>
      <c r="B446" s="27" t="s">
        <v>605</v>
      </c>
      <c r="C446" s="41"/>
      <c r="D446" s="41">
        <v>0.12925</v>
      </c>
      <c r="E446" s="24">
        <v>0.12894529</v>
      </c>
      <c r="F446" s="24">
        <f t="shared" si="43"/>
        <v>0.12894529</v>
      </c>
      <c r="G446" s="41">
        <f aca="true" t="shared" si="49" ref="G446:G477">F446</f>
        <v>0.12894529</v>
      </c>
      <c r="H446" s="47"/>
      <c r="I446" s="25"/>
      <c r="J446" s="26"/>
      <c r="K446" s="25"/>
      <c r="L446" s="25"/>
      <c r="M446" s="186"/>
    </row>
    <row r="447" spans="1:13" ht="60.75" customHeight="1">
      <c r="A447" s="221" t="s">
        <v>1173</v>
      </c>
      <c r="B447" s="27" t="s">
        <v>606</v>
      </c>
      <c r="C447" s="41"/>
      <c r="D447" s="41">
        <v>0.2</v>
      </c>
      <c r="E447" s="24">
        <v>0.200961</v>
      </c>
      <c r="F447" s="24">
        <f t="shared" si="43"/>
        <v>0.200961</v>
      </c>
      <c r="G447" s="41">
        <f t="shared" si="49"/>
        <v>0.200961</v>
      </c>
      <c r="H447" s="47"/>
      <c r="I447" s="25">
        <f>E447-D447</f>
        <v>0.0009609999999999896</v>
      </c>
      <c r="J447" s="26">
        <f>E447/D447-100%</f>
        <v>0.004804999999999948</v>
      </c>
      <c r="K447" s="25"/>
      <c r="L447" s="25"/>
      <c r="M447" s="186"/>
    </row>
    <row r="448" spans="1:13" ht="83.25" customHeight="1">
      <c r="A448" s="221" t="s">
        <v>1172</v>
      </c>
      <c r="B448" s="27" t="s">
        <v>607</v>
      </c>
      <c r="C448" s="41"/>
      <c r="D448" s="41">
        <v>0.0375859</v>
      </c>
      <c r="E448" s="24">
        <v>0.03884725</v>
      </c>
      <c r="F448" s="24">
        <f t="shared" si="43"/>
        <v>0.03884725</v>
      </c>
      <c r="G448" s="41">
        <f t="shared" si="49"/>
        <v>0.03884725</v>
      </c>
      <c r="H448" s="47"/>
      <c r="I448" s="25">
        <f>E448-D448</f>
        <v>0.0012613500000000014</v>
      </c>
      <c r="J448" s="26">
        <f>E448/D448-100%</f>
        <v>0.033559127225901264</v>
      </c>
      <c r="K448" s="25"/>
      <c r="L448" s="25"/>
      <c r="M448" s="186"/>
    </row>
    <row r="449" spans="1:13" ht="111" customHeight="1">
      <c r="A449" s="221" t="s">
        <v>1171</v>
      </c>
      <c r="B449" s="27" t="s">
        <v>608</v>
      </c>
      <c r="C449" s="41"/>
      <c r="D449" s="41">
        <v>0.013</v>
      </c>
      <c r="E449" s="24">
        <v>0.01314203</v>
      </c>
      <c r="F449" s="24">
        <f t="shared" si="43"/>
        <v>0.01314203</v>
      </c>
      <c r="G449" s="41">
        <f t="shared" si="49"/>
        <v>0.01314203</v>
      </c>
      <c r="H449" s="47"/>
      <c r="I449" s="25"/>
      <c r="J449" s="26"/>
      <c r="K449" s="25"/>
      <c r="L449" s="25"/>
      <c r="M449" s="186"/>
    </row>
    <row r="450" spans="1:13" ht="78.75" customHeight="1">
      <c r="A450" s="221" t="s">
        <v>1170</v>
      </c>
      <c r="B450" s="27" t="s">
        <v>609</v>
      </c>
      <c r="C450" s="41"/>
      <c r="D450" s="41">
        <v>0.404</v>
      </c>
      <c r="E450" s="24">
        <v>0.34737664</v>
      </c>
      <c r="F450" s="24">
        <f t="shared" si="43"/>
        <v>0.34737664</v>
      </c>
      <c r="G450" s="41">
        <f t="shared" si="49"/>
        <v>0.34737664</v>
      </c>
      <c r="H450" s="47"/>
      <c r="I450" s="25">
        <f aca="true" t="shared" si="50" ref="I450:I466">E450-D450</f>
        <v>-0.05662336000000001</v>
      </c>
      <c r="J450" s="26">
        <f aca="true" t="shared" si="51" ref="J450:J466">E450/D450-100%</f>
        <v>-0.14015683168316828</v>
      </c>
      <c r="K450" s="25"/>
      <c r="L450" s="25"/>
      <c r="M450" s="186"/>
    </row>
    <row r="451" spans="1:13" ht="78.75" customHeight="1">
      <c r="A451" s="221" t="s">
        <v>1169</v>
      </c>
      <c r="B451" s="27" t="s">
        <v>610</v>
      </c>
      <c r="C451" s="41"/>
      <c r="D451" s="41">
        <v>0.698</v>
      </c>
      <c r="E451" s="24">
        <v>0.63093777</v>
      </c>
      <c r="F451" s="24">
        <f t="shared" si="43"/>
        <v>0.63093777</v>
      </c>
      <c r="G451" s="41">
        <f t="shared" si="49"/>
        <v>0.63093777</v>
      </c>
      <c r="H451" s="47"/>
      <c r="I451" s="25">
        <f t="shared" si="50"/>
        <v>-0.06706223</v>
      </c>
      <c r="J451" s="26">
        <f t="shared" si="51"/>
        <v>-0.09607769340974215</v>
      </c>
      <c r="K451" s="25"/>
      <c r="L451" s="25"/>
      <c r="M451" s="186"/>
    </row>
    <row r="452" spans="1:13" ht="102.75" customHeight="1">
      <c r="A452" s="221" t="s">
        <v>1168</v>
      </c>
      <c r="B452" s="27" t="s">
        <v>611</v>
      </c>
      <c r="C452" s="41"/>
      <c r="D452" s="41">
        <v>0.13120959999999998</v>
      </c>
      <c r="E452" s="24">
        <v>0.14630814</v>
      </c>
      <c r="F452" s="24">
        <f t="shared" si="43"/>
        <v>0.14630814</v>
      </c>
      <c r="G452" s="41">
        <f t="shared" si="49"/>
        <v>0.14630814</v>
      </c>
      <c r="H452" s="47"/>
      <c r="I452" s="25">
        <f t="shared" si="50"/>
        <v>0.015098540000000021</v>
      </c>
      <c r="J452" s="26">
        <f t="shared" si="51"/>
        <v>0.11507191546960005</v>
      </c>
      <c r="K452" s="25"/>
      <c r="L452" s="25"/>
      <c r="M452" s="186"/>
    </row>
    <row r="453" spans="1:13" ht="78.75" customHeight="1">
      <c r="A453" s="221" t="s">
        <v>1167</v>
      </c>
      <c r="B453" s="27" t="s">
        <v>612</v>
      </c>
      <c r="C453" s="41"/>
      <c r="D453" s="41">
        <v>0.05513560000000001</v>
      </c>
      <c r="E453" s="24">
        <v>0.05736549</v>
      </c>
      <c r="F453" s="24">
        <f t="shared" si="43"/>
        <v>0.05736549</v>
      </c>
      <c r="G453" s="41">
        <f t="shared" si="49"/>
        <v>0.05736549</v>
      </c>
      <c r="H453" s="47"/>
      <c r="I453" s="25">
        <f t="shared" si="50"/>
        <v>0.0022298899999999913</v>
      </c>
      <c r="J453" s="26">
        <f t="shared" si="51"/>
        <v>0.04044374233707426</v>
      </c>
      <c r="K453" s="25"/>
      <c r="L453" s="25"/>
      <c r="M453" s="186"/>
    </row>
    <row r="454" spans="1:13" ht="99.75" customHeight="1">
      <c r="A454" s="221" t="s">
        <v>1166</v>
      </c>
      <c r="B454" s="27" t="s">
        <v>613</v>
      </c>
      <c r="C454" s="41"/>
      <c r="D454" s="41">
        <v>0.48916119999999996</v>
      </c>
      <c r="E454" s="24">
        <v>0.52290715</v>
      </c>
      <c r="F454" s="24">
        <f t="shared" si="43"/>
        <v>0.52290715</v>
      </c>
      <c r="G454" s="41">
        <f t="shared" si="49"/>
        <v>0.52290715</v>
      </c>
      <c r="H454" s="47"/>
      <c r="I454" s="25">
        <f t="shared" si="50"/>
        <v>0.033745950000000025</v>
      </c>
      <c r="J454" s="26">
        <f t="shared" si="51"/>
        <v>0.06898738084705003</v>
      </c>
      <c r="K454" s="41"/>
      <c r="L454" s="41"/>
      <c r="M454" s="199"/>
    </row>
    <row r="455" spans="1:13" ht="78.75" customHeight="1">
      <c r="A455" s="221" t="s">
        <v>1165</v>
      </c>
      <c r="B455" s="27" t="s">
        <v>614</v>
      </c>
      <c r="C455" s="41"/>
      <c r="D455" s="41">
        <v>1.08</v>
      </c>
      <c r="E455" s="24">
        <v>1.08286126</v>
      </c>
      <c r="F455" s="24">
        <f t="shared" si="43"/>
        <v>1.08286126</v>
      </c>
      <c r="G455" s="41">
        <f t="shared" si="49"/>
        <v>1.08286126</v>
      </c>
      <c r="H455" s="47"/>
      <c r="I455" s="25">
        <f t="shared" si="50"/>
        <v>0.0028612599999999766</v>
      </c>
      <c r="J455" s="26">
        <f t="shared" si="51"/>
        <v>0.002649314814814785</v>
      </c>
      <c r="K455" s="41"/>
      <c r="L455" s="41"/>
      <c r="M455" s="199"/>
    </row>
    <row r="456" spans="1:13" ht="78.75" customHeight="1">
      <c r="A456" s="221" t="s">
        <v>1164</v>
      </c>
      <c r="B456" s="27" t="s">
        <v>615</v>
      </c>
      <c r="C456" s="129"/>
      <c r="D456" s="41">
        <v>0.08771960000000001</v>
      </c>
      <c r="E456" s="24">
        <v>0.097821</v>
      </c>
      <c r="F456" s="24">
        <f t="shared" si="43"/>
        <v>0.097821</v>
      </c>
      <c r="G456" s="41">
        <f t="shared" si="49"/>
        <v>0.097821</v>
      </c>
      <c r="H456" s="47"/>
      <c r="I456" s="25">
        <f t="shared" si="50"/>
        <v>0.010101399999999996</v>
      </c>
      <c r="J456" s="26">
        <f t="shared" si="51"/>
        <v>0.11515556386486026</v>
      </c>
      <c r="K456" s="41"/>
      <c r="L456" s="41"/>
      <c r="M456" s="186"/>
    </row>
    <row r="457" spans="1:13" ht="78.75" customHeight="1">
      <c r="A457" s="221" t="s">
        <v>1163</v>
      </c>
      <c r="B457" s="27" t="s">
        <v>616</v>
      </c>
      <c r="C457" s="41"/>
      <c r="D457" s="28">
        <v>0.819</v>
      </c>
      <c r="E457" s="24">
        <v>0.98999852</v>
      </c>
      <c r="F457" s="24">
        <f t="shared" si="43"/>
        <v>0.98999852</v>
      </c>
      <c r="G457" s="41">
        <f t="shared" si="49"/>
        <v>0.98999852</v>
      </c>
      <c r="H457" s="47"/>
      <c r="I457" s="25">
        <f t="shared" si="50"/>
        <v>0.17099852000000004</v>
      </c>
      <c r="J457" s="26">
        <f t="shared" si="51"/>
        <v>0.20878940170940186</v>
      </c>
      <c r="K457" s="41"/>
      <c r="L457" s="41"/>
      <c r="M457" s="199"/>
    </row>
    <row r="458" spans="1:13" ht="78.75" customHeight="1">
      <c r="A458" s="221" t="s">
        <v>1162</v>
      </c>
      <c r="B458" s="27" t="s">
        <v>617</v>
      </c>
      <c r="C458" s="41"/>
      <c r="D458" s="41">
        <v>1.2050919999999998</v>
      </c>
      <c r="E458" s="24">
        <v>1.10979899</v>
      </c>
      <c r="F458" s="24">
        <f t="shared" si="43"/>
        <v>1.10979899</v>
      </c>
      <c r="G458" s="41">
        <f t="shared" si="49"/>
        <v>1.10979899</v>
      </c>
      <c r="H458" s="47"/>
      <c r="I458" s="25">
        <f t="shared" si="50"/>
        <v>-0.09529300999999979</v>
      </c>
      <c r="J458" s="26">
        <f t="shared" si="51"/>
        <v>-0.07907529881536002</v>
      </c>
      <c r="K458" s="41"/>
      <c r="L458" s="41"/>
      <c r="M458" s="199"/>
    </row>
    <row r="459" spans="1:13" ht="78.75" customHeight="1">
      <c r="A459" s="221" t="s">
        <v>1161</v>
      </c>
      <c r="B459" s="27" t="s">
        <v>618</v>
      </c>
      <c r="C459" s="41"/>
      <c r="D459" s="41">
        <v>0.098</v>
      </c>
      <c r="E459" s="24">
        <v>0.08439554</v>
      </c>
      <c r="F459" s="24">
        <f t="shared" si="43"/>
        <v>0.08439554</v>
      </c>
      <c r="G459" s="41">
        <f t="shared" si="49"/>
        <v>0.08439554</v>
      </c>
      <c r="H459" s="47"/>
      <c r="I459" s="25">
        <f t="shared" si="50"/>
        <v>-0.013604459999999999</v>
      </c>
      <c r="J459" s="26">
        <f t="shared" si="51"/>
        <v>-0.13882102040816324</v>
      </c>
      <c r="K459" s="25"/>
      <c r="L459" s="25"/>
      <c r="M459" s="186"/>
    </row>
    <row r="460" spans="1:13" ht="78.75" customHeight="1">
      <c r="A460" s="221" t="s">
        <v>1160</v>
      </c>
      <c r="B460" s="27" t="s">
        <v>619</v>
      </c>
      <c r="C460" s="41"/>
      <c r="D460" s="41">
        <v>0.1590536</v>
      </c>
      <c r="E460" s="24">
        <v>0.15726109</v>
      </c>
      <c r="F460" s="24">
        <f t="shared" si="43"/>
        <v>0.15726109</v>
      </c>
      <c r="G460" s="41">
        <f t="shared" si="49"/>
        <v>0.15726109</v>
      </c>
      <c r="H460" s="47"/>
      <c r="I460" s="25">
        <f t="shared" si="50"/>
        <v>-0.0017925099999999972</v>
      </c>
      <c r="J460" s="26">
        <f t="shared" si="51"/>
        <v>-0.01126984865479308</v>
      </c>
      <c r="K460" s="25"/>
      <c r="L460" s="25"/>
      <c r="M460" s="186"/>
    </row>
    <row r="461" spans="1:13" ht="78.75" customHeight="1">
      <c r="A461" s="221" t="s">
        <v>1159</v>
      </c>
      <c r="B461" s="27" t="s">
        <v>620</v>
      </c>
      <c r="C461" s="41"/>
      <c r="D461" s="41">
        <v>1.152</v>
      </c>
      <c r="E461" s="24">
        <v>1.05952145</v>
      </c>
      <c r="F461" s="24">
        <f aca="true" t="shared" si="52" ref="F461:F524">E461</f>
        <v>1.05952145</v>
      </c>
      <c r="G461" s="41">
        <f t="shared" si="49"/>
        <v>1.05952145</v>
      </c>
      <c r="H461" s="47"/>
      <c r="I461" s="25">
        <f t="shared" si="50"/>
        <v>-0.09247854999999983</v>
      </c>
      <c r="J461" s="26">
        <f t="shared" si="51"/>
        <v>-0.08027651909722211</v>
      </c>
      <c r="K461" s="25"/>
      <c r="L461" s="25"/>
      <c r="M461" s="186"/>
    </row>
    <row r="462" spans="1:13" ht="78.75" customHeight="1">
      <c r="A462" s="221" t="s">
        <v>1158</v>
      </c>
      <c r="B462" s="27" t="s">
        <v>621</v>
      </c>
      <c r="C462" s="41"/>
      <c r="D462" s="41">
        <v>0.096</v>
      </c>
      <c r="E462" s="24">
        <v>0.10132234</v>
      </c>
      <c r="F462" s="24">
        <f t="shared" si="52"/>
        <v>0.10132234</v>
      </c>
      <c r="G462" s="41">
        <f t="shared" si="49"/>
        <v>0.10132234</v>
      </c>
      <c r="H462" s="47"/>
      <c r="I462" s="25">
        <f t="shared" si="50"/>
        <v>0.005322339999999995</v>
      </c>
      <c r="J462" s="26">
        <f t="shared" si="51"/>
        <v>0.055441041666666635</v>
      </c>
      <c r="K462" s="25"/>
      <c r="L462" s="25"/>
      <c r="M462" s="186"/>
    </row>
    <row r="463" spans="1:13" ht="78.75" customHeight="1">
      <c r="A463" s="221" t="s">
        <v>1157</v>
      </c>
      <c r="B463" s="27" t="s">
        <v>622</v>
      </c>
      <c r="C463" s="41"/>
      <c r="D463" s="41">
        <v>0.1433665</v>
      </c>
      <c r="E463" s="24">
        <v>0.14710886</v>
      </c>
      <c r="F463" s="24">
        <f t="shared" si="52"/>
        <v>0.14710886</v>
      </c>
      <c r="G463" s="41">
        <f t="shared" si="49"/>
        <v>0.14710886</v>
      </c>
      <c r="H463" s="47"/>
      <c r="I463" s="25">
        <f t="shared" si="50"/>
        <v>0.00374236</v>
      </c>
      <c r="J463" s="26">
        <f t="shared" si="51"/>
        <v>0.026103448155601283</v>
      </c>
      <c r="K463" s="25"/>
      <c r="L463" s="25"/>
      <c r="M463" s="186"/>
    </row>
    <row r="464" spans="1:13" ht="78.75" customHeight="1">
      <c r="A464" s="221" t="s">
        <v>1156</v>
      </c>
      <c r="B464" s="27" t="s">
        <v>623</v>
      </c>
      <c r="C464" s="41"/>
      <c r="D464" s="28">
        <v>0.64</v>
      </c>
      <c r="E464" s="24">
        <v>0.73180896</v>
      </c>
      <c r="F464" s="24">
        <f t="shared" si="52"/>
        <v>0.73180896</v>
      </c>
      <c r="G464" s="41">
        <f t="shared" si="49"/>
        <v>0.73180896</v>
      </c>
      <c r="H464" s="47"/>
      <c r="I464" s="25">
        <f t="shared" si="50"/>
        <v>0.09180895999999994</v>
      </c>
      <c r="J464" s="26">
        <f t="shared" si="51"/>
        <v>0.14345149999999984</v>
      </c>
      <c r="K464" s="25"/>
      <c r="L464" s="25"/>
      <c r="M464" s="186"/>
    </row>
    <row r="465" spans="1:13" ht="78.75" customHeight="1">
      <c r="A465" s="221" t="s">
        <v>1155</v>
      </c>
      <c r="B465" s="130" t="s">
        <v>624</v>
      </c>
      <c r="C465" s="41"/>
      <c r="D465" s="41">
        <v>0.5122</v>
      </c>
      <c r="E465" s="24">
        <v>0.46207347</v>
      </c>
      <c r="F465" s="24">
        <f t="shared" si="52"/>
        <v>0.46207347</v>
      </c>
      <c r="G465" s="41">
        <f t="shared" si="49"/>
        <v>0.46207347</v>
      </c>
      <c r="H465" s="47"/>
      <c r="I465" s="25">
        <f t="shared" si="50"/>
        <v>-0.05012653</v>
      </c>
      <c r="J465" s="26">
        <f t="shared" si="51"/>
        <v>-0.09786515033190157</v>
      </c>
      <c r="K465" s="25"/>
      <c r="L465" s="25"/>
      <c r="M465" s="186"/>
    </row>
    <row r="466" spans="1:13" ht="78.75" customHeight="1">
      <c r="A466" s="221" t="s">
        <v>1154</v>
      </c>
      <c r="B466" s="130" t="s">
        <v>625</v>
      </c>
      <c r="C466" s="41"/>
      <c r="D466" s="41">
        <v>0.332</v>
      </c>
      <c r="E466" s="24">
        <v>0.29152596</v>
      </c>
      <c r="F466" s="24">
        <f t="shared" si="52"/>
        <v>0.29152596</v>
      </c>
      <c r="G466" s="41">
        <f t="shared" si="49"/>
        <v>0.29152596</v>
      </c>
      <c r="H466" s="47"/>
      <c r="I466" s="25">
        <f t="shared" si="50"/>
        <v>-0.040474040000000044</v>
      </c>
      <c r="J466" s="26">
        <f t="shared" si="51"/>
        <v>-0.12190975903614476</v>
      </c>
      <c r="K466" s="25"/>
      <c r="L466" s="25"/>
      <c r="M466" s="186"/>
    </row>
    <row r="467" spans="1:13" ht="78.75" customHeight="1">
      <c r="A467" s="221" t="s">
        <v>1153</v>
      </c>
      <c r="B467" s="130" t="s">
        <v>626</v>
      </c>
      <c r="C467" s="41"/>
      <c r="D467" s="41">
        <v>0.016</v>
      </c>
      <c r="E467" s="24">
        <v>0.015591</v>
      </c>
      <c r="F467" s="24">
        <f t="shared" si="52"/>
        <v>0.015591</v>
      </c>
      <c r="G467" s="41">
        <f t="shared" si="49"/>
        <v>0.015591</v>
      </c>
      <c r="H467" s="47"/>
      <c r="I467" s="25"/>
      <c r="J467" s="26"/>
      <c r="K467" s="25"/>
      <c r="L467" s="25"/>
      <c r="M467" s="186"/>
    </row>
    <row r="468" spans="1:13" ht="78.75" customHeight="1">
      <c r="A468" s="221" t="s">
        <v>1152</v>
      </c>
      <c r="B468" s="130" t="s">
        <v>627</v>
      </c>
      <c r="C468" s="41"/>
      <c r="D468" s="41">
        <v>0.013</v>
      </c>
      <c r="E468" s="24">
        <v>0.013208</v>
      </c>
      <c r="F468" s="24">
        <f t="shared" si="52"/>
        <v>0.013208</v>
      </c>
      <c r="G468" s="41">
        <f t="shared" si="49"/>
        <v>0.013208</v>
      </c>
      <c r="H468" s="47"/>
      <c r="I468" s="25"/>
      <c r="J468" s="26"/>
      <c r="K468" s="25"/>
      <c r="L468" s="25"/>
      <c r="M468" s="186"/>
    </row>
    <row r="469" spans="1:13" ht="43.5" customHeight="1">
      <c r="A469" s="221" t="s">
        <v>1151</v>
      </c>
      <c r="B469" s="130" t="s">
        <v>628</v>
      </c>
      <c r="C469" s="41"/>
      <c r="D469" s="41">
        <v>0.024</v>
      </c>
      <c r="E469" s="24">
        <v>0.024097</v>
      </c>
      <c r="F469" s="24">
        <f t="shared" si="52"/>
        <v>0.024097</v>
      </c>
      <c r="G469" s="41">
        <f t="shared" si="49"/>
        <v>0.024097</v>
      </c>
      <c r="H469" s="47"/>
      <c r="I469" s="25"/>
      <c r="J469" s="26"/>
      <c r="K469" s="25"/>
      <c r="L469" s="25"/>
      <c r="M469" s="186"/>
    </row>
    <row r="470" spans="1:13" ht="78.75" customHeight="1">
      <c r="A470" s="221" t="s">
        <v>1150</v>
      </c>
      <c r="B470" s="130" t="s">
        <v>629</v>
      </c>
      <c r="C470" s="41"/>
      <c r="D470" s="41">
        <v>0.024</v>
      </c>
      <c r="E470" s="24">
        <v>0.024404</v>
      </c>
      <c r="F470" s="24">
        <f t="shared" si="52"/>
        <v>0.024404</v>
      </c>
      <c r="G470" s="41">
        <f t="shared" si="49"/>
        <v>0.024404</v>
      </c>
      <c r="H470" s="47"/>
      <c r="I470" s="25"/>
      <c r="J470" s="26"/>
      <c r="K470" s="25"/>
      <c r="L470" s="25"/>
      <c r="M470" s="186"/>
    </row>
    <row r="471" spans="1:13" ht="78.75" customHeight="1">
      <c r="A471" s="221" t="s">
        <v>1149</v>
      </c>
      <c r="B471" s="130" t="s">
        <v>630</v>
      </c>
      <c r="C471" s="41"/>
      <c r="D471" s="28">
        <v>0.067</v>
      </c>
      <c r="E471" s="24">
        <v>0.07647739</v>
      </c>
      <c r="F471" s="24">
        <f t="shared" si="52"/>
        <v>0.07647739</v>
      </c>
      <c r="G471" s="41">
        <f t="shared" si="49"/>
        <v>0.07647739</v>
      </c>
      <c r="H471" s="47"/>
      <c r="I471" s="25">
        <f aca="true" t="shared" si="53" ref="I471:I477">E471-D471</f>
        <v>0.009477390000000002</v>
      </c>
      <c r="J471" s="26">
        <f aca="true" t="shared" si="54" ref="J471:J477">E471/D471-100%</f>
        <v>0.14145358208955217</v>
      </c>
      <c r="K471" s="25"/>
      <c r="L471" s="25"/>
      <c r="M471" s="186"/>
    </row>
    <row r="472" spans="1:13" ht="48" customHeight="1">
      <c r="A472" s="221" t="s">
        <v>1148</v>
      </c>
      <c r="B472" s="130" t="s">
        <v>631</v>
      </c>
      <c r="C472" s="41"/>
      <c r="D472" s="41">
        <v>0.3113</v>
      </c>
      <c r="E472" s="24">
        <v>0.2784409</v>
      </c>
      <c r="F472" s="24">
        <f t="shared" si="52"/>
        <v>0.2784409</v>
      </c>
      <c r="G472" s="41">
        <f t="shared" si="49"/>
        <v>0.2784409</v>
      </c>
      <c r="H472" s="47"/>
      <c r="I472" s="25">
        <f t="shared" si="53"/>
        <v>-0.03285910000000003</v>
      </c>
      <c r="J472" s="26">
        <f t="shared" si="54"/>
        <v>-0.10555444908448453</v>
      </c>
      <c r="K472" s="25"/>
      <c r="L472" s="25"/>
      <c r="M472" s="186"/>
    </row>
    <row r="473" spans="1:13" ht="80.25" customHeight="1">
      <c r="A473" s="221" t="s">
        <v>1147</v>
      </c>
      <c r="B473" s="130" t="s">
        <v>632</v>
      </c>
      <c r="C473" s="41"/>
      <c r="D473" s="41">
        <v>0.1471</v>
      </c>
      <c r="E473" s="24">
        <v>0.16801358</v>
      </c>
      <c r="F473" s="24">
        <f t="shared" si="52"/>
        <v>0.16801358</v>
      </c>
      <c r="G473" s="41">
        <f t="shared" si="49"/>
        <v>0.16801358</v>
      </c>
      <c r="H473" s="47"/>
      <c r="I473" s="25">
        <f t="shared" si="53"/>
        <v>0.020913579999999987</v>
      </c>
      <c r="J473" s="26">
        <f t="shared" si="54"/>
        <v>0.14217253569000676</v>
      </c>
      <c r="K473" s="25"/>
      <c r="L473" s="25"/>
      <c r="M473" s="186"/>
    </row>
    <row r="474" spans="1:13" ht="65.25" customHeight="1">
      <c r="A474" s="221" t="s">
        <v>1146</v>
      </c>
      <c r="B474" s="27" t="s">
        <v>633</v>
      </c>
      <c r="C474" s="41"/>
      <c r="D474" s="41">
        <v>0.1537</v>
      </c>
      <c r="E474" s="24">
        <v>0.13304398</v>
      </c>
      <c r="F474" s="24">
        <f t="shared" si="52"/>
        <v>0.13304398</v>
      </c>
      <c r="G474" s="41">
        <f t="shared" si="49"/>
        <v>0.13304398</v>
      </c>
      <c r="H474" s="47"/>
      <c r="I474" s="25">
        <f t="shared" si="53"/>
        <v>-0.020656019999999997</v>
      </c>
      <c r="J474" s="26">
        <f t="shared" si="54"/>
        <v>-0.13439180221210145</v>
      </c>
      <c r="K474" s="25"/>
      <c r="L474" s="25"/>
      <c r="M474" s="186"/>
    </row>
    <row r="475" spans="1:13" ht="81" customHeight="1">
      <c r="A475" s="221" t="s">
        <v>1145</v>
      </c>
      <c r="B475" s="27" t="s">
        <v>634</v>
      </c>
      <c r="C475" s="41"/>
      <c r="D475" s="41">
        <v>0.045700000000000005</v>
      </c>
      <c r="E475" s="24">
        <v>0.04105254</v>
      </c>
      <c r="F475" s="24">
        <f t="shared" si="52"/>
        <v>0.04105254</v>
      </c>
      <c r="G475" s="41">
        <f t="shared" si="49"/>
        <v>0.04105254</v>
      </c>
      <c r="H475" s="47"/>
      <c r="I475" s="25">
        <f t="shared" si="53"/>
        <v>-0.004647460000000006</v>
      </c>
      <c r="J475" s="26">
        <f t="shared" si="54"/>
        <v>-0.10169496717724302</v>
      </c>
      <c r="K475" s="25"/>
      <c r="L475" s="25"/>
      <c r="M475" s="186"/>
    </row>
    <row r="476" spans="1:13" ht="91.5" customHeight="1">
      <c r="A476" s="221" t="s">
        <v>1144</v>
      </c>
      <c r="B476" s="27" t="s">
        <v>635</v>
      </c>
      <c r="C476" s="41"/>
      <c r="D476" s="41">
        <v>0.3462</v>
      </c>
      <c r="E476" s="24">
        <v>0.33797871</v>
      </c>
      <c r="F476" s="24">
        <f t="shared" si="52"/>
        <v>0.33797871</v>
      </c>
      <c r="G476" s="41">
        <f t="shared" si="49"/>
        <v>0.33797871</v>
      </c>
      <c r="H476" s="47"/>
      <c r="I476" s="25">
        <f t="shared" si="53"/>
        <v>-0.008221289999999992</v>
      </c>
      <c r="J476" s="26">
        <f t="shared" si="54"/>
        <v>-0.02374722703639509</v>
      </c>
      <c r="K476" s="25"/>
      <c r="L476" s="25"/>
      <c r="M476" s="186"/>
    </row>
    <row r="477" spans="1:13" ht="88.5" customHeight="1">
      <c r="A477" s="221" t="s">
        <v>1143</v>
      </c>
      <c r="B477" s="27" t="s">
        <v>636</v>
      </c>
      <c r="C477" s="41"/>
      <c r="D477" s="41">
        <v>0.21289999999999998</v>
      </c>
      <c r="E477" s="24">
        <v>0.22825901</v>
      </c>
      <c r="F477" s="24">
        <f t="shared" si="52"/>
        <v>0.22825901</v>
      </c>
      <c r="G477" s="41">
        <f t="shared" si="49"/>
        <v>0.22825901</v>
      </c>
      <c r="H477" s="47"/>
      <c r="I477" s="25">
        <f t="shared" si="53"/>
        <v>0.015359010000000034</v>
      </c>
      <c r="J477" s="26">
        <f t="shared" si="54"/>
        <v>0.0721418976045094</v>
      </c>
      <c r="K477" s="25"/>
      <c r="L477" s="25"/>
      <c r="M477" s="186"/>
    </row>
    <row r="478" spans="1:13" ht="46.5" customHeight="1">
      <c r="A478" s="221" t="s">
        <v>1142</v>
      </c>
      <c r="B478" s="51" t="s">
        <v>172</v>
      </c>
      <c r="C478" s="41"/>
      <c r="D478" s="41">
        <v>0.031</v>
      </c>
      <c r="E478" s="24">
        <v>0.030831</v>
      </c>
      <c r="F478" s="24">
        <f t="shared" si="52"/>
        <v>0.030831</v>
      </c>
      <c r="G478" s="25"/>
      <c r="H478" s="47"/>
      <c r="I478" s="25"/>
      <c r="J478" s="26"/>
      <c r="K478" s="25"/>
      <c r="L478" s="25"/>
      <c r="M478" s="186"/>
    </row>
    <row r="479" spans="1:13" ht="46.5" customHeight="1">
      <c r="A479" s="221" t="s">
        <v>1141</v>
      </c>
      <c r="B479" s="51" t="s">
        <v>174</v>
      </c>
      <c r="C479" s="51"/>
      <c r="D479" s="41">
        <v>0.021</v>
      </c>
      <c r="E479" s="24">
        <v>0.020581</v>
      </c>
      <c r="F479" s="24">
        <f t="shared" si="52"/>
        <v>0.020581</v>
      </c>
      <c r="G479" s="25"/>
      <c r="H479" s="47"/>
      <c r="I479" s="25"/>
      <c r="J479" s="26"/>
      <c r="K479" s="25"/>
      <c r="L479" s="25"/>
      <c r="M479" s="186"/>
    </row>
    <row r="480" spans="1:13" ht="46.5" customHeight="1">
      <c r="A480" s="221" t="s">
        <v>1140</v>
      </c>
      <c r="B480" s="51" t="s">
        <v>176</v>
      </c>
      <c r="C480" s="51"/>
      <c r="D480" s="41">
        <v>0.023</v>
      </c>
      <c r="E480" s="24">
        <v>0.020581</v>
      </c>
      <c r="F480" s="24">
        <f t="shared" si="52"/>
        <v>0.020581</v>
      </c>
      <c r="G480" s="25"/>
      <c r="H480" s="47"/>
      <c r="I480" s="25">
        <f>E480-D480</f>
        <v>-0.002419000000000001</v>
      </c>
      <c r="J480" s="26">
        <f>E480/D480-100%</f>
        <v>-0.10517391304347834</v>
      </c>
      <c r="K480" s="25"/>
      <c r="L480" s="25"/>
      <c r="M480" s="186"/>
    </row>
    <row r="481" spans="1:13" ht="46.5" customHeight="1">
      <c r="A481" s="221" t="s">
        <v>1139</v>
      </c>
      <c r="B481" s="51" t="s">
        <v>178</v>
      </c>
      <c r="C481" s="51"/>
      <c r="D481" s="41">
        <v>0.021</v>
      </c>
      <c r="E481" s="24">
        <v>0.020581</v>
      </c>
      <c r="F481" s="24">
        <f t="shared" si="52"/>
        <v>0.020581</v>
      </c>
      <c r="G481" s="25"/>
      <c r="H481" s="47"/>
      <c r="I481" s="25"/>
      <c r="J481" s="26"/>
      <c r="K481" s="25"/>
      <c r="L481" s="25"/>
      <c r="M481" s="186"/>
    </row>
    <row r="482" spans="1:13" ht="46.5" customHeight="1">
      <c r="A482" s="221" t="s">
        <v>1138</v>
      </c>
      <c r="B482" s="51" t="s">
        <v>180</v>
      </c>
      <c r="C482" s="51"/>
      <c r="D482" s="41">
        <v>0.03</v>
      </c>
      <c r="E482" s="24">
        <v>0.030387</v>
      </c>
      <c r="F482" s="24">
        <f t="shared" si="52"/>
        <v>0.030387</v>
      </c>
      <c r="G482" s="25"/>
      <c r="H482" s="47"/>
      <c r="I482" s="25"/>
      <c r="J482" s="26"/>
      <c r="K482" s="25"/>
      <c r="L482" s="25"/>
      <c r="M482" s="186"/>
    </row>
    <row r="483" spans="1:13" ht="46.5" customHeight="1">
      <c r="A483" s="221" t="s">
        <v>1137</v>
      </c>
      <c r="B483" s="51" t="s">
        <v>182</v>
      </c>
      <c r="C483" s="51"/>
      <c r="D483" s="41">
        <v>0.073815</v>
      </c>
      <c r="E483" s="24">
        <v>0.073815</v>
      </c>
      <c r="F483" s="24">
        <f t="shared" si="52"/>
        <v>0.073815</v>
      </c>
      <c r="G483" s="25"/>
      <c r="H483" s="47"/>
      <c r="I483" s="25">
        <f aca="true" t="shared" si="55" ref="I483:I517">E483-D483</f>
        <v>0</v>
      </c>
      <c r="J483" s="26">
        <f aca="true" t="shared" si="56" ref="J483:J498">E483/D483-100%</f>
        <v>0</v>
      </c>
      <c r="K483" s="25"/>
      <c r="L483" s="25"/>
      <c r="M483" s="186"/>
    </row>
    <row r="484" spans="1:13" ht="46.5" customHeight="1">
      <c r="A484" s="221" t="s">
        <v>1136</v>
      </c>
      <c r="B484" s="51" t="s">
        <v>184</v>
      </c>
      <c r="C484" s="51"/>
      <c r="D484" s="41">
        <v>0.1504</v>
      </c>
      <c r="E484" s="24">
        <v>0.1504</v>
      </c>
      <c r="F484" s="24">
        <f t="shared" si="52"/>
        <v>0.1504</v>
      </c>
      <c r="G484" s="25"/>
      <c r="H484" s="47"/>
      <c r="I484" s="25">
        <f t="shared" si="55"/>
        <v>0</v>
      </c>
      <c r="J484" s="26">
        <f t="shared" si="56"/>
        <v>0</v>
      </c>
      <c r="K484" s="25"/>
      <c r="L484" s="25"/>
      <c r="M484" s="186"/>
    </row>
    <row r="485" spans="1:13" ht="46.5" customHeight="1">
      <c r="A485" s="221" t="s">
        <v>1135</v>
      </c>
      <c r="B485" s="51" t="s">
        <v>186</v>
      </c>
      <c r="C485" s="51"/>
      <c r="D485" s="41">
        <v>0.07889</v>
      </c>
      <c r="E485" s="24">
        <v>0.07889</v>
      </c>
      <c r="F485" s="24">
        <f t="shared" si="52"/>
        <v>0.07889</v>
      </c>
      <c r="G485" s="25"/>
      <c r="H485" s="47"/>
      <c r="I485" s="25">
        <f t="shared" si="55"/>
        <v>0</v>
      </c>
      <c r="J485" s="26">
        <f t="shared" si="56"/>
        <v>0</v>
      </c>
      <c r="K485" s="25"/>
      <c r="L485" s="25"/>
      <c r="M485" s="186"/>
    </row>
    <row r="486" spans="1:13" ht="46.5" customHeight="1">
      <c r="A486" s="221" t="s">
        <v>1134</v>
      </c>
      <c r="B486" s="51" t="s">
        <v>188</v>
      </c>
      <c r="C486" s="51"/>
      <c r="D486" s="41">
        <v>0.10934</v>
      </c>
      <c r="E486" s="24">
        <v>0.10934</v>
      </c>
      <c r="F486" s="24">
        <f t="shared" si="52"/>
        <v>0.10934</v>
      </c>
      <c r="G486" s="25"/>
      <c r="H486" s="47"/>
      <c r="I486" s="25">
        <f t="shared" si="55"/>
        <v>0</v>
      </c>
      <c r="J486" s="26">
        <f t="shared" si="56"/>
        <v>0</v>
      </c>
      <c r="K486" s="25"/>
      <c r="L486" s="25"/>
      <c r="M486" s="186"/>
    </row>
    <row r="487" spans="1:13" ht="46.5" customHeight="1">
      <c r="A487" s="221" t="s">
        <v>1133</v>
      </c>
      <c r="B487" s="51" t="s">
        <v>190</v>
      </c>
      <c r="C487" s="51"/>
      <c r="D487" s="41">
        <v>0.15501</v>
      </c>
      <c r="E487" s="24">
        <v>0.15501</v>
      </c>
      <c r="F487" s="24">
        <f t="shared" si="52"/>
        <v>0.15501</v>
      </c>
      <c r="G487" s="25"/>
      <c r="H487" s="47"/>
      <c r="I487" s="25">
        <f t="shared" si="55"/>
        <v>0</v>
      </c>
      <c r="J487" s="26">
        <f t="shared" si="56"/>
        <v>0</v>
      </c>
      <c r="K487" s="25"/>
      <c r="L487" s="25"/>
      <c r="M487" s="186"/>
    </row>
    <row r="488" spans="1:13" ht="46.5" customHeight="1">
      <c r="A488" s="221" t="s">
        <v>1132</v>
      </c>
      <c r="B488" s="51" t="s">
        <v>191</v>
      </c>
      <c r="C488" s="51"/>
      <c r="D488" s="41">
        <v>0.144863</v>
      </c>
      <c r="E488" s="24">
        <v>0.144863</v>
      </c>
      <c r="F488" s="24">
        <f t="shared" si="52"/>
        <v>0.144863</v>
      </c>
      <c r="G488" s="25"/>
      <c r="H488" s="47"/>
      <c r="I488" s="25">
        <f t="shared" si="55"/>
        <v>0</v>
      </c>
      <c r="J488" s="26">
        <f t="shared" si="56"/>
        <v>0</v>
      </c>
      <c r="K488" s="25"/>
      <c r="L488" s="25"/>
      <c r="M488" s="186"/>
    </row>
    <row r="489" spans="1:13" ht="46.5" customHeight="1">
      <c r="A489" s="221" t="s">
        <v>1131</v>
      </c>
      <c r="B489" s="51" t="s">
        <v>192</v>
      </c>
      <c r="C489" s="51"/>
      <c r="D489" s="41">
        <v>0.1504</v>
      </c>
      <c r="E489" s="24">
        <v>0.1504</v>
      </c>
      <c r="F489" s="24">
        <f t="shared" si="52"/>
        <v>0.1504</v>
      </c>
      <c r="G489" s="25"/>
      <c r="H489" s="47"/>
      <c r="I489" s="25">
        <f t="shared" si="55"/>
        <v>0</v>
      </c>
      <c r="J489" s="26">
        <f t="shared" si="56"/>
        <v>0</v>
      </c>
      <c r="K489" s="25"/>
      <c r="L489" s="25"/>
      <c r="M489" s="186"/>
    </row>
    <row r="490" spans="1:13" ht="46.5" customHeight="1">
      <c r="A490" s="221" t="s">
        <v>1130</v>
      </c>
      <c r="B490" s="51" t="s">
        <v>193</v>
      </c>
      <c r="C490" s="51"/>
      <c r="D490" s="41">
        <v>0.15501</v>
      </c>
      <c r="E490" s="24">
        <v>0.15501</v>
      </c>
      <c r="F490" s="24">
        <f t="shared" si="52"/>
        <v>0.15501</v>
      </c>
      <c r="G490" s="25"/>
      <c r="H490" s="47"/>
      <c r="I490" s="25">
        <f t="shared" si="55"/>
        <v>0</v>
      </c>
      <c r="J490" s="26">
        <f t="shared" si="56"/>
        <v>0</v>
      </c>
      <c r="K490" s="25"/>
      <c r="L490" s="25"/>
      <c r="M490" s="186"/>
    </row>
    <row r="491" spans="1:13" ht="46.5" customHeight="1">
      <c r="A491" s="221" t="s">
        <v>1129</v>
      </c>
      <c r="B491" s="51" t="s">
        <v>194</v>
      </c>
      <c r="C491" s="51"/>
      <c r="D491" s="41">
        <v>0.144863</v>
      </c>
      <c r="E491" s="24">
        <v>0.144863</v>
      </c>
      <c r="F491" s="24">
        <f t="shared" si="52"/>
        <v>0.144863</v>
      </c>
      <c r="G491" s="25"/>
      <c r="H491" s="47"/>
      <c r="I491" s="25">
        <f t="shared" si="55"/>
        <v>0</v>
      </c>
      <c r="J491" s="26">
        <f t="shared" si="56"/>
        <v>0</v>
      </c>
      <c r="K491" s="25"/>
      <c r="L491" s="25"/>
      <c r="M491" s="186"/>
    </row>
    <row r="492" spans="1:13" ht="46.5" customHeight="1">
      <c r="A492" s="221" t="s">
        <v>1128</v>
      </c>
      <c r="B492" s="51" t="s">
        <v>195</v>
      </c>
      <c r="C492" s="51"/>
      <c r="D492" s="41">
        <v>0.144863</v>
      </c>
      <c r="E492" s="24">
        <v>0.144863</v>
      </c>
      <c r="F492" s="24">
        <f t="shared" si="52"/>
        <v>0.144863</v>
      </c>
      <c r="G492" s="25"/>
      <c r="H492" s="47"/>
      <c r="I492" s="25">
        <f t="shared" si="55"/>
        <v>0</v>
      </c>
      <c r="J492" s="26">
        <f t="shared" si="56"/>
        <v>0</v>
      </c>
      <c r="K492" s="25"/>
      <c r="L492" s="25"/>
      <c r="M492" s="186"/>
    </row>
    <row r="493" spans="1:13" ht="46.5" customHeight="1">
      <c r="A493" s="221" t="s">
        <v>1127</v>
      </c>
      <c r="B493" s="51" t="s">
        <v>196</v>
      </c>
      <c r="C493" s="51"/>
      <c r="D493" s="41">
        <v>0.08283</v>
      </c>
      <c r="E493" s="24">
        <v>0.08283</v>
      </c>
      <c r="F493" s="24">
        <f t="shared" si="52"/>
        <v>0.08283</v>
      </c>
      <c r="G493" s="25"/>
      <c r="H493" s="47"/>
      <c r="I493" s="25">
        <f t="shared" si="55"/>
        <v>0</v>
      </c>
      <c r="J493" s="26">
        <f t="shared" si="56"/>
        <v>0</v>
      </c>
      <c r="K493" s="25"/>
      <c r="L493" s="25"/>
      <c r="M493" s="186"/>
    </row>
    <row r="494" spans="1:13" ht="46.5" customHeight="1">
      <c r="A494" s="221" t="s">
        <v>1126</v>
      </c>
      <c r="B494" s="51" t="s">
        <v>197</v>
      </c>
      <c r="C494" s="51"/>
      <c r="D494" s="41">
        <v>0.155013</v>
      </c>
      <c r="E494" s="24">
        <v>0.155013</v>
      </c>
      <c r="F494" s="24">
        <f t="shared" si="52"/>
        <v>0.155013</v>
      </c>
      <c r="G494" s="25"/>
      <c r="H494" s="47"/>
      <c r="I494" s="25">
        <f t="shared" si="55"/>
        <v>0</v>
      </c>
      <c r="J494" s="26">
        <f t="shared" si="56"/>
        <v>0</v>
      </c>
      <c r="K494" s="25"/>
      <c r="L494" s="25"/>
      <c r="M494" s="186"/>
    </row>
    <row r="495" spans="1:13" ht="46.5" customHeight="1">
      <c r="A495" s="221" t="s">
        <v>1125</v>
      </c>
      <c r="B495" s="51" t="s">
        <v>198</v>
      </c>
      <c r="C495" s="51"/>
      <c r="D495" s="41">
        <v>0.073815</v>
      </c>
      <c r="E495" s="24">
        <v>0.073815</v>
      </c>
      <c r="F495" s="24">
        <f t="shared" si="52"/>
        <v>0.073815</v>
      </c>
      <c r="G495" s="25"/>
      <c r="H495" s="47"/>
      <c r="I495" s="25">
        <f t="shared" si="55"/>
        <v>0</v>
      </c>
      <c r="J495" s="26">
        <f t="shared" si="56"/>
        <v>0</v>
      </c>
      <c r="K495" s="25"/>
      <c r="L495" s="25"/>
      <c r="M495" s="186"/>
    </row>
    <row r="496" spans="1:13" ht="46.5" customHeight="1">
      <c r="A496" s="221" t="s">
        <v>1124</v>
      </c>
      <c r="B496" s="51" t="s">
        <v>199</v>
      </c>
      <c r="C496" s="51"/>
      <c r="D496" s="41">
        <v>0.15501</v>
      </c>
      <c r="E496" s="24">
        <v>0.15501</v>
      </c>
      <c r="F496" s="24">
        <f t="shared" si="52"/>
        <v>0.15501</v>
      </c>
      <c r="G496" s="25"/>
      <c r="H496" s="47"/>
      <c r="I496" s="25">
        <f t="shared" si="55"/>
        <v>0</v>
      </c>
      <c r="J496" s="26">
        <f t="shared" si="56"/>
        <v>0</v>
      </c>
      <c r="K496" s="25"/>
      <c r="L496" s="25"/>
      <c r="M496" s="186"/>
    </row>
    <row r="497" spans="1:13" ht="46.5" customHeight="1">
      <c r="A497" s="221" t="s">
        <v>1123</v>
      </c>
      <c r="B497" s="51" t="s">
        <v>200</v>
      </c>
      <c r="C497" s="51"/>
      <c r="D497" s="41">
        <v>0.1504</v>
      </c>
      <c r="E497" s="24">
        <v>0.1504</v>
      </c>
      <c r="F497" s="24">
        <f t="shared" si="52"/>
        <v>0.1504</v>
      </c>
      <c r="G497" s="25"/>
      <c r="H497" s="47"/>
      <c r="I497" s="25">
        <f t="shared" si="55"/>
        <v>0</v>
      </c>
      <c r="J497" s="26">
        <f t="shared" si="56"/>
        <v>0</v>
      </c>
      <c r="K497" s="25"/>
      <c r="L497" s="25"/>
      <c r="M497" s="186"/>
    </row>
    <row r="498" spans="1:13" ht="46.5" customHeight="1">
      <c r="A498" s="221" t="s">
        <v>1122</v>
      </c>
      <c r="B498" s="51" t="s">
        <v>201</v>
      </c>
      <c r="C498" s="51"/>
      <c r="D498" s="41">
        <v>0.61268</v>
      </c>
      <c r="E498" s="24">
        <v>0.61268</v>
      </c>
      <c r="F498" s="24">
        <f t="shared" si="52"/>
        <v>0.61268</v>
      </c>
      <c r="G498" s="25"/>
      <c r="H498" s="47"/>
      <c r="I498" s="25">
        <f t="shared" si="55"/>
        <v>0</v>
      </c>
      <c r="J498" s="26">
        <f t="shared" si="56"/>
        <v>0</v>
      </c>
      <c r="K498" s="25"/>
      <c r="L498" s="25"/>
      <c r="M498" s="186"/>
    </row>
    <row r="499" spans="1:13" ht="25.5" customHeight="1">
      <c r="A499" s="235" t="s">
        <v>115</v>
      </c>
      <c r="B499" s="56" t="s">
        <v>91</v>
      </c>
      <c r="C499" s="56"/>
      <c r="D499" s="41">
        <v>0</v>
      </c>
      <c r="E499" s="24">
        <v>0</v>
      </c>
      <c r="F499" s="24">
        <f t="shared" si="52"/>
        <v>0</v>
      </c>
      <c r="G499" s="25"/>
      <c r="H499" s="47"/>
      <c r="I499" s="25">
        <f t="shared" si="55"/>
        <v>0</v>
      </c>
      <c r="J499" s="26"/>
      <c r="K499" s="25"/>
      <c r="L499" s="25"/>
      <c r="M499" s="186"/>
    </row>
    <row r="500" spans="1:13" ht="26.25" customHeight="1">
      <c r="A500" s="221" t="s">
        <v>1121</v>
      </c>
      <c r="B500" s="51" t="s">
        <v>204</v>
      </c>
      <c r="C500" s="51"/>
      <c r="D500" s="41">
        <v>5.00033055</v>
      </c>
      <c r="E500" s="120">
        <v>4.88523119</v>
      </c>
      <c r="F500" s="24">
        <f t="shared" si="52"/>
        <v>4.88523119</v>
      </c>
      <c r="G500" s="25">
        <f>F500</f>
        <v>4.88523119</v>
      </c>
      <c r="H500" s="47"/>
      <c r="I500" s="25">
        <f t="shared" si="55"/>
        <v>-0.11509936000000032</v>
      </c>
      <c r="J500" s="26">
        <f>E500/D500-100%</f>
        <v>-0.023018350256864606</v>
      </c>
      <c r="K500" s="25"/>
      <c r="L500" s="25"/>
      <c r="M500" s="186"/>
    </row>
    <row r="501" spans="1:13" ht="28.5" customHeight="1">
      <c r="A501" s="235" t="s">
        <v>123</v>
      </c>
      <c r="B501" s="56" t="s">
        <v>95</v>
      </c>
      <c r="C501" s="56"/>
      <c r="D501" s="41">
        <v>0</v>
      </c>
      <c r="E501" s="24">
        <v>0</v>
      </c>
      <c r="F501" s="24">
        <f t="shared" si="52"/>
        <v>0</v>
      </c>
      <c r="G501" s="25"/>
      <c r="H501" s="47"/>
      <c r="I501" s="25">
        <f t="shared" si="55"/>
        <v>0</v>
      </c>
      <c r="J501" s="26"/>
      <c r="K501" s="25"/>
      <c r="L501" s="25"/>
      <c r="M501" s="186"/>
    </row>
    <row r="502" spans="1:13" ht="33.75" customHeight="1">
      <c r="A502" s="221" t="s">
        <v>1120</v>
      </c>
      <c r="B502" s="51" t="s">
        <v>146</v>
      </c>
      <c r="C502" s="51"/>
      <c r="D502" s="41">
        <v>0.106</v>
      </c>
      <c r="E502" s="24">
        <v>0.106</v>
      </c>
      <c r="F502" s="24">
        <f t="shared" si="52"/>
        <v>0.106</v>
      </c>
      <c r="G502" s="25">
        <f>F502</f>
        <v>0.106</v>
      </c>
      <c r="H502" s="47"/>
      <c r="I502" s="25">
        <f t="shared" si="55"/>
        <v>0</v>
      </c>
      <c r="J502" s="26">
        <f>E502/D502-100%</f>
        <v>0</v>
      </c>
      <c r="K502" s="25"/>
      <c r="L502" s="25"/>
      <c r="M502" s="186"/>
    </row>
    <row r="503" spans="1:13" ht="36" customHeight="1">
      <c r="A503" s="180">
        <v>13</v>
      </c>
      <c r="B503" s="131" t="s">
        <v>1478</v>
      </c>
      <c r="C503" s="131"/>
      <c r="D503" s="132">
        <f>SUM(D505:D524)</f>
        <v>6.037658159399999</v>
      </c>
      <c r="E503" s="132">
        <f>SUM(E505:E524)</f>
        <v>6.428844781999999</v>
      </c>
      <c r="F503" s="132">
        <f>SUM(F505:F524)</f>
        <v>6.428844781999999</v>
      </c>
      <c r="G503" s="132">
        <f>SUM(G505:G524)</f>
        <v>5.842787781999999</v>
      </c>
      <c r="H503" s="132"/>
      <c r="I503" s="15">
        <f t="shared" si="55"/>
        <v>0.39118662259999937</v>
      </c>
      <c r="J503" s="16">
        <f>E503/D503-100%</f>
        <v>0.06479111805807736</v>
      </c>
      <c r="K503" s="132"/>
      <c r="L503" s="132"/>
      <c r="M503" s="251"/>
    </row>
    <row r="504" spans="1:13" ht="30" customHeight="1">
      <c r="A504" s="235" t="s">
        <v>896</v>
      </c>
      <c r="B504" s="56" t="s">
        <v>105</v>
      </c>
      <c r="C504" s="56"/>
      <c r="D504" s="49"/>
      <c r="E504" s="24">
        <v>0</v>
      </c>
      <c r="F504" s="24">
        <f t="shared" si="52"/>
        <v>0</v>
      </c>
      <c r="G504" s="105"/>
      <c r="H504" s="25"/>
      <c r="I504" s="25">
        <f t="shared" si="55"/>
        <v>0</v>
      </c>
      <c r="J504" s="26"/>
      <c r="K504" s="105"/>
      <c r="L504" s="105"/>
      <c r="M504" s="252"/>
    </row>
    <row r="505" spans="1:13" ht="51" customHeight="1">
      <c r="A505" s="185" t="s">
        <v>1119</v>
      </c>
      <c r="B505" s="27" t="s">
        <v>0</v>
      </c>
      <c r="C505" s="27"/>
      <c r="D505" s="25">
        <v>0.68953016</v>
      </c>
      <c r="E505" s="24">
        <v>0.74959256</v>
      </c>
      <c r="F505" s="24">
        <f t="shared" si="52"/>
        <v>0.74959256</v>
      </c>
      <c r="G505" s="25">
        <f>F505</f>
        <v>0.74959256</v>
      </c>
      <c r="H505" s="25"/>
      <c r="I505" s="25">
        <f t="shared" si="55"/>
        <v>0.06006239999999996</v>
      </c>
      <c r="J505" s="26">
        <f>E505/D505-100%</f>
        <v>0.08710626957927414</v>
      </c>
      <c r="K505" s="25"/>
      <c r="L505" s="25"/>
      <c r="M505" s="253"/>
    </row>
    <row r="506" spans="1:13" ht="61.5" customHeight="1">
      <c r="A506" s="185" t="s">
        <v>1118</v>
      </c>
      <c r="B506" s="32" t="s">
        <v>699</v>
      </c>
      <c r="C506" s="32"/>
      <c r="D506" s="25">
        <v>0.137615</v>
      </c>
      <c r="E506" s="24">
        <v>0.137615</v>
      </c>
      <c r="F506" s="24">
        <f t="shared" si="52"/>
        <v>0.137615</v>
      </c>
      <c r="G506" s="25"/>
      <c r="H506" s="25"/>
      <c r="I506" s="25">
        <f t="shared" si="55"/>
        <v>0</v>
      </c>
      <c r="J506" s="26">
        <f>E506/D506-100%</f>
        <v>0</v>
      </c>
      <c r="K506" s="47"/>
      <c r="L506" s="47"/>
      <c r="M506" s="252"/>
    </row>
    <row r="507" spans="1:13" ht="61.5" customHeight="1">
      <c r="A507" s="185" t="s">
        <v>1476</v>
      </c>
      <c r="B507" s="32" t="s">
        <v>700</v>
      </c>
      <c r="C507" s="32"/>
      <c r="D507" s="25">
        <v>0.189331</v>
      </c>
      <c r="E507" s="24">
        <v>0.189331</v>
      </c>
      <c r="F507" s="24">
        <f t="shared" si="52"/>
        <v>0.189331</v>
      </c>
      <c r="G507" s="25"/>
      <c r="H507" s="25"/>
      <c r="I507" s="25">
        <f t="shared" si="55"/>
        <v>0</v>
      </c>
      <c r="J507" s="26">
        <f>E507/D507-100%</f>
        <v>0</v>
      </c>
      <c r="K507" s="47"/>
      <c r="L507" s="47"/>
      <c r="M507" s="252"/>
    </row>
    <row r="508" spans="1:13" ht="75" customHeight="1">
      <c r="A508" s="185" t="s">
        <v>1477</v>
      </c>
      <c r="B508" s="32" t="s">
        <v>701</v>
      </c>
      <c r="C508" s="32"/>
      <c r="D508" s="25">
        <v>0.122472</v>
      </c>
      <c r="E508" s="24">
        <v>0.122472</v>
      </c>
      <c r="F508" s="24">
        <f t="shared" si="52"/>
        <v>0.122472</v>
      </c>
      <c r="G508" s="25"/>
      <c r="H508" s="25"/>
      <c r="I508" s="25">
        <f t="shared" si="55"/>
        <v>0</v>
      </c>
      <c r="J508" s="26">
        <f>E508/D508-100%</f>
        <v>0</v>
      </c>
      <c r="K508" s="47"/>
      <c r="L508" s="47"/>
      <c r="M508" s="252"/>
    </row>
    <row r="509" spans="1:13" ht="38.25" customHeight="1">
      <c r="A509" s="235" t="s">
        <v>884</v>
      </c>
      <c r="B509" s="56" t="s">
        <v>111</v>
      </c>
      <c r="C509" s="56"/>
      <c r="D509" s="49"/>
      <c r="E509" s="24">
        <v>0</v>
      </c>
      <c r="F509" s="24">
        <f t="shared" si="52"/>
        <v>0</v>
      </c>
      <c r="G509" s="105"/>
      <c r="H509" s="25"/>
      <c r="I509" s="25">
        <f t="shared" si="55"/>
        <v>0</v>
      </c>
      <c r="J509" s="26"/>
      <c r="K509" s="105"/>
      <c r="L509" s="105"/>
      <c r="M509" s="252"/>
    </row>
    <row r="510" spans="1:13" ht="65.25" customHeight="1">
      <c r="A510" s="185" t="s">
        <v>327</v>
      </c>
      <c r="B510" s="27" t="s">
        <v>697</v>
      </c>
      <c r="C510" s="27"/>
      <c r="D510" s="25">
        <v>0.014</v>
      </c>
      <c r="E510" s="24">
        <v>0.01510995</v>
      </c>
      <c r="F510" s="24">
        <f t="shared" si="52"/>
        <v>0.01510995</v>
      </c>
      <c r="G510" s="25">
        <f>F510</f>
        <v>0.01510995</v>
      </c>
      <c r="H510" s="25"/>
      <c r="I510" s="25">
        <f t="shared" si="55"/>
        <v>0.0011099500000000002</v>
      </c>
      <c r="J510" s="26">
        <f>E510/D510-100%</f>
        <v>0.07928214285714286</v>
      </c>
      <c r="K510" s="25"/>
      <c r="L510" s="25"/>
      <c r="M510" s="253"/>
    </row>
    <row r="511" spans="1:13" ht="66" customHeight="1">
      <c r="A511" s="185" t="s">
        <v>328</v>
      </c>
      <c r="B511" s="27" t="s">
        <v>698</v>
      </c>
      <c r="C511" s="27"/>
      <c r="D511" s="25">
        <v>0.014</v>
      </c>
      <c r="E511" s="24">
        <v>0.01578771</v>
      </c>
      <c r="F511" s="24">
        <f t="shared" si="52"/>
        <v>0.01578771</v>
      </c>
      <c r="G511" s="25">
        <f aca="true" t="shared" si="57" ref="G511:G516">F511</f>
        <v>0.01578771</v>
      </c>
      <c r="H511" s="25"/>
      <c r="I511" s="25">
        <f t="shared" si="55"/>
        <v>0.0017877099999999996</v>
      </c>
      <c r="J511" s="26">
        <f>E511/D511-100%</f>
        <v>0.1276935714285714</v>
      </c>
      <c r="K511" s="25"/>
      <c r="L511" s="25"/>
      <c r="M511" s="253"/>
    </row>
    <row r="512" spans="1:13" ht="53.25" customHeight="1">
      <c r="A512" s="185" t="s">
        <v>329</v>
      </c>
      <c r="B512" s="32" t="s">
        <v>702</v>
      </c>
      <c r="C512" s="32"/>
      <c r="D512" s="25">
        <v>0.136639</v>
      </c>
      <c r="E512" s="24">
        <v>0.136639</v>
      </c>
      <c r="F512" s="24">
        <f t="shared" si="52"/>
        <v>0.136639</v>
      </c>
      <c r="G512" s="25"/>
      <c r="H512" s="25"/>
      <c r="I512" s="25">
        <f t="shared" si="55"/>
        <v>0</v>
      </c>
      <c r="J512" s="26">
        <f>E512/D512-100%</f>
        <v>0</v>
      </c>
      <c r="K512" s="133"/>
      <c r="L512" s="133"/>
      <c r="M512" s="252"/>
    </row>
    <row r="513" spans="1:13" ht="62.25" customHeight="1">
      <c r="A513" s="185" t="s">
        <v>330</v>
      </c>
      <c r="B513" s="66" t="s">
        <v>1513</v>
      </c>
      <c r="C513" s="32"/>
      <c r="D513" s="25"/>
      <c r="E513" s="24">
        <v>0.10874868</v>
      </c>
      <c r="F513" s="24">
        <f t="shared" si="52"/>
        <v>0.10874868</v>
      </c>
      <c r="G513" s="25">
        <f t="shared" si="57"/>
        <v>0.10874868</v>
      </c>
      <c r="H513" s="25"/>
      <c r="I513" s="25">
        <f t="shared" si="55"/>
        <v>0.10874868</v>
      </c>
      <c r="J513" s="26"/>
      <c r="K513" s="133"/>
      <c r="L513" s="133"/>
      <c r="M513" s="186" t="s">
        <v>1537</v>
      </c>
    </row>
    <row r="514" spans="1:13" ht="66" customHeight="1">
      <c r="A514" s="185" t="s">
        <v>331</v>
      </c>
      <c r="B514" s="66" t="s">
        <v>1514</v>
      </c>
      <c r="C514" s="32"/>
      <c r="D514" s="25"/>
      <c r="E514" s="24">
        <v>0.0128126</v>
      </c>
      <c r="F514" s="24">
        <f t="shared" si="52"/>
        <v>0.0128126</v>
      </c>
      <c r="G514" s="25">
        <f t="shared" si="57"/>
        <v>0.0128126</v>
      </c>
      <c r="H514" s="25"/>
      <c r="I514" s="25">
        <f t="shared" si="55"/>
        <v>0.0128126</v>
      </c>
      <c r="J514" s="26"/>
      <c r="K514" s="133"/>
      <c r="L514" s="133"/>
      <c r="M514" s="186" t="s">
        <v>1537</v>
      </c>
    </row>
    <row r="515" spans="1:13" ht="80.25" customHeight="1">
      <c r="A515" s="185" t="s">
        <v>332</v>
      </c>
      <c r="B515" s="32" t="s">
        <v>1515</v>
      </c>
      <c r="C515" s="32"/>
      <c r="D515" s="25"/>
      <c r="E515" s="24">
        <v>0.02616</v>
      </c>
      <c r="F515" s="24">
        <f t="shared" si="52"/>
        <v>0.02616</v>
      </c>
      <c r="G515" s="25">
        <f t="shared" si="57"/>
        <v>0.02616</v>
      </c>
      <c r="H515" s="25"/>
      <c r="I515" s="25">
        <f t="shared" si="55"/>
        <v>0.02616</v>
      </c>
      <c r="J515" s="26"/>
      <c r="K515" s="133"/>
      <c r="L515" s="133"/>
      <c r="M515" s="186" t="s">
        <v>1537</v>
      </c>
    </row>
    <row r="516" spans="1:13" ht="80.25" customHeight="1">
      <c r="A516" s="185" t="s">
        <v>333</v>
      </c>
      <c r="B516" s="32" t="s">
        <v>1516</v>
      </c>
      <c r="C516" s="32"/>
      <c r="D516" s="25"/>
      <c r="E516" s="24">
        <v>0.03629</v>
      </c>
      <c r="F516" s="24">
        <f t="shared" si="52"/>
        <v>0.03629</v>
      </c>
      <c r="G516" s="25">
        <f t="shared" si="57"/>
        <v>0.03629</v>
      </c>
      <c r="H516" s="25"/>
      <c r="I516" s="25">
        <f t="shared" si="55"/>
        <v>0.03629</v>
      </c>
      <c r="J516" s="26"/>
      <c r="K516" s="133"/>
      <c r="L516" s="133"/>
      <c r="M516" s="186" t="s">
        <v>1537</v>
      </c>
    </row>
    <row r="517" spans="1:13" ht="38.25" customHeight="1">
      <c r="A517" s="235" t="s">
        <v>114</v>
      </c>
      <c r="B517" s="56" t="s">
        <v>90</v>
      </c>
      <c r="C517" s="56"/>
      <c r="D517" s="49"/>
      <c r="E517" s="24">
        <v>0</v>
      </c>
      <c r="F517" s="24">
        <f t="shared" si="52"/>
        <v>0</v>
      </c>
      <c r="G517" s="105"/>
      <c r="H517" s="25"/>
      <c r="I517" s="25">
        <f t="shared" si="55"/>
        <v>0</v>
      </c>
      <c r="J517" s="26"/>
      <c r="K517" s="105"/>
      <c r="L517" s="105"/>
      <c r="M517" s="252"/>
    </row>
    <row r="518" spans="1:13" ht="45" customHeight="1">
      <c r="A518" s="185" t="s">
        <v>1117</v>
      </c>
      <c r="B518" s="27" t="s">
        <v>218</v>
      </c>
      <c r="C518" s="27"/>
      <c r="D518" s="25">
        <v>0.5</v>
      </c>
      <c r="E518" s="24">
        <v>0.4999999958</v>
      </c>
      <c r="F518" s="24">
        <f t="shared" si="52"/>
        <v>0.4999999958</v>
      </c>
      <c r="G518" s="25">
        <v>0.4999999958</v>
      </c>
      <c r="H518" s="25"/>
      <c r="I518" s="25"/>
      <c r="J518" s="26"/>
      <c r="K518" s="133"/>
      <c r="L518" s="25"/>
      <c r="M518" s="252"/>
    </row>
    <row r="519" spans="1:13" ht="39" customHeight="1">
      <c r="A519" s="185" t="s">
        <v>1116</v>
      </c>
      <c r="B519" s="27" t="s">
        <v>220</v>
      </c>
      <c r="C519" s="27"/>
      <c r="D519" s="25">
        <v>0.454</v>
      </c>
      <c r="E519" s="24">
        <v>0.45399999679999997</v>
      </c>
      <c r="F519" s="24">
        <f t="shared" si="52"/>
        <v>0.45399999679999997</v>
      </c>
      <c r="G519" s="25">
        <v>0.45399999679999997</v>
      </c>
      <c r="H519" s="25"/>
      <c r="I519" s="25"/>
      <c r="J519" s="26"/>
      <c r="K519" s="133"/>
      <c r="L519" s="25"/>
      <c r="M519" s="253"/>
    </row>
    <row r="520" spans="1:13" ht="26.25" customHeight="1">
      <c r="A520" s="235" t="s">
        <v>115</v>
      </c>
      <c r="B520" s="56" t="s">
        <v>91</v>
      </c>
      <c r="C520" s="56"/>
      <c r="D520" s="25">
        <v>0</v>
      </c>
      <c r="E520" s="24">
        <v>0</v>
      </c>
      <c r="F520" s="24">
        <f t="shared" si="52"/>
        <v>0</v>
      </c>
      <c r="G520" s="105"/>
      <c r="H520" s="25"/>
      <c r="I520" s="25">
        <f aca="true" t="shared" si="58" ref="I520:I531">E520-D520</f>
        <v>0</v>
      </c>
      <c r="J520" s="26"/>
      <c r="K520" s="105"/>
      <c r="L520" s="105"/>
      <c r="M520" s="252"/>
    </row>
    <row r="521" spans="1:13" ht="53.25" customHeight="1">
      <c r="A521" s="205" t="s">
        <v>1115</v>
      </c>
      <c r="B521" s="27" t="s">
        <v>1</v>
      </c>
      <c r="C521" s="27"/>
      <c r="D521" s="25">
        <v>2.2670709999999996</v>
      </c>
      <c r="E521" s="24">
        <v>2.3918912199999998</v>
      </c>
      <c r="F521" s="24">
        <f t="shared" si="52"/>
        <v>2.3918912199999998</v>
      </c>
      <c r="G521" s="25">
        <v>2.3918912199999998</v>
      </c>
      <c r="H521" s="25"/>
      <c r="I521" s="25">
        <f t="shared" si="58"/>
        <v>0.12482022000000015</v>
      </c>
      <c r="J521" s="26">
        <f>E521/D521-100%</f>
        <v>0.055057922755837874</v>
      </c>
      <c r="K521" s="25"/>
      <c r="L521" s="25"/>
      <c r="M521" s="253"/>
    </row>
    <row r="522" spans="1:13" ht="72.75" customHeight="1">
      <c r="A522" s="205" t="s">
        <v>1114</v>
      </c>
      <c r="B522" s="27" t="s">
        <v>2</v>
      </c>
      <c r="C522" s="27"/>
      <c r="D522" s="25">
        <v>1.45</v>
      </c>
      <c r="E522" s="24">
        <v>1.46939507</v>
      </c>
      <c r="F522" s="24">
        <f t="shared" si="52"/>
        <v>1.46939507</v>
      </c>
      <c r="G522" s="25">
        <f>F522</f>
        <v>1.46939507</v>
      </c>
      <c r="H522" s="25"/>
      <c r="I522" s="25">
        <f t="shared" si="58"/>
        <v>0.01939507000000007</v>
      </c>
      <c r="J522" s="26">
        <f>E522/D522-100%</f>
        <v>0.013375910344827657</v>
      </c>
      <c r="K522" s="25"/>
      <c r="L522" s="25"/>
      <c r="M522" s="253"/>
    </row>
    <row r="523" spans="1:13" ht="25.5" customHeight="1">
      <c r="A523" s="235" t="s">
        <v>123</v>
      </c>
      <c r="B523" s="56" t="s">
        <v>95</v>
      </c>
      <c r="C523" s="56"/>
      <c r="D523" s="25">
        <v>0</v>
      </c>
      <c r="E523" s="24">
        <v>0</v>
      </c>
      <c r="F523" s="24">
        <f t="shared" si="52"/>
        <v>0</v>
      </c>
      <c r="G523" s="105"/>
      <c r="H523" s="25"/>
      <c r="I523" s="25">
        <f t="shared" si="58"/>
        <v>0</v>
      </c>
      <c r="J523" s="26"/>
      <c r="K523" s="105"/>
      <c r="L523" s="105"/>
      <c r="M523" s="252"/>
    </row>
    <row r="524" spans="1:13" ht="36" customHeight="1">
      <c r="A524" s="254" t="s">
        <v>1113</v>
      </c>
      <c r="B524" s="27" t="s">
        <v>146</v>
      </c>
      <c r="C524" s="27"/>
      <c r="D524" s="25">
        <v>0.06299999939999999</v>
      </c>
      <c r="E524" s="24">
        <v>0.06299999939999999</v>
      </c>
      <c r="F524" s="24">
        <f t="shared" si="52"/>
        <v>0.06299999939999999</v>
      </c>
      <c r="G524" s="47">
        <v>0.06299999939999999</v>
      </c>
      <c r="H524" s="25"/>
      <c r="I524" s="25">
        <f t="shared" si="58"/>
        <v>0</v>
      </c>
      <c r="J524" s="26">
        <f>E524/D524-100%</f>
        <v>0</v>
      </c>
      <c r="K524" s="47"/>
      <c r="L524" s="47"/>
      <c r="M524" s="253"/>
    </row>
    <row r="525" spans="1:13" ht="40.5" customHeight="1">
      <c r="A525" s="255">
        <v>14</v>
      </c>
      <c r="B525" s="131" t="s">
        <v>845</v>
      </c>
      <c r="C525" s="15"/>
      <c r="D525" s="15">
        <f>SUM(D527:D543)</f>
        <v>10.22083004</v>
      </c>
      <c r="E525" s="15">
        <f>SUM(E527:E543)</f>
        <v>10.167389923599998</v>
      </c>
      <c r="F525" s="15">
        <f>SUM(F527:F543)</f>
        <v>10.167389923599998</v>
      </c>
      <c r="G525" s="15">
        <f>SUM(G527:G543)</f>
        <v>9.466875923599998</v>
      </c>
      <c r="H525" s="15"/>
      <c r="I525" s="15">
        <f t="shared" si="58"/>
        <v>-0.0534401164000009</v>
      </c>
      <c r="J525" s="16">
        <f>E525/D525-100%</f>
        <v>-0.0052285495591707365</v>
      </c>
      <c r="K525" s="15"/>
      <c r="L525" s="15"/>
      <c r="M525" s="190"/>
    </row>
    <row r="526" spans="1:13" ht="40.5" customHeight="1">
      <c r="A526" s="221" t="s">
        <v>534</v>
      </c>
      <c r="B526" s="56" t="s">
        <v>105</v>
      </c>
      <c r="C526" s="56"/>
      <c r="D526" s="25"/>
      <c r="E526" s="25"/>
      <c r="F526" s="24">
        <f aca="true" t="shared" si="59" ref="F526:F588">E526</f>
        <v>0</v>
      </c>
      <c r="G526" s="25"/>
      <c r="H526" s="25"/>
      <c r="I526" s="25">
        <f t="shared" si="58"/>
        <v>0</v>
      </c>
      <c r="J526" s="26"/>
      <c r="K526" s="119"/>
      <c r="L526" s="119"/>
      <c r="M526" s="246"/>
    </row>
    <row r="527" spans="1:13" ht="49.5" customHeight="1">
      <c r="A527" s="185" t="s">
        <v>1112</v>
      </c>
      <c r="B527" s="66" t="s">
        <v>1517</v>
      </c>
      <c r="C527" s="28"/>
      <c r="D527" s="47">
        <v>1.331</v>
      </c>
      <c r="E527" s="47">
        <v>1.25698525</v>
      </c>
      <c r="F527" s="24">
        <f t="shared" si="59"/>
        <v>1.25698525</v>
      </c>
      <c r="G527" s="47">
        <v>1.25698525</v>
      </c>
      <c r="H527" s="25"/>
      <c r="I527" s="25">
        <f t="shared" si="58"/>
        <v>-0.07401474999999991</v>
      </c>
      <c r="J527" s="26">
        <f>E527/D527-100%</f>
        <v>-0.055608377160029976</v>
      </c>
      <c r="K527" s="119"/>
      <c r="L527" s="25"/>
      <c r="M527" s="256"/>
    </row>
    <row r="528" spans="1:13" ht="30.75" customHeight="1">
      <c r="A528" s="221" t="s">
        <v>104</v>
      </c>
      <c r="B528" s="56" t="s">
        <v>133</v>
      </c>
      <c r="C528" s="28"/>
      <c r="D528" s="25"/>
      <c r="E528" s="25"/>
      <c r="F528" s="24">
        <f t="shared" si="59"/>
        <v>0</v>
      </c>
      <c r="G528" s="25"/>
      <c r="H528" s="25"/>
      <c r="I528" s="25">
        <f t="shared" si="58"/>
        <v>0</v>
      </c>
      <c r="J528" s="26"/>
      <c r="K528" s="119"/>
      <c r="L528" s="119"/>
      <c r="M528" s="246"/>
    </row>
    <row r="529" spans="1:13" ht="45.75" customHeight="1">
      <c r="A529" s="185" t="s">
        <v>1111</v>
      </c>
      <c r="B529" s="27" t="s">
        <v>1110</v>
      </c>
      <c r="C529" s="28"/>
      <c r="D529" s="47">
        <v>1.2902973000000002</v>
      </c>
      <c r="E529" s="47">
        <v>1.252841679</v>
      </c>
      <c r="F529" s="24">
        <f t="shared" si="59"/>
        <v>1.252841679</v>
      </c>
      <c r="G529" s="47">
        <v>1.252841679</v>
      </c>
      <c r="H529" s="25"/>
      <c r="I529" s="25">
        <f t="shared" si="58"/>
        <v>-0.037455621000000106</v>
      </c>
      <c r="J529" s="26">
        <f>E529/D529-100%</f>
        <v>-0.029028675019315386</v>
      </c>
      <c r="K529" s="119"/>
      <c r="L529" s="25"/>
      <c r="M529" s="256"/>
    </row>
    <row r="530" spans="1:13" ht="46.5" customHeight="1">
      <c r="A530" s="185" t="s">
        <v>1109</v>
      </c>
      <c r="B530" s="27" t="s">
        <v>3</v>
      </c>
      <c r="C530" s="28"/>
      <c r="D530" s="47">
        <v>1.467</v>
      </c>
      <c r="E530" s="47">
        <v>1.4774553196</v>
      </c>
      <c r="F530" s="24">
        <f t="shared" si="59"/>
        <v>1.4774553196</v>
      </c>
      <c r="G530" s="47">
        <v>1.4774553196</v>
      </c>
      <c r="H530" s="25"/>
      <c r="I530" s="25">
        <f t="shared" si="58"/>
        <v>0.010455319599999902</v>
      </c>
      <c r="J530" s="26">
        <f>E530/D530-100%</f>
        <v>0.007127007225630422</v>
      </c>
      <c r="K530" s="119"/>
      <c r="L530" s="25"/>
      <c r="M530" s="256"/>
    </row>
    <row r="531" spans="1:13" ht="56.25" customHeight="1">
      <c r="A531" s="185" t="s">
        <v>1108</v>
      </c>
      <c r="B531" s="27" t="s">
        <v>799</v>
      </c>
      <c r="C531" s="28"/>
      <c r="D531" s="47">
        <v>3.15474675</v>
      </c>
      <c r="E531" s="47">
        <v>3.2042346999999998</v>
      </c>
      <c r="F531" s="24">
        <f t="shared" si="59"/>
        <v>3.2042346999999998</v>
      </c>
      <c r="G531" s="47">
        <f>F531</f>
        <v>3.2042346999999998</v>
      </c>
      <c r="H531" s="25"/>
      <c r="I531" s="25">
        <f t="shared" si="58"/>
        <v>0.049487949999999614</v>
      </c>
      <c r="J531" s="26">
        <f>E531/D531-100%</f>
        <v>0.0156868217710342</v>
      </c>
      <c r="K531" s="119"/>
      <c r="L531" s="25"/>
      <c r="M531" s="193"/>
    </row>
    <row r="532" spans="1:13" ht="78.75" customHeight="1">
      <c r="A532" s="185" t="s">
        <v>1107</v>
      </c>
      <c r="B532" s="27" t="s">
        <v>540</v>
      </c>
      <c r="C532" s="28"/>
      <c r="D532" s="47">
        <v>0.06381825</v>
      </c>
      <c r="E532" s="47">
        <v>0.063818235</v>
      </c>
      <c r="F532" s="24">
        <f t="shared" si="59"/>
        <v>0.063818235</v>
      </c>
      <c r="G532" s="47">
        <f>F532</f>
        <v>0.063818235</v>
      </c>
      <c r="H532" s="25"/>
      <c r="I532" s="25"/>
      <c r="J532" s="26"/>
      <c r="K532" s="119"/>
      <c r="L532" s="25"/>
      <c r="M532" s="257"/>
    </row>
    <row r="533" spans="1:13" ht="51" customHeight="1">
      <c r="A533" s="185" t="s">
        <v>1106</v>
      </c>
      <c r="B533" s="27" t="s">
        <v>541</v>
      </c>
      <c r="C533" s="28"/>
      <c r="D533" s="47">
        <v>0.16998647</v>
      </c>
      <c r="E533" s="47">
        <v>0.16998647</v>
      </c>
      <c r="F533" s="24">
        <f t="shared" si="59"/>
        <v>0.16998647</v>
      </c>
      <c r="G533" s="47">
        <f>F533</f>
        <v>0.16998647</v>
      </c>
      <c r="H533" s="25"/>
      <c r="I533" s="25">
        <f aca="true" t="shared" si="60" ref="I533:I564">E533-D533</f>
        <v>0</v>
      </c>
      <c r="J533" s="26">
        <f>E533/D533-100%</f>
        <v>0</v>
      </c>
      <c r="K533" s="119"/>
      <c r="L533" s="25"/>
      <c r="M533" s="257"/>
    </row>
    <row r="534" spans="1:13" ht="41.25" customHeight="1">
      <c r="A534" s="185" t="s">
        <v>1105</v>
      </c>
      <c r="B534" s="27" t="s">
        <v>4</v>
      </c>
      <c r="C534" s="28"/>
      <c r="D534" s="47">
        <v>0.189304</v>
      </c>
      <c r="E534" s="47">
        <v>0.189304</v>
      </c>
      <c r="F534" s="24">
        <f t="shared" si="59"/>
        <v>0.189304</v>
      </c>
      <c r="G534" s="47"/>
      <c r="H534" s="25"/>
      <c r="I534" s="25">
        <f t="shared" si="60"/>
        <v>0</v>
      </c>
      <c r="J534" s="26">
        <f>E534/D534-100%</f>
        <v>0</v>
      </c>
      <c r="K534" s="25"/>
      <c r="L534" s="119"/>
      <c r="M534" s="258"/>
    </row>
    <row r="535" spans="1:13" ht="48.75" customHeight="1">
      <c r="A535" s="185" t="s">
        <v>1104</v>
      </c>
      <c r="B535" s="27" t="s">
        <v>5</v>
      </c>
      <c r="C535" s="28"/>
      <c r="D535" s="47">
        <v>0.5112099999999999</v>
      </c>
      <c r="E535" s="47">
        <v>0.5112099999999999</v>
      </c>
      <c r="F535" s="24">
        <f t="shared" si="59"/>
        <v>0.5112099999999999</v>
      </c>
      <c r="G535" s="25"/>
      <c r="H535" s="25"/>
      <c r="I535" s="25">
        <f t="shared" si="60"/>
        <v>0</v>
      </c>
      <c r="J535" s="26">
        <f>E535/D535-100%</f>
        <v>0</v>
      </c>
      <c r="K535" s="25"/>
      <c r="L535" s="25"/>
      <c r="M535" s="253"/>
    </row>
    <row r="536" spans="1:13" ht="38.25" customHeight="1">
      <c r="A536" s="250" t="s">
        <v>114</v>
      </c>
      <c r="B536" s="135" t="s">
        <v>90</v>
      </c>
      <c r="C536" s="28"/>
      <c r="D536" s="47"/>
      <c r="E536" s="47"/>
      <c r="F536" s="24">
        <f t="shared" si="59"/>
        <v>0</v>
      </c>
      <c r="G536" s="25"/>
      <c r="H536" s="25"/>
      <c r="I536" s="25">
        <f t="shared" si="60"/>
        <v>0</v>
      </c>
      <c r="J536" s="26"/>
      <c r="K536" s="25"/>
      <c r="L536" s="25"/>
      <c r="M536" s="258"/>
    </row>
    <row r="537" spans="1:13" ht="32.25" customHeight="1">
      <c r="A537" s="185" t="s">
        <v>1103</v>
      </c>
      <c r="B537" s="27" t="s">
        <v>130</v>
      </c>
      <c r="C537" s="28"/>
      <c r="D537" s="47">
        <v>0.08</v>
      </c>
      <c r="E537" s="47">
        <v>0.078087</v>
      </c>
      <c r="F537" s="24">
        <f t="shared" si="59"/>
        <v>0.078087</v>
      </c>
      <c r="G537" s="25">
        <f>F537</f>
        <v>0.078087</v>
      </c>
      <c r="H537" s="25"/>
      <c r="I537" s="25">
        <f t="shared" si="60"/>
        <v>-0.001912999999999998</v>
      </c>
      <c r="J537" s="26">
        <f>E537/D537-100%</f>
        <v>-0.023912500000000003</v>
      </c>
      <c r="K537" s="25"/>
      <c r="L537" s="25"/>
      <c r="M537" s="216"/>
    </row>
    <row r="538" spans="1:13" ht="28.5" customHeight="1">
      <c r="A538" s="185" t="s">
        <v>1102</v>
      </c>
      <c r="B538" s="27" t="s">
        <v>216</v>
      </c>
      <c r="C538" s="28"/>
      <c r="D538" s="47">
        <v>0.5</v>
      </c>
      <c r="E538" s="47">
        <v>0.5</v>
      </c>
      <c r="F538" s="24">
        <f t="shared" si="59"/>
        <v>0.5</v>
      </c>
      <c r="G538" s="25">
        <f aca="true" t="shared" si="61" ref="G538:G543">F538</f>
        <v>0.5</v>
      </c>
      <c r="H538" s="25"/>
      <c r="I538" s="25">
        <f t="shared" si="60"/>
        <v>0</v>
      </c>
      <c r="J538" s="26">
        <f>E538/D538-100%</f>
        <v>0</v>
      </c>
      <c r="K538" s="25"/>
      <c r="L538" s="25"/>
      <c r="M538" s="216"/>
    </row>
    <row r="539" spans="1:13" ht="30.75" customHeight="1">
      <c r="A539" s="185" t="s">
        <v>1101</v>
      </c>
      <c r="B539" s="27" t="s">
        <v>224</v>
      </c>
      <c r="C539" s="28"/>
      <c r="D539" s="47">
        <v>0.6939</v>
      </c>
      <c r="E539" s="47">
        <v>0.6939</v>
      </c>
      <c r="F539" s="24">
        <f t="shared" si="59"/>
        <v>0.6939</v>
      </c>
      <c r="G539" s="25">
        <f t="shared" si="61"/>
        <v>0.6939</v>
      </c>
      <c r="H539" s="136"/>
      <c r="I539" s="25">
        <f t="shared" si="60"/>
        <v>0</v>
      </c>
      <c r="J539" s="26">
        <f>E539/D539-100%</f>
        <v>0</v>
      </c>
      <c r="K539" s="25"/>
      <c r="L539" s="25"/>
      <c r="M539" s="216"/>
    </row>
    <row r="540" spans="1:13" ht="24.75" customHeight="1">
      <c r="A540" s="250" t="s">
        <v>115</v>
      </c>
      <c r="B540" s="135" t="s">
        <v>91</v>
      </c>
      <c r="C540" s="28"/>
      <c r="D540" s="47">
        <v>0</v>
      </c>
      <c r="E540" s="47"/>
      <c r="F540" s="24">
        <f t="shared" si="59"/>
        <v>0</v>
      </c>
      <c r="G540" s="25">
        <f t="shared" si="61"/>
        <v>0</v>
      </c>
      <c r="H540" s="136"/>
      <c r="I540" s="25">
        <f t="shared" si="60"/>
        <v>0</v>
      </c>
      <c r="J540" s="26"/>
      <c r="K540" s="25"/>
      <c r="L540" s="25"/>
      <c r="M540" s="259"/>
    </row>
    <row r="541" spans="1:13" ht="29.25" customHeight="1">
      <c r="A541" s="185" t="s">
        <v>1100</v>
      </c>
      <c r="B541" s="137" t="s">
        <v>6</v>
      </c>
      <c r="C541" s="28"/>
      <c r="D541" s="47">
        <v>0.70006727</v>
      </c>
      <c r="E541" s="47">
        <v>0.70006727</v>
      </c>
      <c r="F541" s="24">
        <f t="shared" si="59"/>
        <v>0.70006727</v>
      </c>
      <c r="G541" s="25">
        <f t="shared" si="61"/>
        <v>0.70006727</v>
      </c>
      <c r="H541" s="136"/>
      <c r="I541" s="25">
        <f t="shared" si="60"/>
        <v>0</v>
      </c>
      <c r="J541" s="26">
        <f>E541/D541-100%</f>
        <v>0</v>
      </c>
      <c r="K541" s="25"/>
      <c r="L541" s="25"/>
      <c r="M541" s="216"/>
    </row>
    <row r="542" spans="1:13" ht="38.25" customHeight="1">
      <c r="A542" s="250" t="s">
        <v>1099</v>
      </c>
      <c r="B542" s="135" t="s">
        <v>95</v>
      </c>
      <c r="C542" s="28"/>
      <c r="D542" s="47">
        <v>0</v>
      </c>
      <c r="E542" s="47">
        <v>0</v>
      </c>
      <c r="F542" s="24">
        <f t="shared" si="59"/>
        <v>0</v>
      </c>
      <c r="G542" s="25">
        <f t="shared" si="61"/>
        <v>0</v>
      </c>
      <c r="H542" s="25"/>
      <c r="I542" s="25">
        <f t="shared" si="60"/>
        <v>0</v>
      </c>
      <c r="J542" s="26"/>
      <c r="K542" s="25"/>
      <c r="L542" s="25"/>
      <c r="M542" s="258"/>
    </row>
    <row r="543" spans="1:13" ht="27.75" customHeight="1">
      <c r="A543" s="185" t="s">
        <v>1098</v>
      </c>
      <c r="B543" s="137" t="s">
        <v>146</v>
      </c>
      <c r="C543" s="28"/>
      <c r="D543" s="47">
        <v>0.0695</v>
      </c>
      <c r="E543" s="47">
        <v>0.0695</v>
      </c>
      <c r="F543" s="24">
        <f t="shared" si="59"/>
        <v>0.0695</v>
      </c>
      <c r="G543" s="25">
        <f t="shared" si="61"/>
        <v>0.0695</v>
      </c>
      <c r="H543" s="25"/>
      <c r="I543" s="25">
        <f t="shared" si="60"/>
        <v>0</v>
      </c>
      <c r="J543" s="26">
        <f>E543/D543-100%</f>
        <v>0</v>
      </c>
      <c r="K543" s="25"/>
      <c r="L543" s="25"/>
      <c r="M543" s="216"/>
    </row>
    <row r="544" spans="1:13" ht="41.25" customHeight="1">
      <c r="A544" s="196" t="s">
        <v>1097</v>
      </c>
      <c r="B544" s="57" t="s">
        <v>846</v>
      </c>
      <c r="C544" s="57"/>
      <c r="D544" s="20">
        <v>149.99416281283166</v>
      </c>
      <c r="E544" s="20">
        <f>SUM(E545:E670)</f>
        <v>154.85351642000003</v>
      </c>
      <c r="F544" s="20">
        <f t="shared" si="59"/>
        <v>154.85351642000003</v>
      </c>
      <c r="G544" s="20">
        <f>SUM(G545:G670)</f>
        <v>136.36539402</v>
      </c>
      <c r="H544" s="20"/>
      <c r="I544" s="15">
        <f t="shared" si="60"/>
        <v>4.859353607168373</v>
      </c>
      <c r="J544" s="16">
        <f>E544/D544-100%</f>
        <v>0.032396951428250276</v>
      </c>
      <c r="K544" s="58"/>
      <c r="L544" s="58"/>
      <c r="M544" s="244"/>
    </row>
    <row r="545" spans="1:13" ht="21.75" customHeight="1">
      <c r="A545" s="260" t="s">
        <v>896</v>
      </c>
      <c r="B545" s="56" t="s">
        <v>105</v>
      </c>
      <c r="C545" s="56"/>
      <c r="D545" s="47"/>
      <c r="E545" s="47" t="s">
        <v>851</v>
      </c>
      <c r="F545" s="24" t="str">
        <f t="shared" si="59"/>
        <v> </v>
      </c>
      <c r="G545" s="52"/>
      <c r="H545" s="52"/>
      <c r="I545" s="25" t="e">
        <f t="shared" si="60"/>
        <v>#VALUE!</v>
      </c>
      <c r="J545" s="26"/>
      <c r="K545" s="52"/>
      <c r="L545" s="52"/>
      <c r="M545" s="261"/>
    </row>
    <row r="546" spans="1:13" ht="69" customHeight="1">
      <c r="A546" s="260" t="s">
        <v>641</v>
      </c>
      <c r="B546" s="84" t="s">
        <v>1096</v>
      </c>
      <c r="C546" s="27"/>
      <c r="D546" s="47">
        <v>0.72041749</v>
      </c>
      <c r="E546" s="47">
        <v>0.74079019</v>
      </c>
      <c r="F546" s="24">
        <f t="shared" si="59"/>
        <v>0.74079019</v>
      </c>
      <c r="G546" s="47">
        <v>0.74079019</v>
      </c>
      <c r="H546" s="41"/>
      <c r="I546" s="25">
        <f t="shared" si="60"/>
        <v>0.02037270000000002</v>
      </c>
      <c r="J546" s="26">
        <f aca="true" t="shared" si="62" ref="J546:J564">E546/D546-100%</f>
        <v>0.02827901915596187</v>
      </c>
      <c r="K546" s="41"/>
      <c r="L546" s="41"/>
      <c r="M546" s="261"/>
    </row>
    <row r="547" spans="1:13" ht="68.25" customHeight="1">
      <c r="A547" s="260" t="s">
        <v>1095</v>
      </c>
      <c r="B547" s="27" t="s">
        <v>1094</v>
      </c>
      <c r="C547" s="27"/>
      <c r="D547" s="47">
        <v>0.036314</v>
      </c>
      <c r="E547" s="47">
        <v>0.02588</v>
      </c>
      <c r="F547" s="24">
        <f t="shared" si="59"/>
        <v>0.02588</v>
      </c>
      <c r="G547" s="41">
        <v>0</v>
      </c>
      <c r="H547" s="41"/>
      <c r="I547" s="25">
        <f t="shared" si="60"/>
        <v>-0.010433999999999999</v>
      </c>
      <c r="J547" s="26">
        <f t="shared" si="62"/>
        <v>-0.2873272016302252</v>
      </c>
      <c r="K547" s="41"/>
      <c r="L547" s="41"/>
      <c r="M547" s="261"/>
    </row>
    <row r="548" spans="1:13" ht="67.5" customHeight="1">
      <c r="A548" s="260" t="s">
        <v>1093</v>
      </c>
      <c r="B548" s="27" t="s">
        <v>1092</v>
      </c>
      <c r="C548" s="27"/>
      <c r="D548" s="47">
        <v>0.036314</v>
      </c>
      <c r="E548" s="47">
        <v>0.02588</v>
      </c>
      <c r="F548" s="24">
        <f t="shared" si="59"/>
        <v>0.02588</v>
      </c>
      <c r="G548" s="41">
        <v>0</v>
      </c>
      <c r="H548" s="41"/>
      <c r="I548" s="25">
        <f t="shared" si="60"/>
        <v>-0.010433999999999999</v>
      </c>
      <c r="J548" s="26">
        <f t="shared" si="62"/>
        <v>-0.2873272016302252</v>
      </c>
      <c r="K548" s="41"/>
      <c r="L548" s="41"/>
      <c r="M548" s="261"/>
    </row>
    <row r="549" spans="1:13" ht="63" customHeight="1">
      <c r="A549" s="260" t="s">
        <v>1091</v>
      </c>
      <c r="B549" s="27" t="s">
        <v>1090</v>
      </c>
      <c r="C549" s="27"/>
      <c r="D549" s="47">
        <v>0.036712999999999996</v>
      </c>
      <c r="E549" s="47">
        <v>0.027209999999999998</v>
      </c>
      <c r="F549" s="24">
        <f t="shared" si="59"/>
        <v>0.027209999999999998</v>
      </c>
      <c r="G549" s="41">
        <v>0</v>
      </c>
      <c r="H549" s="41"/>
      <c r="I549" s="25">
        <f t="shared" si="60"/>
        <v>-0.009502999999999998</v>
      </c>
      <c r="J549" s="26">
        <f t="shared" si="62"/>
        <v>-0.25884564050881154</v>
      </c>
      <c r="K549" s="41"/>
      <c r="L549" s="41"/>
      <c r="M549" s="261"/>
    </row>
    <row r="550" spans="1:13" ht="65.25" customHeight="1">
      <c r="A550" s="260" t="s">
        <v>1089</v>
      </c>
      <c r="B550" s="27" t="s">
        <v>1088</v>
      </c>
      <c r="C550" s="27"/>
      <c r="D550" s="47">
        <v>0.033558</v>
      </c>
      <c r="E550" s="47">
        <v>0.02336</v>
      </c>
      <c r="F550" s="24">
        <f t="shared" si="59"/>
        <v>0.02336</v>
      </c>
      <c r="G550" s="41">
        <v>0</v>
      </c>
      <c r="H550" s="41"/>
      <c r="I550" s="25">
        <f t="shared" si="60"/>
        <v>-0.010197999999999999</v>
      </c>
      <c r="J550" s="26">
        <f t="shared" si="62"/>
        <v>-0.30389176947374696</v>
      </c>
      <c r="K550" s="41"/>
      <c r="L550" s="41"/>
      <c r="M550" s="261"/>
    </row>
    <row r="551" spans="1:13" ht="60" customHeight="1">
      <c r="A551" s="260" t="s">
        <v>1087</v>
      </c>
      <c r="B551" s="27" t="s">
        <v>1086</v>
      </c>
      <c r="C551" s="27"/>
      <c r="D551" s="47">
        <v>0.036314</v>
      </c>
      <c r="E551" s="47">
        <v>0.02588</v>
      </c>
      <c r="F551" s="24">
        <f t="shared" si="59"/>
        <v>0.02588</v>
      </c>
      <c r="G551" s="41">
        <v>0</v>
      </c>
      <c r="H551" s="41"/>
      <c r="I551" s="25">
        <f t="shared" si="60"/>
        <v>-0.010433999999999999</v>
      </c>
      <c r="J551" s="26">
        <f t="shared" si="62"/>
        <v>-0.2873272016302252</v>
      </c>
      <c r="K551" s="41"/>
      <c r="L551" s="41"/>
      <c r="M551" s="261"/>
    </row>
    <row r="552" spans="1:13" ht="66" customHeight="1">
      <c r="A552" s="260" t="s">
        <v>1085</v>
      </c>
      <c r="B552" s="27" t="s">
        <v>1084</v>
      </c>
      <c r="C552" s="27"/>
      <c r="D552" s="47">
        <v>0.032558</v>
      </c>
      <c r="E552" s="47">
        <v>0.02336</v>
      </c>
      <c r="F552" s="24">
        <f t="shared" si="59"/>
        <v>0.02336</v>
      </c>
      <c r="G552" s="41">
        <v>0</v>
      </c>
      <c r="H552" s="41"/>
      <c r="I552" s="25">
        <f t="shared" si="60"/>
        <v>-0.009197999999999998</v>
      </c>
      <c r="J552" s="26">
        <f t="shared" si="62"/>
        <v>-0.28251121076233177</v>
      </c>
      <c r="K552" s="41"/>
      <c r="L552" s="41"/>
      <c r="M552" s="261"/>
    </row>
    <row r="553" spans="1:13" ht="66" customHeight="1">
      <c r="A553" s="260" t="s">
        <v>1083</v>
      </c>
      <c r="B553" s="27" t="s">
        <v>1082</v>
      </c>
      <c r="C553" s="27"/>
      <c r="D553" s="47">
        <v>0.036814</v>
      </c>
      <c r="E553" s="47">
        <v>0.02638</v>
      </c>
      <c r="F553" s="24">
        <f t="shared" si="59"/>
        <v>0.02638</v>
      </c>
      <c r="G553" s="41">
        <v>0</v>
      </c>
      <c r="H553" s="41"/>
      <c r="I553" s="25">
        <f t="shared" si="60"/>
        <v>-0.010433999999999999</v>
      </c>
      <c r="J553" s="26">
        <f t="shared" si="62"/>
        <v>-0.2834247840495463</v>
      </c>
      <c r="K553" s="41"/>
      <c r="L553" s="41"/>
      <c r="M553" s="261"/>
    </row>
    <row r="554" spans="1:13" ht="66" customHeight="1">
      <c r="A554" s="260" t="s">
        <v>1081</v>
      </c>
      <c r="B554" s="27" t="s">
        <v>1080</v>
      </c>
      <c r="C554" s="27"/>
      <c r="D554" s="47">
        <v>0.036814</v>
      </c>
      <c r="E554" s="47">
        <v>0.02638</v>
      </c>
      <c r="F554" s="24">
        <f t="shared" si="59"/>
        <v>0.02638</v>
      </c>
      <c r="G554" s="41">
        <v>0</v>
      </c>
      <c r="H554" s="41"/>
      <c r="I554" s="25">
        <f t="shared" si="60"/>
        <v>-0.010433999999999999</v>
      </c>
      <c r="J554" s="26">
        <f t="shared" si="62"/>
        <v>-0.2834247840495463</v>
      </c>
      <c r="K554" s="41"/>
      <c r="L554" s="41"/>
      <c r="M554" s="261"/>
    </row>
    <row r="555" spans="1:13" ht="66" customHeight="1">
      <c r="A555" s="260" t="s">
        <v>1079</v>
      </c>
      <c r="B555" s="27" t="s">
        <v>1078</v>
      </c>
      <c r="C555" s="27"/>
      <c r="D555" s="47">
        <v>0.036314</v>
      </c>
      <c r="E555" s="47">
        <v>0.02588</v>
      </c>
      <c r="F555" s="24">
        <f t="shared" si="59"/>
        <v>0.02588</v>
      </c>
      <c r="G555" s="41">
        <v>0</v>
      </c>
      <c r="H555" s="41"/>
      <c r="I555" s="25">
        <f t="shared" si="60"/>
        <v>-0.010433999999999999</v>
      </c>
      <c r="J555" s="26">
        <f t="shared" si="62"/>
        <v>-0.2873272016302252</v>
      </c>
      <c r="K555" s="41"/>
      <c r="L555" s="41"/>
      <c r="M555" s="261"/>
    </row>
    <row r="556" spans="1:13" ht="66" customHeight="1">
      <c r="A556" s="260" t="s">
        <v>1077</v>
      </c>
      <c r="B556" s="27" t="s">
        <v>1076</v>
      </c>
      <c r="C556" s="27"/>
      <c r="D556" s="47">
        <v>0.1475</v>
      </c>
      <c r="E556" s="47">
        <v>0.12933</v>
      </c>
      <c r="F556" s="24">
        <f t="shared" si="59"/>
        <v>0.12933</v>
      </c>
      <c r="G556" s="41">
        <v>0</v>
      </c>
      <c r="H556" s="41"/>
      <c r="I556" s="25">
        <f t="shared" si="60"/>
        <v>-0.01816999999999999</v>
      </c>
      <c r="J556" s="26">
        <f t="shared" si="62"/>
        <v>-0.12318644067796602</v>
      </c>
      <c r="K556" s="41"/>
      <c r="L556" s="41"/>
      <c r="M556" s="261"/>
    </row>
    <row r="557" spans="1:13" ht="66" customHeight="1">
      <c r="A557" s="260" t="s">
        <v>1075</v>
      </c>
      <c r="B557" s="27" t="s">
        <v>1074</v>
      </c>
      <c r="C557" s="27"/>
      <c r="D557" s="47">
        <v>0.11850000000000001</v>
      </c>
      <c r="E557" s="47">
        <v>0.10659</v>
      </c>
      <c r="F557" s="24">
        <f t="shared" si="59"/>
        <v>0.10659</v>
      </c>
      <c r="G557" s="41">
        <v>0</v>
      </c>
      <c r="H557" s="41"/>
      <c r="I557" s="25">
        <f t="shared" si="60"/>
        <v>-0.011910000000000004</v>
      </c>
      <c r="J557" s="26">
        <f t="shared" si="62"/>
        <v>-0.1005063291139241</v>
      </c>
      <c r="K557" s="41"/>
      <c r="L557" s="41"/>
      <c r="M557" s="261"/>
    </row>
    <row r="558" spans="1:13" ht="84.75" customHeight="1">
      <c r="A558" s="260" t="s">
        <v>1073</v>
      </c>
      <c r="B558" s="27" t="s">
        <v>1072</v>
      </c>
      <c r="C558" s="27"/>
      <c r="D558" s="47">
        <v>0.20450000000000002</v>
      </c>
      <c r="E558" s="47">
        <v>0.17705</v>
      </c>
      <c r="F558" s="24">
        <f t="shared" si="59"/>
        <v>0.17705</v>
      </c>
      <c r="G558" s="41">
        <v>0</v>
      </c>
      <c r="H558" s="41"/>
      <c r="I558" s="25">
        <f t="shared" si="60"/>
        <v>-0.027450000000000002</v>
      </c>
      <c r="J558" s="26">
        <f t="shared" si="62"/>
        <v>-0.13422982885085577</v>
      </c>
      <c r="K558" s="41"/>
      <c r="L558" s="41"/>
      <c r="M558" s="261"/>
    </row>
    <row r="559" spans="1:13" ht="80.25" customHeight="1">
      <c r="A559" s="260" t="s">
        <v>1071</v>
      </c>
      <c r="B559" s="27" t="s">
        <v>1070</v>
      </c>
      <c r="C559" s="27"/>
      <c r="D559" s="47">
        <v>0.1375</v>
      </c>
      <c r="E559" s="47">
        <v>0.1506975</v>
      </c>
      <c r="F559" s="24">
        <f t="shared" si="59"/>
        <v>0.1506975</v>
      </c>
      <c r="G559" s="41">
        <v>0</v>
      </c>
      <c r="H559" s="41"/>
      <c r="I559" s="25">
        <f t="shared" si="60"/>
        <v>0.013197500000000001</v>
      </c>
      <c r="J559" s="26">
        <f t="shared" si="62"/>
        <v>0.09598181818181817</v>
      </c>
      <c r="K559" s="41"/>
      <c r="L559" s="41"/>
      <c r="M559" s="261"/>
    </row>
    <row r="560" spans="1:13" ht="72" customHeight="1">
      <c r="A560" s="260" t="s">
        <v>1069</v>
      </c>
      <c r="B560" s="27" t="s">
        <v>1068</v>
      </c>
      <c r="C560" s="27"/>
      <c r="D560" s="47">
        <v>0.10450000000000001</v>
      </c>
      <c r="E560" s="47">
        <v>0.09291</v>
      </c>
      <c r="F560" s="24">
        <f t="shared" si="59"/>
        <v>0.09291</v>
      </c>
      <c r="G560" s="41">
        <v>0</v>
      </c>
      <c r="H560" s="41"/>
      <c r="I560" s="25">
        <f t="shared" si="60"/>
        <v>-0.011590000000000003</v>
      </c>
      <c r="J560" s="26">
        <f t="shared" si="62"/>
        <v>-0.11090909090909096</v>
      </c>
      <c r="K560" s="41"/>
      <c r="L560" s="41"/>
      <c r="M560" s="261"/>
    </row>
    <row r="561" spans="1:13" ht="68.25" customHeight="1">
      <c r="A561" s="260" t="s">
        <v>1067</v>
      </c>
      <c r="B561" s="27" t="s">
        <v>1066</v>
      </c>
      <c r="C561" s="27"/>
      <c r="D561" s="47">
        <v>0.10450000000000001</v>
      </c>
      <c r="E561" s="47">
        <v>0.1222275</v>
      </c>
      <c r="F561" s="24">
        <f t="shared" si="59"/>
        <v>0.1222275</v>
      </c>
      <c r="G561" s="41">
        <v>0</v>
      </c>
      <c r="H561" s="41"/>
      <c r="I561" s="25">
        <f t="shared" si="60"/>
        <v>0.017727499999999993</v>
      </c>
      <c r="J561" s="26">
        <f t="shared" si="62"/>
        <v>0.16964114832535881</v>
      </c>
      <c r="K561" s="41"/>
      <c r="L561" s="41"/>
      <c r="M561" s="261"/>
    </row>
    <row r="562" spans="1:13" ht="81" customHeight="1">
      <c r="A562" s="260" t="s">
        <v>1065</v>
      </c>
      <c r="B562" s="27" t="s">
        <v>1064</v>
      </c>
      <c r="C562" s="27"/>
      <c r="D562" s="47">
        <v>0.0985</v>
      </c>
      <c r="E562" s="47">
        <v>0.08607000000000001</v>
      </c>
      <c r="F562" s="24">
        <f t="shared" si="59"/>
        <v>0.08607000000000001</v>
      </c>
      <c r="G562" s="41">
        <v>0</v>
      </c>
      <c r="H562" s="41"/>
      <c r="I562" s="25">
        <f t="shared" si="60"/>
        <v>-0.012429999999999997</v>
      </c>
      <c r="J562" s="26">
        <f t="shared" si="62"/>
        <v>-0.12619289340101514</v>
      </c>
      <c r="K562" s="41"/>
      <c r="L562" s="41"/>
      <c r="M562" s="261"/>
    </row>
    <row r="563" spans="1:13" ht="62.25" customHeight="1">
      <c r="A563" s="260" t="s">
        <v>1063</v>
      </c>
      <c r="B563" s="27" t="s">
        <v>1062</v>
      </c>
      <c r="C563" s="27"/>
      <c r="D563" s="47">
        <v>0.07050000000000001</v>
      </c>
      <c r="E563" s="47">
        <v>0.06037</v>
      </c>
      <c r="F563" s="24">
        <f t="shared" si="59"/>
        <v>0.06037</v>
      </c>
      <c r="G563" s="41">
        <v>0</v>
      </c>
      <c r="H563" s="41"/>
      <c r="I563" s="25">
        <f t="shared" si="60"/>
        <v>-0.010130000000000007</v>
      </c>
      <c r="J563" s="26">
        <f t="shared" si="62"/>
        <v>-0.1436879432624114</v>
      </c>
      <c r="K563" s="41"/>
      <c r="L563" s="41"/>
      <c r="M563" s="261"/>
    </row>
    <row r="564" spans="1:13" ht="69" customHeight="1">
      <c r="A564" s="260" t="s">
        <v>1061</v>
      </c>
      <c r="B564" s="27" t="s">
        <v>809</v>
      </c>
      <c r="C564" s="27"/>
      <c r="D564" s="47">
        <v>0.528775</v>
      </c>
      <c r="E564" s="47">
        <v>0.6410659999999999</v>
      </c>
      <c r="F564" s="24">
        <f t="shared" si="59"/>
        <v>0.6410659999999999</v>
      </c>
      <c r="G564" s="41">
        <v>0</v>
      </c>
      <c r="H564" s="41"/>
      <c r="I564" s="25">
        <f t="shared" si="60"/>
        <v>0.11229099999999992</v>
      </c>
      <c r="J564" s="26">
        <f t="shared" si="62"/>
        <v>0.21236064488676654</v>
      </c>
      <c r="K564" s="41"/>
      <c r="L564" s="41"/>
      <c r="M564" s="261"/>
    </row>
    <row r="565" spans="1:13" ht="69" customHeight="1">
      <c r="A565" s="260" t="s">
        <v>1060</v>
      </c>
      <c r="B565" s="27" t="s">
        <v>810</v>
      </c>
      <c r="C565" s="27"/>
      <c r="D565" s="47">
        <v>0.23150700000000002</v>
      </c>
      <c r="E565" s="47">
        <v>0.23169</v>
      </c>
      <c r="F565" s="24">
        <f t="shared" si="59"/>
        <v>0.23169</v>
      </c>
      <c r="G565" s="41">
        <v>0</v>
      </c>
      <c r="H565" s="41"/>
      <c r="I565" s="25"/>
      <c r="J565" s="26"/>
      <c r="K565" s="41"/>
      <c r="L565" s="41"/>
      <c r="M565" s="261"/>
    </row>
    <row r="566" spans="1:13" ht="86.25" customHeight="1">
      <c r="A566" s="260" t="s">
        <v>1059</v>
      </c>
      <c r="B566" s="27" t="s">
        <v>1057</v>
      </c>
      <c r="C566" s="27"/>
      <c r="D566" s="47">
        <v>0.052</v>
      </c>
      <c r="E566" s="47">
        <v>0.059</v>
      </c>
      <c r="F566" s="24">
        <f t="shared" si="59"/>
        <v>0.059</v>
      </c>
      <c r="G566" s="41"/>
      <c r="H566" s="41"/>
      <c r="I566" s="25">
        <f aca="true" t="shared" si="63" ref="I566:I597">E566-D566</f>
        <v>0.006999999999999999</v>
      </c>
      <c r="J566" s="26">
        <f>E566/D566-100%</f>
        <v>0.13461538461538458</v>
      </c>
      <c r="K566" s="41"/>
      <c r="L566" s="41"/>
      <c r="M566" s="261"/>
    </row>
    <row r="567" spans="1:13" ht="84.75" customHeight="1">
      <c r="A567" s="260" t="s">
        <v>1058</v>
      </c>
      <c r="B567" s="66" t="s">
        <v>1536</v>
      </c>
      <c r="C567" s="27"/>
      <c r="D567" s="47">
        <v>0.052</v>
      </c>
      <c r="E567" s="47">
        <v>0.059</v>
      </c>
      <c r="F567" s="24">
        <f t="shared" si="59"/>
        <v>0.059</v>
      </c>
      <c r="G567" s="41"/>
      <c r="H567" s="41"/>
      <c r="I567" s="25">
        <f t="shared" si="63"/>
        <v>0.006999999999999999</v>
      </c>
      <c r="J567" s="26">
        <f>E567/D567-100%</f>
        <v>0.13461538461538458</v>
      </c>
      <c r="K567" s="41"/>
      <c r="L567" s="41"/>
      <c r="M567" s="261"/>
    </row>
    <row r="568" spans="1:13" ht="79.5" customHeight="1">
      <c r="A568" s="260" t="s">
        <v>1056</v>
      </c>
      <c r="B568" s="27" t="s">
        <v>1055</v>
      </c>
      <c r="C568" s="27"/>
      <c r="D568" s="47">
        <v>0.517</v>
      </c>
      <c r="E568" s="47">
        <v>0.594</v>
      </c>
      <c r="F568" s="24">
        <f t="shared" si="59"/>
        <v>0.594</v>
      </c>
      <c r="G568" s="41">
        <v>0</v>
      </c>
      <c r="H568" s="41"/>
      <c r="I568" s="25">
        <f t="shared" si="63"/>
        <v>0.07699999999999996</v>
      </c>
      <c r="J568" s="26">
        <f>E568/D568-100%</f>
        <v>0.14893617021276584</v>
      </c>
      <c r="K568" s="41"/>
      <c r="L568" s="41"/>
      <c r="M568" s="261"/>
    </row>
    <row r="569" spans="1:13" ht="83.25" customHeight="1">
      <c r="A569" s="260" t="s">
        <v>1054</v>
      </c>
      <c r="B569" s="27" t="s">
        <v>1053</v>
      </c>
      <c r="C569" s="27"/>
      <c r="D569" s="47">
        <v>0.119</v>
      </c>
      <c r="E569" s="47">
        <v>0.09183</v>
      </c>
      <c r="F569" s="24">
        <f t="shared" si="59"/>
        <v>0.09183</v>
      </c>
      <c r="G569" s="41">
        <v>0</v>
      </c>
      <c r="H569" s="41"/>
      <c r="I569" s="25">
        <f t="shared" si="63"/>
        <v>-0.02717</v>
      </c>
      <c r="J569" s="26">
        <f>E569/D569-100%</f>
        <v>-0.22831932773109243</v>
      </c>
      <c r="K569" s="41"/>
      <c r="L569" s="41"/>
      <c r="M569" s="261"/>
    </row>
    <row r="570" spans="1:13" ht="87.75" customHeight="1">
      <c r="A570" s="260" t="s">
        <v>1052</v>
      </c>
      <c r="B570" s="27" t="s">
        <v>1051</v>
      </c>
      <c r="C570" s="27"/>
      <c r="D570" s="47">
        <v>0.08</v>
      </c>
      <c r="E570" s="47">
        <v>0.0915</v>
      </c>
      <c r="F570" s="24">
        <f t="shared" si="59"/>
        <v>0.0915</v>
      </c>
      <c r="G570" s="41">
        <v>0</v>
      </c>
      <c r="H570" s="41"/>
      <c r="I570" s="25">
        <f t="shared" si="63"/>
        <v>0.011499999999999996</v>
      </c>
      <c r="J570" s="26">
        <f>E570/D570-100%</f>
        <v>0.14375000000000004</v>
      </c>
      <c r="K570" s="41"/>
      <c r="L570" s="41"/>
      <c r="M570" s="261"/>
    </row>
    <row r="571" spans="1:13" ht="34.5" customHeight="1">
      <c r="A571" s="262" t="s">
        <v>884</v>
      </c>
      <c r="B571" s="138" t="s">
        <v>133</v>
      </c>
      <c r="C571" s="139"/>
      <c r="D571" s="49"/>
      <c r="E571" s="47">
        <v>0</v>
      </c>
      <c r="F571" s="24">
        <f t="shared" si="59"/>
        <v>0</v>
      </c>
      <c r="G571" s="41"/>
      <c r="H571" s="41"/>
      <c r="I571" s="25">
        <f t="shared" si="63"/>
        <v>0</v>
      </c>
      <c r="J571" s="26"/>
      <c r="K571" s="41"/>
      <c r="L571" s="41"/>
      <c r="M571" s="261"/>
    </row>
    <row r="572" spans="1:13" ht="57" customHeight="1">
      <c r="A572" s="260" t="s">
        <v>436</v>
      </c>
      <c r="B572" s="84" t="s">
        <v>370</v>
      </c>
      <c r="C572" s="27"/>
      <c r="D572" s="47">
        <v>4.01860203</v>
      </c>
      <c r="E572" s="47">
        <v>4.30413904</v>
      </c>
      <c r="F572" s="24">
        <f t="shared" si="59"/>
        <v>4.30413904</v>
      </c>
      <c r="G572" s="47">
        <v>4.30413904</v>
      </c>
      <c r="H572" s="41"/>
      <c r="I572" s="25">
        <f t="shared" si="63"/>
        <v>0.28553700999999965</v>
      </c>
      <c r="J572" s="26">
        <f aca="true" t="shared" si="64" ref="J572:J603">E572/D572-100%</f>
        <v>0.07105381619488194</v>
      </c>
      <c r="K572" s="41"/>
      <c r="L572" s="41"/>
      <c r="M572" s="261"/>
    </row>
    <row r="573" spans="1:13" ht="57" customHeight="1">
      <c r="A573" s="260" t="s">
        <v>437</v>
      </c>
      <c r="B573" s="84" t="s">
        <v>371</v>
      </c>
      <c r="C573" s="27"/>
      <c r="D573" s="47">
        <v>1.2004082699999998</v>
      </c>
      <c r="E573" s="47">
        <v>1.1995282699999998</v>
      </c>
      <c r="F573" s="24">
        <f t="shared" si="59"/>
        <v>1.1995282699999998</v>
      </c>
      <c r="G573" s="47">
        <f>F573</f>
        <v>1.1995282699999998</v>
      </c>
      <c r="H573" s="41"/>
      <c r="I573" s="25">
        <f t="shared" si="63"/>
        <v>-0.0008799999999999919</v>
      </c>
      <c r="J573" s="26">
        <f t="shared" si="64"/>
        <v>-0.0007330839198567141</v>
      </c>
      <c r="K573" s="41"/>
      <c r="L573" s="41"/>
      <c r="M573" s="261"/>
    </row>
    <row r="574" spans="1:13" ht="57" customHeight="1">
      <c r="A574" s="260" t="s">
        <v>438</v>
      </c>
      <c r="B574" s="84" t="s">
        <v>372</v>
      </c>
      <c r="C574" s="27"/>
      <c r="D574" s="47">
        <v>0.34987186000000003</v>
      </c>
      <c r="E574" s="47">
        <v>0.38466188</v>
      </c>
      <c r="F574" s="24">
        <f t="shared" si="59"/>
        <v>0.38466188</v>
      </c>
      <c r="G574" s="47">
        <f aca="true" t="shared" si="65" ref="G574:G629">F574</f>
        <v>0.38466188</v>
      </c>
      <c r="H574" s="41"/>
      <c r="I574" s="25">
        <f t="shared" si="63"/>
        <v>0.03479001999999998</v>
      </c>
      <c r="J574" s="26">
        <f t="shared" si="64"/>
        <v>0.09943646225220859</v>
      </c>
      <c r="K574" s="41"/>
      <c r="L574" s="41"/>
      <c r="M574" s="261"/>
    </row>
    <row r="575" spans="1:13" ht="57" customHeight="1">
      <c r="A575" s="260" t="s">
        <v>439</v>
      </c>
      <c r="B575" s="84" t="s">
        <v>373</v>
      </c>
      <c r="C575" s="27"/>
      <c r="D575" s="47">
        <v>0.44033222</v>
      </c>
      <c r="E575" s="47">
        <v>0.50576725</v>
      </c>
      <c r="F575" s="24">
        <f t="shared" si="59"/>
        <v>0.50576725</v>
      </c>
      <c r="G575" s="47">
        <f t="shared" si="65"/>
        <v>0.50576725</v>
      </c>
      <c r="H575" s="41"/>
      <c r="I575" s="25">
        <f t="shared" si="63"/>
        <v>0.06543503</v>
      </c>
      <c r="J575" s="26">
        <f t="shared" si="64"/>
        <v>0.1486037746681359</v>
      </c>
      <c r="K575" s="41"/>
      <c r="L575" s="41"/>
      <c r="M575" s="261"/>
    </row>
    <row r="576" spans="1:13" ht="57" customHeight="1">
      <c r="A576" s="260" t="s">
        <v>440</v>
      </c>
      <c r="B576" s="84" t="s">
        <v>374</v>
      </c>
      <c r="C576" s="27"/>
      <c r="D576" s="47">
        <v>0.29973466000000004</v>
      </c>
      <c r="E576" s="47">
        <v>0.34301284</v>
      </c>
      <c r="F576" s="24">
        <f t="shared" si="59"/>
        <v>0.34301284</v>
      </c>
      <c r="G576" s="47">
        <f t="shared" si="65"/>
        <v>0.34301284</v>
      </c>
      <c r="H576" s="41"/>
      <c r="I576" s="25">
        <f t="shared" si="63"/>
        <v>0.043278179999999944</v>
      </c>
      <c r="J576" s="26">
        <f t="shared" si="64"/>
        <v>0.14438830664428304</v>
      </c>
      <c r="K576" s="41"/>
      <c r="L576" s="41"/>
      <c r="M576" s="261"/>
    </row>
    <row r="577" spans="1:13" ht="57" customHeight="1">
      <c r="A577" s="260" t="s">
        <v>441</v>
      </c>
      <c r="B577" s="84" t="s">
        <v>215</v>
      </c>
      <c r="C577" s="27"/>
      <c r="D577" s="47">
        <v>1.16949896</v>
      </c>
      <c r="E577" s="47">
        <v>1.16561896</v>
      </c>
      <c r="F577" s="24">
        <f t="shared" si="59"/>
        <v>1.16561896</v>
      </c>
      <c r="G577" s="47">
        <f t="shared" si="65"/>
        <v>1.16561896</v>
      </c>
      <c r="H577" s="41"/>
      <c r="I577" s="25">
        <f t="shared" si="63"/>
        <v>-0.0038800000000001056</v>
      </c>
      <c r="J577" s="26">
        <f t="shared" si="64"/>
        <v>-0.0033176600687186975</v>
      </c>
      <c r="K577" s="41"/>
      <c r="L577" s="41"/>
      <c r="M577" s="261"/>
    </row>
    <row r="578" spans="1:13" ht="57" customHeight="1">
      <c r="A578" s="260" t="s">
        <v>442</v>
      </c>
      <c r="B578" s="84" t="s">
        <v>375</v>
      </c>
      <c r="C578" s="27"/>
      <c r="D578" s="47">
        <v>0.50988204</v>
      </c>
      <c r="E578" s="47">
        <v>0.5151875100000001</v>
      </c>
      <c r="F578" s="24">
        <f t="shared" si="59"/>
        <v>0.5151875100000001</v>
      </c>
      <c r="G578" s="47">
        <f t="shared" si="65"/>
        <v>0.5151875100000001</v>
      </c>
      <c r="H578" s="41"/>
      <c r="I578" s="25">
        <f t="shared" si="63"/>
        <v>0.005305470000000034</v>
      </c>
      <c r="J578" s="26">
        <f t="shared" si="64"/>
        <v>0.010405289035087417</v>
      </c>
      <c r="K578" s="41"/>
      <c r="L578" s="41"/>
      <c r="M578" s="261"/>
    </row>
    <row r="579" spans="1:13" ht="85.5" customHeight="1">
      <c r="A579" s="260" t="s">
        <v>443</v>
      </c>
      <c r="B579" s="84" t="s">
        <v>376</v>
      </c>
      <c r="C579" s="27"/>
      <c r="D579" s="47">
        <v>1.19950393</v>
      </c>
      <c r="E579" s="47">
        <v>1.3729344700000001</v>
      </c>
      <c r="F579" s="24">
        <f t="shared" si="59"/>
        <v>1.3729344700000001</v>
      </c>
      <c r="G579" s="47">
        <f t="shared" si="65"/>
        <v>1.3729344700000001</v>
      </c>
      <c r="H579" s="41"/>
      <c r="I579" s="25">
        <f t="shared" si="63"/>
        <v>0.17343054000000002</v>
      </c>
      <c r="J579" s="26">
        <f t="shared" si="64"/>
        <v>0.1445852203252056</v>
      </c>
      <c r="K579" s="41"/>
      <c r="L579" s="41"/>
      <c r="M579" s="261"/>
    </row>
    <row r="580" spans="1:13" ht="72.75" customHeight="1">
      <c r="A580" s="260" t="s">
        <v>444</v>
      </c>
      <c r="B580" s="84" t="s">
        <v>377</v>
      </c>
      <c r="C580" s="27"/>
      <c r="D580" s="47">
        <v>0.33014526</v>
      </c>
      <c r="E580" s="47">
        <v>0.37051301000000003</v>
      </c>
      <c r="F580" s="24">
        <f t="shared" si="59"/>
        <v>0.37051301000000003</v>
      </c>
      <c r="G580" s="47">
        <f t="shared" si="65"/>
        <v>0.37051301000000003</v>
      </c>
      <c r="H580" s="41"/>
      <c r="I580" s="25">
        <f t="shared" si="63"/>
        <v>0.040367750000000036</v>
      </c>
      <c r="J580" s="26">
        <f t="shared" si="64"/>
        <v>0.12227269293522514</v>
      </c>
      <c r="K580" s="41"/>
      <c r="L580" s="41"/>
      <c r="M580" s="261"/>
    </row>
    <row r="581" spans="1:13" ht="57" customHeight="1">
      <c r="A581" s="260" t="s">
        <v>445</v>
      </c>
      <c r="B581" s="84" t="s">
        <v>378</v>
      </c>
      <c r="C581" s="27"/>
      <c r="D581" s="47">
        <v>0.33015756</v>
      </c>
      <c r="E581" s="47">
        <v>0.37722858000000004</v>
      </c>
      <c r="F581" s="24">
        <f t="shared" si="59"/>
        <v>0.37722858000000004</v>
      </c>
      <c r="G581" s="47">
        <f t="shared" si="65"/>
        <v>0.37722858000000004</v>
      </c>
      <c r="H581" s="41"/>
      <c r="I581" s="25">
        <f t="shared" si="63"/>
        <v>0.04707102000000002</v>
      </c>
      <c r="J581" s="26">
        <f t="shared" si="64"/>
        <v>0.14257138319049845</v>
      </c>
      <c r="K581" s="41"/>
      <c r="L581" s="41"/>
      <c r="M581" s="261"/>
    </row>
    <row r="582" spans="1:13" ht="57" customHeight="1">
      <c r="A582" s="260" t="s">
        <v>446</v>
      </c>
      <c r="B582" s="84" t="s">
        <v>213</v>
      </c>
      <c r="C582" s="27"/>
      <c r="D582" s="47">
        <v>0.40034021000000003</v>
      </c>
      <c r="E582" s="47">
        <v>0.45890842000000004</v>
      </c>
      <c r="F582" s="24">
        <f t="shared" si="59"/>
        <v>0.45890842000000004</v>
      </c>
      <c r="G582" s="47">
        <f t="shared" si="65"/>
        <v>0.45890842000000004</v>
      </c>
      <c r="H582" s="41"/>
      <c r="I582" s="25">
        <f t="shared" si="63"/>
        <v>0.05856821000000001</v>
      </c>
      <c r="J582" s="26">
        <f t="shared" si="64"/>
        <v>0.14629609651251374</v>
      </c>
      <c r="K582" s="41"/>
      <c r="L582" s="41"/>
      <c r="M582" s="261"/>
    </row>
    <row r="583" spans="1:13" ht="57" customHeight="1">
      <c r="A583" s="260" t="s">
        <v>447</v>
      </c>
      <c r="B583" s="84" t="s">
        <v>214</v>
      </c>
      <c r="C583" s="27"/>
      <c r="D583" s="47">
        <v>0.40020315</v>
      </c>
      <c r="E583" s="47">
        <v>0.45536122</v>
      </c>
      <c r="F583" s="24">
        <f t="shared" si="59"/>
        <v>0.45536122</v>
      </c>
      <c r="G583" s="47">
        <f t="shared" si="65"/>
        <v>0.45536122</v>
      </c>
      <c r="H583" s="41"/>
      <c r="I583" s="25">
        <f t="shared" si="63"/>
        <v>0.055158070000000003</v>
      </c>
      <c r="J583" s="26">
        <f t="shared" si="64"/>
        <v>0.13782517703821173</v>
      </c>
      <c r="K583" s="41"/>
      <c r="L583" s="41"/>
      <c r="M583" s="261"/>
    </row>
    <row r="584" spans="1:13" ht="57" customHeight="1">
      <c r="A584" s="260" t="s">
        <v>448</v>
      </c>
      <c r="B584" s="84" t="s">
        <v>379</v>
      </c>
      <c r="C584" s="27"/>
      <c r="D584" s="47">
        <v>0.3005677</v>
      </c>
      <c r="E584" s="47">
        <v>0.29789006</v>
      </c>
      <c r="F584" s="24">
        <f t="shared" si="59"/>
        <v>0.29789006</v>
      </c>
      <c r="G584" s="47">
        <f t="shared" si="65"/>
        <v>0.29789006</v>
      </c>
      <c r="H584" s="41"/>
      <c r="I584" s="25">
        <f t="shared" si="63"/>
        <v>-0.002677639999999981</v>
      </c>
      <c r="J584" s="26">
        <f t="shared" si="64"/>
        <v>-0.008908608609640933</v>
      </c>
      <c r="K584" s="41"/>
      <c r="L584" s="41"/>
      <c r="M584" s="261"/>
    </row>
    <row r="585" spans="1:13" ht="76.5" customHeight="1">
      <c r="A585" s="260" t="s">
        <v>449</v>
      </c>
      <c r="B585" s="84" t="s">
        <v>380</v>
      </c>
      <c r="C585" s="27"/>
      <c r="D585" s="47">
        <v>0.37994585999999997</v>
      </c>
      <c r="E585" s="47">
        <v>0.3824335</v>
      </c>
      <c r="F585" s="24">
        <f t="shared" si="59"/>
        <v>0.3824335</v>
      </c>
      <c r="G585" s="47">
        <f t="shared" si="65"/>
        <v>0.3824335</v>
      </c>
      <c r="H585" s="41"/>
      <c r="I585" s="25">
        <f t="shared" si="63"/>
        <v>0.002487640000000013</v>
      </c>
      <c r="J585" s="26">
        <f t="shared" si="64"/>
        <v>0.006547353878260553</v>
      </c>
      <c r="K585" s="41"/>
      <c r="L585" s="41"/>
      <c r="M585" s="261"/>
    </row>
    <row r="586" spans="1:13" ht="80.25" customHeight="1">
      <c r="A586" s="260" t="s">
        <v>450</v>
      </c>
      <c r="B586" s="84" t="s">
        <v>381</v>
      </c>
      <c r="C586" s="27"/>
      <c r="D586" s="47">
        <v>0.37956409</v>
      </c>
      <c r="E586" s="47">
        <v>0.37068409</v>
      </c>
      <c r="F586" s="24">
        <f t="shared" si="59"/>
        <v>0.37068409</v>
      </c>
      <c r="G586" s="47">
        <f t="shared" si="65"/>
        <v>0.37068409</v>
      </c>
      <c r="H586" s="41"/>
      <c r="I586" s="25">
        <f t="shared" si="63"/>
        <v>-0.008879999999999999</v>
      </c>
      <c r="J586" s="26">
        <f t="shared" si="64"/>
        <v>-0.023395258492445947</v>
      </c>
      <c r="K586" s="41"/>
      <c r="L586" s="41"/>
      <c r="M586" s="261"/>
    </row>
    <row r="587" spans="1:13" ht="78.75" customHeight="1">
      <c r="A587" s="260" t="s">
        <v>451</v>
      </c>
      <c r="B587" s="84" t="s">
        <v>382</v>
      </c>
      <c r="C587" s="27"/>
      <c r="D587" s="47">
        <v>0.3</v>
      </c>
      <c r="E587" s="47">
        <v>0.32027881</v>
      </c>
      <c r="F587" s="24">
        <f t="shared" si="59"/>
        <v>0.32027881</v>
      </c>
      <c r="G587" s="47">
        <f t="shared" si="65"/>
        <v>0.32027881</v>
      </c>
      <c r="H587" s="41"/>
      <c r="I587" s="25">
        <f t="shared" si="63"/>
        <v>0.020278810000000036</v>
      </c>
      <c r="J587" s="26">
        <f t="shared" si="64"/>
        <v>0.06759603333333342</v>
      </c>
      <c r="K587" s="41"/>
      <c r="L587" s="41"/>
      <c r="M587" s="261"/>
    </row>
    <row r="588" spans="1:13" ht="77.25" customHeight="1">
      <c r="A588" s="260" t="s">
        <v>452</v>
      </c>
      <c r="B588" s="84" t="s">
        <v>383</v>
      </c>
      <c r="C588" s="27"/>
      <c r="D588" s="47">
        <v>0.29999496000000003</v>
      </c>
      <c r="E588" s="47">
        <v>0.30454646</v>
      </c>
      <c r="F588" s="24">
        <f t="shared" si="59"/>
        <v>0.30454646</v>
      </c>
      <c r="G588" s="47">
        <f t="shared" si="65"/>
        <v>0.30454646</v>
      </c>
      <c r="H588" s="41"/>
      <c r="I588" s="25">
        <f t="shared" si="63"/>
        <v>0.004551499999999986</v>
      </c>
      <c r="J588" s="26">
        <f t="shared" si="64"/>
        <v>0.015171921554948842</v>
      </c>
      <c r="K588" s="41"/>
      <c r="L588" s="41"/>
      <c r="M588" s="261"/>
    </row>
    <row r="589" spans="1:13" ht="57" customHeight="1">
      <c r="A589" s="260" t="s">
        <v>453</v>
      </c>
      <c r="B589" s="84" t="s">
        <v>384</v>
      </c>
      <c r="C589" s="27"/>
      <c r="D589" s="47">
        <v>0.32</v>
      </c>
      <c r="E589" s="47">
        <v>0.32148974</v>
      </c>
      <c r="F589" s="24">
        <f aca="true" t="shared" si="66" ref="F589:F652">E589</f>
        <v>0.32148974</v>
      </c>
      <c r="G589" s="47">
        <f t="shared" si="65"/>
        <v>0.32148974</v>
      </c>
      <c r="H589" s="41"/>
      <c r="I589" s="25">
        <f t="shared" si="63"/>
        <v>0.0014897400000000172</v>
      </c>
      <c r="J589" s="26">
        <f t="shared" si="64"/>
        <v>0.004655437500000081</v>
      </c>
      <c r="K589" s="41"/>
      <c r="L589" s="41"/>
      <c r="M589" s="261"/>
    </row>
    <row r="590" spans="1:13" ht="57" customHeight="1">
      <c r="A590" s="260" t="s">
        <v>454</v>
      </c>
      <c r="B590" s="84" t="s">
        <v>385</v>
      </c>
      <c r="C590" s="27"/>
      <c r="D590" s="47">
        <v>0.36998897000000003</v>
      </c>
      <c r="E590" s="47">
        <v>0.36882443000000004</v>
      </c>
      <c r="F590" s="24">
        <f t="shared" si="66"/>
        <v>0.36882443000000004</v>
      </c>
      <c r="G590" s="47">
        <f t="shared" si="65"/>
        <v>0.36882443000000004</v>
      </c>
      <c r="H590" s="41"/>
      <c r="I590" s="25">
        <f t="shared" si="63"/>
        <v>-0.0011645399999999917</v>
      </c>
      <c r="J590" s="26">
        <f t="shared" si="64"/>
        <v>-0.0031474992349096453</v>
      </c>
      <c r="K590" s="41"/>
      <c r="L590" s="41"/>
      <c r="M590" s="261"/>
    </row>
    <row r="591" spans="1:13" ht="57" customHeight="1">
      <c r="A591" s="260" t="s">
        <v>455</v>
      </c>
      <c r="B591" s="84" t="s">
        <v>386</v>
      </c>
      <c r="C591" s="27"/>
      <c r="D591" s="47">
        <v>0.34011503</v>
      </c>
      <c r="E591" s="47">
        <v>0.37700272999999995</v>
      </c>
      <c r="F591" s="24">
        <f t="shared" si="66"/>
        <v>0.37700272999999995</v>
      </c>
      <c r="G591" s="47">
        <f t="shared" si="65"/>
        <v>0.37700272999999995</v>
      </c>
      <c r="H591" s="41"/>
      <c r="I591" s="25">
        <f t="shared" si="63"/>
        <v>0.03688769999999997</v>
      </c>
      <c r="J591" s="26">
        <f t="shared" si="64"/>
        <v>0.10845654189407616</v>
      </c>
      <c r="K591" s="41"/>
      <c r="L591" s="41"/>
      <c r="M591" s="261"/>
    </row>
    <row r="592" spans="1:13" ht="57" customHeight="1">
      <c r="A592" s="260" t="s">
        <v>456</v>
      </c>
      <c r="B592" s="84" t="s">
        <v>387</v>
      </c>
      <c r="C592" s="27"/>
      <c r="D592" s="47">
        <v>0.28030375</v>
      </c>
      <c r="E592" s="47">
        <v>0.30585918000000006</v>
      </c>
      <c r="F592" s="24">
        <f t="shared" si="66"/>
        <v>0.30585918000000006</v>
      </c>
      <c r="G592" s="47">
        <f t="shared" si="65"/>
        <v>0.30585918000000006</v>
      </c>
      <c r="H592" s="41"/>
      <c r="I592" s="25">
        <f t="shared" si="63"/>
        <v>0.025555430000000046</v>
      </c>
      <c r="J592" s="26">
        <f t="shared" si="64"/>
        <v>0.09117048915685233</v>
      </c>
      <c r="K592" s="41"/>
      <c r="L592" s="41"/>
      <c r="M592" s="261"/>
    </row>
    <row r="593" spans="1:13" ht="57" customHeight="1">
      <c r="A593" s="260" t="s">
        <v>457</v>
      </c>
      <c r="B593" s="84" t="s">
        <v>388</v>
      </c>
      <c r="C593" s="27"/>
      <c r="D593" s="47">
        <v>0.299892</v>
      </c>
      <c r="E593" s="47">
        <v>0.33935629</v>
      </c>
      <c r="F593" s="24">
        <f t="shared" si="66"/>
        <v>0.33935629</v>
      </c>
      <c r="G593" s="47">
        <f t="shared" si="65"/>
        <v>0.33935629</v>
      </c>
      <c r="H593" s="41"/>
      <c r="I593" s="25">
        <f t="shared" si="63"/>
        <v>0.03946429000000001</v>
      </c>
      <c r="J593" s="26">
        <f t="shared" si="64"/>
        <v>0.13159500753604636</v>
      </c>
      <c r="K593" s="41"/>
      <c r="L593" s="41"/>
      <c r="M593" s="261"/>
    </row>
    <row r="594" spans="1:13" ht="64.5" customHeight="1">
      <c r="A594" s="260" t="s">
        <v>458</v>
      </c>
      <c r="B594" s="84" t="s">
        <v>389</v>
      </c>
      <c r="C594" s="27"/>
      <c r="D594" s="47">
        <v>0.35036403000000005</v>
      </c>
      <c r="E594" s="47">
        <v>0.34948413000000006</v>
      </c>
      <c r="F594" s="24">
        <f t="shared" si="66"/>
        <v>0.34948413000000006</v>
      </c>
      <c r="G594" s="47">
        <f t="shared" si="65"/>
        <v>0.34948413000000006</v>
      </c>
      <c r="H594" s="41"/>
      <c r="I594" s="25">
        <f t="shared" si="63"/>
        <v>-0.000879899999999989</v>
      </c>
      <c r="J594" s="26">
        <f t="shared" si="64"/>
        <v>-0.002511387941279253</v>
      </c>
      <c r="K594" s="41"/>
      <c r="L594" s="41"/>
      <c r="M594" s="261"/>
    </row>
    <row r="595" spans="1:13" ht="124.5" customHeight="1">
      <c r="A595" s="260" t="s">
        <v>459</v>
      </c>
      <c r="B595" s="84" t="s">
        <v>390</v>
      </c>
      <c r="C595" s="27"/>
      <c r="D595" s="47">
        <v>1.650292</v>
      </c>
      <c r="E595" s="47">
        <v>1.73421146</v>
      </c>
      <c r="F595" s="24">
        <f t="shared" si="66"/>
        <v>1.73421146</v>
      </c>
      <c r="G595" s="47">
        <f t="shared" si="65"/>
        <v>1.73421146</v>
      </c>
      <c r="H595" s="41"/>
      <c r="I595" s="25">
        <f t="shared" si="63"/>
        <v>0.08391945999999995</v>
      </c>
      <c r="J595" s="26">
        <f t="shared" si="64"/>
        <v>0.05085127965232816</v>
      </c>
      <c r="K595" s="41"/>
      <c r="L595" s="41"/>
      <c r="M595" s="261"/>
    </row>
    <row r="596" spans="1:13" ht="85.5" customHeight="1">
      <c r="A596" s="260" t="s">
        <v>460</v>
      </c>
      <c r="B596" s="84" t="s">
        <v>36</v>
      </c>
      <c r="C596" s="27"/>
      <c r="D596" s="47">
        <v>0.16985617</v>
      </c>
      <c r="E596" s="47">
        <v>0.16712770000000002</v>
      </c>
      <c r="F596" s="24">
        <f t="shared" si="66"/>
        <v>0.16712770000000002</v>
      </c>
      <c r="G596" s="47">
        <f t="shared" si="65"/>
        <v>0.16712770000000002</v>
      </c>
      <c r="H596" s="41"/>
      <c r="I596" s="25">
        <f t="shared" si="63"/>
        <v>-0.002728469999999983</v>
      </c>
      <c r="J596" s="26">
        <f t="shared" si="64"/>
        <v>-0.016063414122666098</v>
      </c>
      <c r="K596" s="41"/>
      <c r="L596" s="41"/>
      <c r="M596" s="261"/>
    </row>
    <row r="597" spans="1:13" ht="90.75" customHeight="1">
      <c r="A597" s="260" t="s">
        <v>461</v>
      </c>
      <c r="B597" s="84" t="s">
        <v>38</v>
      </c>
      <c r="C597" s="27"/>
      <c r="D597" s="47">
        <v>1.85924676</v>
      </c>
      <c r="E597" s="47">
        <v>1.6483340000000002</v>
      </c>
      <c r="F597" s="24">
        <f t="shared" si="66"/>
        <v>1.6483340000000002</v>
      </c>
      <c r="G597" s="47">
        <f t="shared" si="65"/>
        <v>1.6483340000000002</v>
      </c>
      <c r="H597" s="41"/>
      <c r="I597" s="25">
        <f t="shared" si="63"/>
        <v>-0.2109127599999998</v>
      </c>
      <c r="J597" s="26">
        <f t="shared" si="64"/>
        <v>-0.11343989648797337</v>
      </c>
      <c r="K597" s="41"/>
      <c r="L597" s="41"/>
      <c r="M597" s="261"/>
    </row>
    <row r="598" spans="1:13" ht="87.75" customHeight="1">
      <c r="A598" s="260" t="s">
        <v>462</v>
      </c>
      <c r="B598" s="84" t="s">
        <v>40</v>
      </c>
      <c r="C598" s="27"/>
      <c r="D598" s="47">
        <v>1.99957875</v>
      </c>
      <c r="E598" s="47">
        <v>1.7502667699999999</v>
      </c>
      <c r="F598" s="24">
        <f t="shared" si="66"/>
        <v>1.7502667699999999</v>
      </c>
      <c r="G598" s="47">
        <f t="shared" si="65"/>
        <v>1.7502667699999999</v>
      </c>
      <c r="H598" s="41"/>
      <c r="I598" s="25">
        <f aca="true" t="shared" si="67" ref="I598:I629">E598-D598</f>
        <v>-0.2493119800000001</v>
      </c>
      <c r="J598" s="26">
        <f t="shared" si="64"/>
        <v>-0.12468225119915888</v>
      </c>
      <c r="K598" s="41"/>
      <c r="L598" s="41"/>
      <c r="M598" s="261"/>
    </row>
    <row r="599" spans="1:13" ht="84.75" customHeight="1">
      <c r="A599" s="260" t="s">
        <v>463</v>
      </c>
      <c r="B599" s="84" t="s">
        <v>42</v>
      </c>
      <c r="C599" s="27"/>
      <c r="D599" s="47">
        <v>2.000205</v>
      </c>
      <c r="E599" s="47">
        <v>2.0769910300000003</v>
      </c>
      <c r="F599" s="24">
        <f t="shared" si="66"/>
        <v>2.0769910300000003</v>
      </c>
      <c r="G599" s="47">
        <f t="shared" si="65"/>
        <v>2.0769910300000003</v>
      </c>
      <c r="H599" s="41"/>
      <c r="I599" s="25">
        <f t="shared" si="67"/>
        <v>0.0767860300000005</v>
      </c>
      <c r="J599" s="26">
        <f t="shared" si="64"/>
        <v>0.0383890801192881</v>
      </c>
      <c r="K599" s="41"/>
      <c r="L599" s="41"/>
      <c r="M599" s="261"/>
    </row>
    <row r="600" spans="1:13" ht="84.75" customHeight="1">
      <c r="A600" s="260" t="s">
        <v>464</v>
      </c>
      <c r="B600" s="84" t="s">
        <v>44</v>
      </c>
      <c r="C600" s="27"/>
      <c r="D600" s="47">
        <v>1.20022657</v>
      </c>
      <c r="E600" s="47">
        <v>0.79732738</v>
      </c>
      <c r="F600" s="24">
        <f t="shared" si="66"/>
        <v>0.79732738</v>
      </c>
      <c r="G600" s="47">
        <f t="shared" si="65"/>
        <v>0.79732738</v>
      </c>
      <c r="H600" s="41"/>
      <c r="I600" s="25">
        <f t="shared" si="67"/>
        <v>-0.4028991900000001</v>
      </c>
      <c r="J600" s="26">
        <f t="shared" si="64"/>
        <v>-0.33568594469625845</v>
      </c>
      <c r="K600" s="41"/>
      <c r="L600" s="41"/>
      <c r="M600" s="261"/>
    </row>
    <row r="601" spans="1:13" ht="82.5" customHeight="1">
      <c r="A601" s="260" t="s">
        <v>465</v>
      </c>
      <c r="B601" s="84" t="s">
        <v>46</v>
      </c>
      <c r="C601" s="27"/>
      <c r="D601" s="47">
        <v>1.28008138</v>
      </c>
      <c r="E601" s="47">
        <v>1.1848778100000001</v>
      </c>
      <c r="F601" s="24">
        <f t="shared" si="66"/>
        <v>1.1848778100000001</v>
      </c>
      <c r="G601" s="47">
        <f t="shared" si="65"/>
        <v>1.1848778100000001</v>
      </c>
      <c r="H601" s="41"/>
      <c r="I601" s="25">
        <f t="shared" si="67"/>
        <v>-0.0952035699999998</v>
      </c>
      <c r="J601" s="26">
        <f t="shared" si="64"/>
        <v>-0.07437306056275872</v>
      </c>
      <c r="K601" s="41"/>
      <c r="L601" s="41"/>
      <c r="M601" s="261"/>
    </row>
    <row r="602" spans="1:13" ht="83.25" customHeight="1">
      <c r="A602" s="260" t="s">
        <v>466</v>
      </c>
      <c r="B602" s="84" t="s">
        <v>48</v>
      </c>
      <c r="C602" s="27"/>
      <c r="D602" s="47">
        <v>0.6304369400000001</v>
      </c>
      <c r="E602" s="47">
        <v>0.6978961300000001</v>
      </c>
      <c r="F602" s="24">
        <f t="shared" si="66"/>
        <v>0.6978961300000001</v>
      </c>
      <c r="G602" s="47">
        <f t="shared" si="65"/>
        <v>0.6978961300000001</v>
      </c>
      <c r="H602" s="41"/>
      <c r="I602" s="25">
        <f t="shared" si="67"/>
        <v>0.06745919</v>
      </c>
      <c r="J602" s="26">
        <f t="shared" si="64"/>
        <v>0.10700386623918323</v>
      </c>
      <c r="K602" s="41"/>
      <c r="L602" s="41"/>
      <c r="M602" s="261"/>
    </row>
    <row r="603" spans="1:13" ht="86.25" customHeight="1">
      <c r="A603" s="260" t="s">
        <v>467</v>
      </c>
      <c r="B603" s="84" t="s">
        <v>406</v>
      </c>
      <c r="C603" s="27"/>
      <c r="D603" s="47">
        <v>0.29953264</v>
      </c>
      <c r="E603" s="47">
        <v>0.29147742</v>
      </c>
      <c r="F603" s="24">
        <f t="shared" si="66"/>
        <v>0.29147742</v>
      </c>
      <c r="G603" s="47">
        <f t="shared" si="65"/>
        <v>0.29147742</v>
      </c>
      <c r="H603" s="41"/>
      <c r="I603" s="25">
        <f t="shared" si="67"/>
        <v>-0.00805522000000003</v>
      </c>
      <c r="J603" s="26">
        <f t="shared" si="64"/>
        <v>-0.02689262846279472</v>
      </c>
      <c r="K603" s="41"/>
      <c r="L603" s="41"/>
      <c r="M603" s="261"/>
    </row>
    <row r="604" spans="1:13" ht="81" customHeight="1">
      <c r="A604" s="260" t="s">
        <v>468</v>
      </c>
      <c r="B604" s="84" t="s">
        <v>51</v>
      </c>
      <c r="C604" s="27"/>
      <c r="D604" s="47">
        <v>0.89973341</v>
      </c>
      <c r="E604" s="47">
        <v>1.0317323200000001</v>
      </c>
      <c r="F604" s="24">
        <f t="shared" si="66"/>
        <v>1.0317323200000001</v>
      </c>
      <c r="G604" s="47">
        <f t="shared" si="65"/>
        <v>1.0317323200000001</v>
      </c>
      <c r="H604" s="41"/>
      <c r="I604" s="25">
        <f t="shared" si="67"/>
        <v>0.1319989100000002</v>
      </c>
      <c r="J604" s="26">
        <f aca="true" t="shared" si="68" ref="J604:J635">E604/D604-100%</f>
        <v>0.14670891236549743</v>
      </c>
      <c r="K604" s="41"/>
      <c r="L604" s="41"/>
      <c r="M604" s="261"/>
    </row>
    <row r="605" spans="1:13" ht="74.25" customHeight="1">
      <c r="A605" s="260" t="s">
        <v>469</v>
      </c>
      <c r="B605" s="84" t="s">
        <v>53</v>
      </c>
      <c r="C605" s="27"/>
      <c r="D605" s="47">
        <v>1.40013716</v>
      </c>
      <c r="E605" s="47">
        <v>1.60660735</v>
      </c>
      <c r="F605" s="24">
        <f t="shared" si="66"/>
        <v>1.60660735</v>
      </c>
      <c r="G605" s="47">
        <f t="shared" si="65"/>
        <v>1.60660735</v>
      </c>
      <c r="H605" s="41"/>
      <c r="I605" s="25">
        <f t="shared" si="67"/>
        <v>0.2064701899999999</v>
      </c>
      <c r="J605" s="26">
        <f t="shared" si="68"/>
        <v>0.14746425985865552</v>
      </c>
      <c r="K605" s="41"/>
      <c r="L605" s="41"/>
      <c r="M605" s="261"/>
    </row>
    <row r="606" spans="1:13" ht="63.75" customHeight="1">
      <c r="A606" s="260" t="s">
        <v>470</v>
      </c>
      <c r="B606" s="84" t="s">
        <v>55</v>
      </c>
      <c r="C606" s="27"/>
      <c r="D606" s="47">
        <v>1.700358</v>
      </c>
      <c r="E606" s="47">
        <v>1.94428063</v>
      </c>
      <c r="F606" s="24">
        <f t="shared" si="66"/>
        <v>1.94428063</v>
      </c>
      <c r="G606" s="47">
        <f t="shared" si="65"/>
        <v>1.94428063</v>
      </c>
      <c r="H606" s="41"/>
      <c r="I606" s="25">
        <f t="shared" si="67"/>
        <v>0.24392262999999992</v>
      </c>
      <c r="J606" s="26">
        <f t="shared" si="68"/>
        <v>0.1434536903405048</v>
      </c>
      <c r="K606" s="41"/>
      <c r="L606" s="41"/>
      <c r="M606" s="261"/>
    </row>
    <row r="607" spans="1:13" ht="71.25" customHeight="1">
      <c r="A607" s="260" t="s">
        <v>471</v>
      </c>
      <c r="B607" s="84" t="s">
        <v>57</v>
      </c>
      <c r="C607" s="27"/>
      <c r="D607" s="47">
        <v>0.9998126599999999</v>
      </c>
      <c r="E607" s="47">
        <v>1.04596271</v>
      </c>
      <c r="F607" s="24">
        <f t="shared" si="66"/>
        <v>1.04596271</v>
      </c>
      <c r="G607" s="47">
        <f t="shared" si="65"/>
        <v>1.04596271</v>
      </c>
      <c r="H607" s="41"/>
      <c r="I607" s="25">
        <f t="shared" si="67"/>
        <v>0.046150050000000054</v>
      </c>
      <c r="J607" s="26">
        <f t="shared" si="68"/>
        <v>0.046158697370365376</v>
      </c>
      <c r="K607" s="41"/>
      <c r="L607" s="41"/>
      <c r="M607" s="261"/>
    </row>
    <row r="608" spans="1:13" ht="57" customHeight="1">
      <c r="A608" s="260" t="s">
        <v>472</v>
      </c>
      <c r="B608" s="84" t="s">
        <v>59</v>
      </c>
      <c r="C608" s="27"/>
      <c r="D608" s="47">
        <v>1.90003254</v>
      </c>
      <c r="E608" s="47">
        <v>2.15102275</v>
      </c>
      <c r="F608" s="24">
        <f t="shared" si="66"/>
        <v>2.15102275</v>
      </c>
      <c r="G608" s="47">
        <f t="shared" si="65"/>
        <v>2.15102275</v>
      </c>
      <c r="H608" s="41"/>
      <c r="I608" s="25">
        <f t="shared" si="67"/>
        <v>0.2509902100000001</v>
      </c>
      <c r="J608" s="26">
        <f t="shared" si="68"/>
        <v>0.13209784817685288</v>
      </c>
      <c r="K608" s="41"/>
      <c r="L608" s="41"/>
      <c r="M608" s="261"/>
    </row>
    <row r="609" spans="1:13" ht="57" customHeight="1">
      <c r="A609" s="260" t="s">
        <v>473</v>
      </c>
      <c r="B609" s="84" t="s">
        <v>61</v>
      </c>
      <c r="C609" s="27"/>
      <c r="D609" s="47">
        <v>0.503279</v>
      </c>
      <c r="E609" s="47">
        <v>0.57604242</v>
      </c>
      <c r="F609" s="24">
        <f t="shared" si="66"/>
        <v>0.57604242</v>
      </c>
      <c r="G609" s="47">
        <f t="shared" si="65"/>
        <v>0.57604242</v>
      </c>
      <c r="H609" s="41"/>
      <c r="I609" s="25">
        <f t="shared" si="67"/>
        <v>0.07276342000000002</v>
      </c>
      <c r="J609" s="26">
        <f t="shared" si="68"/>
        <v>0.14457869293175363</v>
      </c>
      <c r="K609" s="41"/>
      <c r="L609" s="41"/>
      <c r="M609" s="261"/>
    </row>
    <row r="610" spans="1:13" ht="57" customHeight="1">
      <c r="A610" s="260" t="s">
        <v>474</v>
      </c>
      <c r="B610" s="84" t="s">
        <v>63</v>
      </c>
      <c r="C610" s="27"/>
      <c r="D610" s="47">
        <v>1.19995593</v>
      </c>
      <c r="E610" s="47">
        <v>1.36430867</v>
      </c>
      <c r="F610" s="24">
        <f t="shared" si="66"/>
        <v>1.36430867</v>
      </c>
      <c r="G610" s="47">
        <f t="shared" si="65"/>
        <v>1.36430867</v>
      </c>
      <c r="H610" s="47"/>
      <c r="I610" s="25">
        <f t="shared" si="67"/>
        <v>0.16435274</v>
      </c>
      <c r="J610" s="26">
        <f t="shared" si="68"/>
        <v>0.13696564673004286</v>
      </c>
      <c r="K610" s="47"/>
      <c r="L610" s="47"/>
      <c r="M610" s="261"/>
    </row>
    <row r="611" spans="1:13" ht="75" customHeight="1">
      <c r="A611" s="260" t="s">
        <v>475</v>
      </c>
      <c r="B611" s="84" t="s">
        <v>64</v>
      </c>
      <c r="C611" s="27"/>
      <c r="D611" s="47">
        <v>1.3999374900000001</v>
      </c>
      <c r="E611" s="47">
        <v>1.57599927</v>
      </c>
      <c r="F611" s="24">
        <f t="shared" si="66"/>
        <v>1.57599927</v>
      </c>
      <c r="G611" s="47">
        <f t="shared" si="65"/>
        <v>1.57599927</v>
      </c>
      <c r="H611" s="41"/>
      <c r="I611" s="25">
        <f t="shared" si="67"/>
        <v>0.17606177999999995</v>
      </c>
      <c r="J611" s="26">
        <f t="shared" si="68"/>
        <v>0.12576402964963806</v>
      </c>
      <c r="K611" s="41"/>
      <c r="L611" s="41"/>
      <c r="M611" s="261"/>
    </row>
    <row r="612" spans="1:13" ht="78" customHeight="1">
      <c r="A612" s="260" t="s">
        <v>476</v>
      </c>
      <c r="B612" s="84" t="s">
        <v>65</v>
      </c>
      <c r="C612" s="27"/>
      <c r="D612" s="47">
        <v>2.5003966799999997</v>
      </c>
      <c r="E612" s="47">
        <v>2.71641619</v>
      </c>
      <c r="F612" s="24">
        <f t="shared" si="66"/>
        <v>2.71641619</v>
      </c>
      <c r="G612" s="47">
        <f t="shared" si="65"/>
        <v>2.71641619</v>
      </c>
      <c r="H612" s="41"/>
      <c r="I612" s="25">
        <f t="shared" si="67"/>
        <v>0.2160195100000002</v>
      </c>
      <c r="J612" s="26">
        <f t="shared" si="68"/>
        <v>0.08639409567605094</v>
      </c>
      <c r="K612" s="41"/>
      <c r="L612" s="41"/>
      <c r="M612" s="261"/>
    </row>
    <row r="613" spans="1:13" ht="78" customHeight="1">
      <c r="A613" s="260" t="s">
        <v>519</v>
      </c>
      <c r="B613" s="84" t="s">
        <v>66</v>
      </c>
      <c r="C613" s="27"/>
      <c r="D613" s="47">
        <v>1.50044083</v>
      </c>
      <c r="E613" s="47">
        <v>1.59903454</v>
      </c>
      <c r="F613" s="24">
        <f t="shared" si="66"/>
        <v>1.59903454</v>
      </c>
      <c r="G613" s="47">
        <f t="shared" si="65"/>
        <v>1.59903454</v>
      </c>
      <c r="H613" s="41"/>
      <c r="I613" s="25">
        <f t="shared" si="67"/>
        <v>0.09859370999999983</v>
      </c>
      <c r="J613" s="26">
        <f t="shared" si="68"/>
        <v>0.06570982875745912</v>
      </c>
      <c r="K613" s="41"/>
      <c r="L613" s="41"/>
      <c r="M613" s="261"/>
    </row>
    <row r="614" spans="1:13" ht="78.75" customHeight="1">
      <c r="A614" s="260" t="s">
        <v>520</v>
      </c>
      <c r="B614" s="84" t="s">
        <v>548</v>
      </c>
      <c r="C614" s="27"/>
      <c r="D614" s="47">
        <v>1.100445</v>
      </c>
      <c r="E614" s="47">
        <v>1.11896177</v>
      </c>
      <c r="F614" s="24">
        <f t="shared" si="66"/>
        <v>1.11896177</v>
      </c>
      <c r="G614" s="47">
        <f t="shared" si="65"/>
        <v>1.11896177</v>
      </c>
      <c r="H614" s="41"/>
      <c r="I614" s="25">
        <f t="shared" si="67"/>
        <v>0.018516770000000182</v>
      </c>
      <c r="J614" s="26">
        <f t="shared" si="68"/>
        <v>0.016826620140034443</v>
      </c>
      <c r="K614" s="41"/>
      <c r="L614" s="41"/>
      <c r="M614" s="261"/>
    </row>
    <row r="615" spans="1:13" ht="86.25" customHeight="1">
      <c r="A615" s="260" t="s">
        <v>521</v>
      </c>
      <c r="B615" s="84" t="s">
        <v>67</v>
      </c>
      <c r="C615" s="27"/>
      <c r="D615" s="47">
        <v>1.0684058300000001</v>
      </c>
      <c r="E615" s="47">
        <v>1.21176036</v>
      </c>
      <c r="F615" s="24">
        <f t="shared" si="66"/>
        <v>1.21176036</v>
      </c>
      <c r="G615" s="47">
        <f t="shared" si="65"/>
        <v>1.21176036</v>
      </c>
      <c r="H615" s="41"/>
      <c r="I615" s="25">
        <f t="shared" si="67"/>
        <v>0.14335452999999987</v>
      </c>
      <c r="J615" s="26">
        <f t="shared" si="68"/>
        <v>0.13417610235241773</v>
      </c>
      <c r="K615" s="41"/>
      <c r="L615" s="41"/>
      <c r="M615" s="261"/>
    </row>
    <row r="616" spans="1:13" ht="84.75" customHeight="1">
      <c r="A616" s="260" t="s">
        <v>522</v>
      </c>
      <c r="B616" s="140" t="s">
        <v>1532</v>
      </c>
      <c r="C616" s="27"/>
      <c r="D616" s="47">
        <v>3.8997889999999997</v>
      </c>
      <c r="E616" s="47">
        <v>6.93503196</v>
      </c>
      <c r="F616" s="24">
        <f t="shared" si="66"/>
        <v>6.93503196</v>
      </c>
      <c r="G616" s="47">
        <f t="shared" si="65"/>
        <v>6.93503196</v>
      </c>
      <c r="H616" s="41"/>
      <c r="I616" s="25">
        <f t="shared" si="67"/>
        <v>3.03524296</v>
      </c>
      <c r="J616" s="26">
        <f t="shared" si="68"/>
        <v>0.7783095341824904</v>
      </c>
      <c r="K616" s="41"/>
      <c r="L616" s="41"/>
      <c r="M616" s="261"/>
    </row>
    <row r="617" spans="1:13" ht="96.75" customHeight="1">
      <c r="A617" s="260" t="s">
        <v>523</v>
      </c>
      <c r="B617" s="84" t="s">
        <v>68</v>
      </c>
      <c r="C617" s="27"/>
      <c r="D617" s="47">
        <v>0.599681</v>
      </c>
      <c r="E617" s="47">
        <v>0.6832616800000001</v>
      </c>
      <c r="F617" s="24">
        <f t="shared" si="66"/>
        <v>0.6832616800000001</v>
      </c>
      <c r="G617" s="47">
        <f t="shared" si="65"/>
        <v>0.6832616800000001</v>
      </c>
      <c r="H617" s="41"/>
      <c r="I617" s="25">
        <f t="shared" si="67"/>
        <v>0.08358068000000007</v>
      </c>
      <c r="J617" s="26">
        <f t="shared" si="68"/>
        <v>0.1393752344996757</v>
      </c>
      <c r="K617" s="41"/>
      <c r="L617" s="41"/>
      <c r="M617" s="261"/>
    </row>
    <row r="618" spans="1:13" ht="107.25" customHeight="1">
      <c r="A618" s="260" t="s">
        <v>642</v>
      </c>
      <c r="B618" s="84" t="s">
        <v>69</v>
      </c>
      <c r="C618" s="27"/>
      <c r="D618" s="47">
        <v>0.2</v>
      </c>
      <c r="E618" s="47">
        <v>0.20433853</v>
      </c>
      <c r="F618" s="24">
        <f t="shared" si="66"/>
        <v>0.20433853</v>
      </c>
      <c r="G618" s="47">
        <f t="shared" si="65"/>
        <v>0.20433853</v>
      </c>
      <c r="H618" s="41"/>
      <c r="I618" s="25">
        <f t="shared" si="67"/>
        <v>0.004338529999999979</v>
      </c>
      <c r="J618" s="26">
        <f t="shared" si="68"/>
        <v>0.02169264999999987</v>
      </c>
      <c r="K618" s="41"/>
      <c r="L618" s="41"/>
      <c r="M618" s="261"/>
    </row>
    <row r="619" spans="1:13" ht="63" customHeight="1">
      <c r="A619" s="260" t="s">
        <v>524</v>
      </c>
      <c r="B619" s="84" t="s">
        <v>70</v>
      </c>
      <c r="C619" s="27"/>
      <c r="D619" s="47">
        <v>1.900372</v>
      </c>
      <c r="E619" s="47">
        <v>1.6341244700000002</v>
      </c>
      <c r="F619" s="24">
        <f t="shared" si="66"/>
        <v>1.6341244700000002</v>
      </c>
      <c r="G619" s="47">
        <f t="shared" si="65"/>
        <v>1.6341244700000002</v>
      </c>
      <c r="H619" s="41"/>
      <c r="I619" s="25">
        <f t="shared" si="67"/>
        <v>-0.2662475299999998</v>
      </c>
      <c r="J619" s="26">
        <f t="shared" si="68"/>
        <v>-0.14010284828444108</v>
      </c>
      <c r="K619" s="41"/>
      <c r="L619" s="41"/>
      <c r="M619" s="261"/>
    </row>
    <row r="620" spans="1:13" ht="66" customHeight="1">
      <c r="A620" s="260" t="s">
        <v>525</v>
      </c>
      <c r="B620" s="84" t="s">
        <v>71</v>
      </c>
      <c r="C620" s="27"/>
      <c r="D620" s="47">
        <v>2.500154</v>
      </c>
      <c r="E620" s="47">
        <v>1.51521554</v>
      </c>
      <c r="F620" s="24">
        <f t="shared" si="66"/>
        <v>1.51521554</v>
      </c>
      <c r="G620" s="47">
        <f t="shared" si="65"/>
        <v>1.51521554</v>
      </c>
      <c r="H620" s="41"/>
      <c r="I620" s="25">
        <f t="shared" si="67"/>
        <v>-0.9849384600000002</v>
      </c>
      <c r="J620" s="26">
        <f t="shared" si="68"/>
        <v>-0.39395111661121673</v>
      </c>
      <c r="K620" s="41"/>
      <c r="L620" s="41"/>
      <c r="M620" s="261"/>
    </row>
    <row r="621" spans="1:13" ht="66.75" customHeight="1">
      <c r="A621" s="260" t="s">
        <v>526</v>
      </c>
      <c r="B621" s="84" t="s">
        <v>391</v>
      </c>
      <c r="C621" s="27"/>
      <c r="D621" s="47">
        <v>0.310645</v>
      </c>
      <c r="E621" s="47">
        <v>0.33867959000000003</v>
      </c>
      <c r="F621" s="24">
        <f t="shared" si="66"/>
        <v>0.33867959000000003</v>
      </c>
      <c r="G621" s="47">
        <f t="shared" si="65"/>
        <v>0.33867959000000003</v>
      </c>
      <c r="H621" s="41"/>
      <c r="I621" s="25">
        <f t="shared" si="67"/>
        <v>0.028034590000000026</v>
      </c>
      <c r="J621" s="26">
        <f t="shared" si="68"/>
        <v>0.09024639057444994</v>
      </c>
      <c r="K621" s="41"/>
      <c r="L621" s="41"/>
      <c r="M621" s="261"/>
    </row>
    <row r="622" spans="1:13" ht="100.5" customHeight="1">
      <c r="A622" s="260" t="s">
        <v>527</v>
      </c>
      <c r="B622" s="84" t="s">
        <v>203</v>
      </c>
      <c r="C622" s="27"/>
      <c r="D622" s="47">
        <v>6.35832483</v>
      </c>
      <c r="E622" s="47">
        <v>6.70490809</v>
      </c>
      <c r="F622" s="24">
        <f t="shared" si="66"/>
        <v>6.70490809</v>
      </c>
      <c r="G622" s="47">
        <f t="shared" si="65"/>
        <v>6.70490809</v>
      </c>
      <c r="H622" s="41"/>
      <c r="I622" s="25">
        <f t="shared" si="67"/>
        <v>0.34658326000000006</v>
      </c>
      <c r="J622" s="26">
        <f t="shared" si="68"/>
        <v>0.05450858036770034</v>
      </c>
      <c r="K622" s="41"/>
      <c r="L622" s="41"/>
      <c r="M622" s="261"/>
    </row>
    <row r="623" spans="1:13" ht="129" customHeight="1">
      <c r="A623" s="260" t="s">
        <v>643</v>
      </c>
      <c r="B623" s="84" t="s">
        <v>1050</v>
      </c>
      <c r="C623" s="27"/>
      <c r="D623" s="47">
        <v>29.5997042</v>
      </c>
      <c r="E623" s="47">
        <v>29.67216764</v>
      </c>
      <c r="F623" s="24">
        <f t="shared" si="66"/>
        <v>29.67216764</v>
      </c>
      <c r="G623" s="47">
        <f t="shared" si="65"/>
        <v>29.67216764</v>
      </c>
      <c r="H623" s="41"/>
      <c r="I623" s="25">
        <f t="shared" si="67"/>
        <v>0.07246343999999993</v>
      </c>
      <c r="J623" s="26">
        <f t="shared" si="68"/>
        <v>0.0024481136537843895</v>
      </c>
      <c r="K623" s="41"/>
      <c r="L623" s="41"/>
      <c r="M623" s="261"/>
    </row>
    <row r="624" spans="1:13" ht="91.5" customHeight="1">
      <c r="A624" s="260" t="s">
        <v>644</v>
      </c>
      <c r="B624" s="84" t="s">
        <v>1049</v>
      </c>
      <c r="C624" s="27"/>
      <c r="D624" s="47">
        <v>38.46432613283167</v>
      </c>
      <c r="E624" s="47">
        <v>36.88877908</v>
      </c>
      <c r="F624" s="24">
        <f t="shared" si="66"/>
        <v>36.88877908</v>
      </c>
      <c r="G624" s="47">
        <f t="shared" si="65"/>
        <v>36.88877908</v>
      </c>
      <c r="H624" s="41"/>
      <c r="I624" s="25">
        <f t="shared" si="67"/>
        <v>-1.5755470528316735</v>
      </c>
      <c r="J624" s="26">
        <f t="shared" si="68"/>
        <v>-0.0409612545242759</v>
      </c>
      <c r="K624" s="41"/>
      <c r="L624" s="41"/>
      <c r="M624" s="261"/>
    </row>
    <row r="625" spans="1:13" ht="131.25" customHeight="1">
      <c r="A625" s="260" t="s">
        <v>645</v>
      </c>
      <c r="B625" s="141" t="s">
        <v>1048</v>
      </c>
      <c r="C625" s="36"/>
      <c r="D625" s="47">
        <v>0.08518433</v>
      </c>
      <c r="E625" s="47">
        <v>0.08611347</v>
      </c>
      <c r="F625" s="24">
        <f t="shared" si="66"/>
        <v>0.08611347</v>
      </c>
      <c r="G625" s="47">
        <f t="shared" si="65"/>
        <v>0.08611347</v>
      </c>
      <c r="H625" s="41"/>
      <c r="I625" s="25">
        <f t="shared" si="67"/>
        <v>0.000929139999999995</v>
      </c>
      <c r="J625" s="26">
        <f t="shared" si="68"/>
        <v>0.010907405153036898</v>
      </c>
      <c r="K625" s="41"/>
      <c r="L625" s="41"/>
      <c r="M625" s="261"/>
    </row>
    <row r="626" spans="1:13" ht="102.75" customHeight="1">
      <c r="A626" s="260" t="s">
        <v>646</v>
      </c>
      <c r="B626" s="141" t="s">
        <v>1047</v>
      </c>
      <c r="C626" s="36"/>
      <c r="D626" s="47">
        <v>0.019</v>
      </c>
      <c r="E626" s="47">
        <v>0.02045991</v>
      </c>
      <c r="F626" s="24">
        <f t="shared" si="66"/>
        <v>0.02045991</v>
      </c>
      <c r="G626" s="47">
        <f t="shared" si="65"/>
        <v>0.02045991</v>
      </c>
      <c r="H626" s="41"/>
      <c r="I626" s="25">
        <f t="shared" si="67"/>
        <v>0.0014599100000000018</v>
      </c>
      <c r="J626" s="26">
        <f t="shared" si="68"/>
        <v>0.07683736842105282</v>
      </c>
      <c r="K626" s="41"/>
      <c r="L626" s="41"/>
      <c r="M626" s="261"/>
    </row>
    <row r="627" spans="1:13" ht="57" customHeight="1">
      <c r="A627" s="260" t="s">
        <v>647</v>
      </c>
      <c r="B627" s="84" t="s">
        <v>800</v>
      </c>
      <c r="C627" s="27"/>
      <c r="D627" s="47">
        <v>3.1</v>
      </c>
      <c r="E627" s="47">
        <v>3.05928126</v>
      </c>
      <c r="F627" s="24">
        <f t="shared" si="66"/>
        <v>3.05928126</v>
      </c>
      <c r="G627" s="47">
        <f t="shared" si="65"/>
        <v>3.05928126</v>
      </c>
      <c r="H627" s="41"/>
      <c r="I627" s="25">
        <f t="shared" si="67"/>
        <v>-0.040718739999999976</v>
      </c>
      <c r="J627" s="26">
        <f t="shared" si="68"/>
        <v>-0.013135077419354824</v>
      </c>
      <c r="K627" s="41"/>
      <c r="L627" s="41"/>
      <c r="M627" s="261"/>
    </row>
    <row r="628" spans="1:13" ht="57" customHeight="1">
      <c r="A628" s="260" t="s">
        <v>648</v>
      </c>
      <c r="B628" s="84" t="s">
        <v>1046</v>
      </c>
      <c r="C628" s="27"/>
      <c r="D628" s="47">
        <v>0.03575966</v>
      </c>
      <c r="E628" s="47">
        <v>0.03575966</v>
      </c>
      <c r="F628" s="24">
        <f t="shared" si="66"/>
        <v>0.03575966</v>
      </c>
      <c r="G628" s="47"/>
      <c r="H628" s="41"/>
      <c r="I628" s="25">
        <f t="shared" si="67"/>
        <v>0</v>
      </c>
      <c r="J628" s="26">
        <f t="shared" si="68"/>
        <v>0</v>
      </c>
      <c r="K628" s="41"/>
      <c r="L628" s="41"/>
      <c r="M628" s="261"/>
    </row>
    <row r="629" spans="1:13" ht="77.25" customHeight="1">
      <c r="A629" s="260" t="s">
        <v>649</v>
      </c>
      <c r="B629" s="84" t="s">
        <v>801</v>
      </c>
      <c r="C629" s="27"/>
      <c r="D629" s="47">
        <v>0.25493664</v>
      </c>
      <c r="E629" s="47">
        <v>0.27905339</v>
      </c>
      <c r="F629" s="24">
        <f t="shared" si="66"/>
        <v>0.27905339</v>
      </c>
      <c r="G629" s="47">
        <f t="shared" si="65"/>
        <v>0.27905339</v>
      </c>
      <c r="H629" s="41"/>
      <c r="I629" s="25">
        <f t="shared" si="67"/>
        <v>0.02411675000000002</v>
      </c>
      <c r="J629" s="26">
        <f t="shared" si="68"/>
        <v>0.09459899526407822</v>
      </c>
      <c r="K629" s="41"/>
      <c r="L629" s="41"/>
      <c r="M629" s="261"/>
    </row>
    <row r="630" spans="1:13" ht="84" customHeight="1">
      <c r="A630" s="260" t="s">
        <v>650</v>
      </c>
      <c r="B630" s="84" t="s">
        <v>1045</v>
      </c>
      <c r="C630" s="27"/>
      <c r="D630" s="47">
        <v>0.020467</v>
      </c>
      <c r="E630" s="47">
        <v>0.020467</v>
      </c>
      <c r="F630" s="24">
        <f t="shared" si="66"/>
        <v>0.020467</v>
      </c>
      <c r="G630" s="41">
        <v>0</v>
      </c>
      <c r="H630" s="41"/>
      <c r="I630" s="25">
        <f aca="true" t="shared" si="69" ref="I630:I644">E630-D630</f>
        <v>0</v>
      </c>
      <c r="J630" s="26">
        <f t="shared" si="68"/>
        <v>0</v>
      </c>
      <c r="K630" s="41"/>
      <c r="L630" s="41"/>
      <c r="M630" s="261"/>
    </row>
    <row r="631" spans="1:13" ht="87.75" customHeight="1">
      <c r="A631" s="260" t="s">
        <v>651</v>
      </c>
      <c r="B631" s="84" t="s">
        <v>1044</v>
      </c>
      <c r="C631" s="27"/>
      <c r="D631" s="47">
        <v>0.037806</v>
      </c>
      <c r="E631" s="47">
        <v>0.02752</v>
      </c>
      <c r="F631" s="24">
        <f t="shared" si="66"/>
        <v>0.02752</v>
      </c>
      <c r="G631" s="41">
        <v>0</v>
      </c>
      <c r="H631" s="41"/>
      <c r="I631" s="25">
        <f t="shared" si="69"/>
        <v>-0.010286</v>
      </c>
      <c r="J631" s="26">
        <f t="shared" si="68"/>
        <v>-0.27207321589165745</v>
      </c>
      <c r="K631" s="41"/>
      <c r="L631" s="41"/>
      <c r="M631" s="261"/>
    </row>
    <row r="632" spans="1:13" ht="87.75" customHeight="1">
      <c r="A632" s="260" t="s">
        <v>652</v>
      </c>
      <c r="B632" s="84" t="s">
        <v>1043</v>
      </c>
      <c r="C632" s="27"/>
      <c r="D632" s="47">
        <v>0.072126</v>
      </c>
      <c r="E632" s="47">
        <v>0.06192</v>
      </c>
      <c r="F632" s="24">
        <f t="shared" si="66"/>
        <v>0.06192</v>
      </c>
      <c r="G632" s="41">
        <v>0</v>
      </c>
      <c r="H632" s="41"/>
      <c r="I632" s="25">
        <f t="shared" si="69"/>
        <v>-0.010205999999999993</v>
      </c>
      <c r="J632" s="26">
        <f t="shared" si="68"/>
        <v>-0.1415023708510107</v>
      </c>
      <c r="K632" s="41"/>
      <c r="L632" s="41"/>
      <c r="M632" s="261"/>
    </row>
    <row r="633" spans="1:13" ht="87.75" customHeight="1">
      <c r="A633" s="260" t="s">
        <v>653</v>
      </c>
      <c r="B633" s="84" t="s">
        <v>1042</v>
      </c>
      <c r="C633" s="27"/>
      <c r="D633" s="47">
        <v>0.072126</v>
      </c>
      <c r="E633" s="47">
        <v>0.06192</v>
      </c>
      <c r="F633" s="24">
        <f t="shared" si="66"/>
        <v>0.06192</v>
      </c>
      <c r="G633" s="41">
        <v>0</v>
      </c>
      <c r="H633" s="41"/>
      <c r="I633" s="25">
        <f t="shared" si="69"/>
        <v>-0.010205999999999993</v>
      </c>
      <c r="J633" s="26">
        <f t="shared" si="68"/>
        <v>-0.1415023708510107</v>
      </c>
      <c r="K633" s="41"/>
      <c r="L633" s="41"/>
      <c r="M633" s="261"/>
    </row>
    <row r="634" spans="1:13" ht="87.75" customHeight="1">
      <c r="A634" s="260" t="s">
        <v>654</v>
      </c>
      <c r="B634" s="84" t="s">
        <v>1041</v>
      </c>
      <c r="C634" s="27"/>
      <c r="D634" s="47">
        <v>0.045010999999999995</v>
      </c>
      <c r="E634" s="47">
        <v>0.03487</v>
      </c>
      <c r="F634" s="24">
        <f t="shared" si="66"/>
        <v>0.03487</v>
      </c>
      <c r="G634" s="41">
        <v>0</v>
      </c>
      <c r="H634" s="41"/>
      <c r="I634" s="25">
        <f t="shared" si="69"/>
        <v>-0.010140999999999997</v>
      </c>
      <c r="J634" s="26">
        <f t="shared" si="68"/>
        <v>-0.22530048210437448</v>
      </c>
      <c r="K634" s="41"/>
      <c r="L634" s="41"/>
      <c r="M634" s="261"/>
    </row>
    <row r="635" spans="1:13" ht="87.75" customHeight="1">
      <c r="A635" s="260" t="s">
        <v>655</v>
      </c>
      <c r="B635" s="84" t="s">
        <v>1040</v>
      </c>
      <c r="C635" s="27"/>
      <c r="D635" s="47">
        <v>0.06937</v>
      </c>
      <c r="E635" s="47">
        <v>0.059399999999999994</v>
      </c>
      <c r="F635" s="24">
        <f t="shared" si="66"/>
        <v>0.059399999999999994</v>
      </c>
      <c r="G635" s="41">
        <v>0</v>
      </c>
      <c r="H635" s="41"/>
      <c r="I635" s="25">
        <f t="shared" si="69"/>
        <v>-0.009970000000000007</v>
      </c>
      <c r="J635" s="26">
        <f t="shared" si="68"/>
        <v>-0.14372207005910342</v>
      </c>
      <c r="K635" s="41"/>
      <c r="L635" s="41"/>
      <c r="M635" s="261"/>
    </row>
    <row r="636" spans="1:13" ht="87.75" customHeight="1">
      <c r="A636" s="260" t="s">
        <v>656</v>
      </c>
      <c r="B636" s="84" t="s">
        <v>1039</v>
      </c>
      <c r="C636" s="27"/>
      <c r="D636" s="47">
        <v>0.037806</v>
      </c>
      <c r="E636" s="47">
        <v>0.02752</v>
      </c>
      <c r="F636" s="24">
        <f t="shared" si="66"/>
        <v>0.02752</v>
      </c>
      <c r="G636" s="41">
        <v>0</v>
      </c>
      <c r="H636" s="41"/>
      <c r="I636" s="25">
        <f t="shared" si="69"/>
        <v>-0.010286</v>
      </c>
      <c r="J636" s="26">
        <f aca="true" t="shared" si="70" ref="J636:J644">E636/D636-100%</f>
        <v>-0.27207321589165745</v>
      </c>
      <c r="K636" s="41"/>
      <c r="L636" s="41"/>
      <c r="M636" s="261"/>
    </row>
    <row r="637" spans="1:13" ht="87.75" customHeight="1">
      <c r="A637" s="260" t="s">
        <v>657</v>
      </c>
      <c r="B637" s="84" t="s">
        <v>1038</v>
      </c>
      <c r="C637" s="27"/>
      <c r="D637" s="47">
        <v>0.039559000000000004</v>
      </c>
      <c r="E637" s="47">
        <v>0.03003</v>
      </c>
      <c r="F637" s="24">
        <f t="shared" si="66"/>
        <v>0.03003</v>
      </c>
      <c r="G637" s="41">
        <v>0</v>
      </c>
      <c r="H637" s="41"/>
      <c r="I637" s="25">
        <f t="shared" si="69"/>
        <v>-0.009529000000000003</v>
      </c>
      <c r="J637" s="26">
        <f t="shared" si="70"/>
        <v>-0.24088070982582976</v>
      </c>
      <c r="K637" s="41"/>
      <c r="L637" s="41"/>
      <c r="M637" s="261"/>
    </row>
    <row r="638" spans="1:13" ht="87.75" customHeight="1">
      <c r="A638" s="260" t="s">
        <v>658</v>
      </c>
      <c r="B638" s="84" t="s">
        <v>1037</v>
      </c>
      <c r="C638" s="27"/>
      <c r="D638" s="47">
        <v>0.06937</v>
      </c>
      <c r="E638" s="47">
        <v>0.059399999999999994</v>
      </c>
      <c r="F638" s="24">
        <f t="shared" si="66"/>
        <v>0.059399999999999994</v>
      </c>
      <c r="G638" s="41">
        <v>0</v>
      </c>
      <c r="H638" s="41"/>
      <c r="I638" s="25">
        <f t="shared" si="69"/>
        <v>-0.009970000000000007</v>
      </c>
      <c r="J638" s="26">
        <f t="shared" si="70"/>
        <v>-0.14372207005910342</v>
      </c>
      <c r="K638" s="41"/>
      <c r="L638" s="41"/>
      <c r="M638" s="261"/>
    </row>
    <row r="639" spans="1:13" ht="102.75" customHeight="1">
      <c r="A639" s="260" t="s">
        <v>659</v>
      </c>
      <c r="B639" s="84" t="s">
        <v>1036</v>
      </c>
      <c r="C639" s="27"/>
      <c r="D639" s="47">
        <v>0.5255</v>
      </c>
      <c r="E639" s="47">
        <v>0.45373</v>
      </c>
      <c r="F639" s="24">
        <f t="shared" si="66"/>
        <v>0.45373</v>
      </c>
      <c r="G639" s="41">
        <v>0</v>
      </c>
      <c r="H639" s="41"/>
      <c r="I639" s="25">
        <f t="shared" si="69"/>
        <v>-0.07176999999999994</v>
      </c>
      <c r="J639" s="26">
        <f t="shared" si="70"/>
        <v>-0.1365746907706945</v>
      </c>
      <c r="K639" s="41"/>
      <c r="L639" s="41"/>
      <c r="M639" s="261"/>
    </row>
    <row r="640" spans="1:13" ht="109.5" customHeight="1">
      <c r="A640" s="260" t="s">
        <v>660</v>
      </c>
      <c r="B640" s="84" t="s">
        <v>1035</v>
      </c>
      <c r="C640" s="27"/>
      <c r="D640" s="47">
        <v>0.0985</v>
      </c>
      <c r="E640" s="47">
        <v>0.08607000000000001</v>
      </c>
      <c r="F640" s="24">
        <f t="shared" si="66"/>
        <v>0.08607000000000001</v>
      </c>
      <c r="G640" s="41">
        <v>0</v>
      </c>
      <c r="H640" s="41"/>
      <c r="I640" s="25">
        <f t="shared" si="69"/>
        <v>-0.012429999999999997</v>
      </c>
      <c r="J640" s="26">
        <f t="shared" si="70"/>
        <v>-0.12619289340101514</v>
      </c>
      <c r="K640" s="41"/>
      <c r="L640" s="41"/>
      <c r="M640" s="261"/>
    </row>
    <row r="641" spans="1:13" ht="57" customHeight="1">
      <c r="A641" s="260" t="s">
        <v>661</v>
      </c>
      <c r="B641" s="84" t="s">
        <v>802</v>
      </c>
      <c r="C641" s="27"/>
      <c r="D641" s="47">
        <v>0.089906</v>
      </c>
      <c r="E641" s="47">
        <v>0.08002</v>
      </c>
      <c r="F641" s="24">
        <f t="shared" si="66"/>
        <v>0.08002</v>
      </c>
      <c r="G641" s="41">
        <v>0</v>
      </c>
      <c r="H641" s="41"/>
      <c r="I641" s="25">
        <f t="shared" si="69"/>
        <v>-0.009886000000000006</v>
      </c>
      <c r="J641" s="26">
        <f t="shared" si="70"/>
        <v>-0.10995929081485112</v>
      </c>
      <c r="K641" s="41"/>
      <c r="L641" s="41"/>
      <c r="M641" s="261"/>
    </row>
    <row r="642" spans="1:13" ht="57" customHeight="1">
      <c r="A642" s="260" t="s">
        <v>662</v>
      </c>
      <c r="B642" s="84" t="s">
        <v>803</v>
      </c>
      <c r="C642" s="27"/>
      <c r="D642" s="47">
        <v>0.160062</v>
      </c>
      <c r="E642" s="47">
        <v>0.15054</v>
      </c>
      <c r="F642" s="24">
        <f t="shared" si="66"/>
        <v>0.15054</v>
      </c>
      <c r="G642" s="41">
        <v>0</v>
      </c>
      <c r="H642" s="41"/>
      <c r="I642" s="25">
        <f t="shared" si="69"/>
        <v>-0.009522000000000003</v>
      </c>
      <c r="J642" s="26">
        <f t="shared" si="70"/>
        <v>-0.05948944783896237</v>
      </c>
      <c r="K642" s="41"/>
      <c r="L642" s="41"/>
      <c r="M642" s="261"/>
    </row>
    <row r="643" spans="1:13" ht="57" customHeight="1">
      <c r="A643" s="260" t="s">
        <v>663</v>
      </c>
      <c r="B643" s="84" t="s">
        <v>804</v>
      </c>
      <c r="C643" s="27"/>
      <c r="D643" s="47">
        <v>0.160062</v>
      </c>
      <c r="E643" s="47">
        <v>0.15054</v>
      </c>
      <c r="F643" s="24">
        <f t="shared" si="66"/>
        <v>0.15054</v>
      </c>
      <c r="G643" s="41">
        <v>0</v>
      </c>
      <c r="H643" s="41"/>
      <c r="I643" s="25">
        <f t="shared" si="69"/>
        <v>-0.009522000000000003</v>
      </c>
      <c r="J643" s="26">
        <f t="shared" si="70"/>
        <v>-0.05948944783896237</v>
      </c>
      <c r="K643" s="41"/>
      <c r="L643" s="41"/>
      <c r="M643" s="261"/>
    </row>
    <row r="644" spans="1:13" ht="57" customHeight="1">
      <c r="A644" s="260" t="s">
        <v>664</v>
      </c>
      <c r="B644" s="84" t="s">
        <v>805</v>
      </c>
      <c r="C644" s="27"/>
      <c r="D644" s="47">
        <v>0.091392</v>
      </c>
      <c r="E644" s="47">
        <v>0.08164</v>
      </c>
      <c r="F644" s="24">
        <f t="shared" si="66"/>
        <v>0.08164</v>
      </c>
      <c r="G644" s="41">
        <v>0</v>
      </c>
      <c r="H644" s="41"/>
      <c r="I644" s="25">
        <f t="shared" si="69"/>
        <v>-0.009751999999999997</v>
      </c>
      <c r="J644" s="26">
        <f t="shared" si="70"/>
        <v>-0.10670518207282909</v>
      </c>
      <c r="K644" s="41"/>
      <c r="L644" s="41"/>
      <c r="M644" s="261"/>
    </row>
    <row r="645" spans="1:13" ht="57" customHeight="1">
      <c r="A645" s="260" t="s">
        <v>665</v>
      </c>
      <c r="B645" s="84" t="s">
        <v>806</v>
      </c>
      <c r="C645" s="27"/>
      <c r="D645" s="47">
        <v>0.14306200000000002</v>
      </c>
      <c r="E645" s="47">
        <v>0.14354</v>
      </c>
      <c r="F645" s="24">
        <f t="shared" si="66"/>
        <v>0.14354</v>
      </c>
      <c r="G645" s="41">
        <v>0</v>
      </c>
      <c r="H645" s="41"/>
      <c r="I645" s="25"/>
      <c r="J645" s="26"/>
      <c r="K645" s="41"/>
      <c r="L645" s="41"/>
      <c r="M645" s="261"/>
    </row>
    <row r="646" spans="1:13" ht="57" customHeight="1">
      <c r="A646" s="260" t="s">
        <v>666</v>
      </c>
      <c r="B646" s="84" t="s">
        <v>807</v>
      </c>
      <c r="C646" s="27"/>
      <c r="D646" s="47">
        <v>0.10266299999999999</v>
      </c>
      <c r="E646" s="47">
        <v>0.10221</v>
      </c>
      <c r="F646" s="24">
        <f t="shared" si="66"/>
        <v>0.10221</v>
      </c>
      <c r="G646" s="41">
        <v>0</v>
      </c>
      <c r="H646" s="41"/>
      <c r="I646" s="25"/>
      <c r="J646" s="26"/>
      <c r="K646" s="41"/>
      <c r="L646" s="41"/>
      <c r="M646" s="261"/>
    </row>
    <row r="647" spans="1:13" ht="57" customHeight="1">
      <c r="A647" s="260" t="s">
        <v>667</v>
      </c>
      <c r="B647" s="84" t="s">
        <v>808</v>
      </c>
      <c r="C647" s="27"/>
      <c r="D647" s="47">
        <v>0.031306</v>
      </c>
      <c r="E647" s="47">
        <v>0.02102</v>
      </c>
      <c r="F647" s="24">
        <f t="shared" si="66"/>
        <v>0.02102</v>
      </c>
      <c r="G647" s="41">
        <v>0</v>
      </c>
      <c r="H647" s="41"/>
      <c r="I647" s="25">
        <f>E647-D647</f>
        <v>-0.010286</v>
      </c>
      <c r="J647" s="26">
        <f>E647/D647-100%</f>
        <v>-0.3285632147192231</v>
      </c>
      <c r="K647" s="41"/>
      <c r="L647" s="41"/>
      <c r="M647" s="261"/>
    </row>
    <row r="648" spans="1:13" ht="57" customHeight="1">
      <c r="A648" s="260" t="s">
        <v>668</v>
      </c>
      <c r="B648" s="84" t="s">
        <v>1034</v>
      </c>
      <c r="C648" s="27"/>
      <c r="D648" s="47">
        <v>0.038454</v>
      </c>
      <c r="E648" s="47">
        <v>0.03818</v>
      </c>
      <c r="F648" s="24">
        <f t="shared" si="66"/>
        <v>0.03818</v>
      </c>
      <c r="G648" s="41">
        <v>0</v>
      </c>
      <c r="H648" s="41"/>
      <c r="I648" s="25"/>
      <c r="J648" s="26"/>
      <c r="K648" s="41"/>
      <c r="L648" s="41"/>
      <c r="M648" s="261"/>
    </row>
    <row r="649" spans="1:13" ht="57" customHeight="1">
      <c r="A649" s="260" t="s">
        <v>669</v>
      </c>
      <c r="B649" s="84" t="s">
        <v>637</v>
      </c>
      <c r="C649" s="27"/>
      <c r="D649" s="47">
        <v>0.537</v>
      </c>
      <c r="E649" s="47">
        <v>0.617</v>
      </c>
      <c r="F649" s="24">
        <f t="shared" si="66"/>
        <v>0.617</v>
      </c>
      <c r="G649" s="41">
        <v>0</v>
      </c>
      <c r="H649" s="41"/>
      <c r="I649" s="25">
        <f aca="true" t="shared" si="71" ref="I649:I680">E649-D649</f>
        <v>0.07999999999999996</v>
      </c>
      <c r="J649" s="26">
        <f aca="true" t="shared" si="72" ref="J649:J655">E649/D649-100%</f>
        <v>0.14897579143389184</v>
      </c>
      <c r="K649" s="41"/>
      <c r="L649" s="41"/>
      <c r="M649" s="261"/>
    </row>
    <row r="650" spans="1:13" ht="74.25" customHeight="1">
      <c r="A650" s="260" t="s">
        <v>670</v>
      </c>
      <c r="B650" s="84" t="s">
        <v>1033</v>
      </c>
      <c r="C650" s="27"/>
      <c r="D650" s="47">
        <v>0.055</v>
      </c>
      <c r="E650" s="47">
        <v>0.063</v>
      </c>
      <c r="F650" s="24">
        <f t="shared" si="66"/>
        <v>0.063</v>
      </c>
      <c r="G650" s="41">
        <v>0</v>
      </c>
      <c r="H650" s="41"/>
      <c r="I650" s="25">
        <f t="shared" si="71"/>
        <v>0.008</v>
      </c>
      <c r="J650" s="26">
        <f t="shared" si="72"/>
        <v>0.1454545454545455</v>
      </c>
      <c r="K650" s="41"/>
      <c r="L650" s="41"/>
      <c r="M650" s="261"/>
    </row>
    <row r="651" spans="1:13" ht="63.75" customHeight="1">
      <c r="A651" s="260" t="s">
        <v>671</v>
      </c>
      <c r="B651" s="66" t="s">
        <v>1535</v>
      </c>
      <c r="C651" s="27"/>
      <c r="D651" s="47">
        <v>0.13</v>
      </c>
      <c r="E651" s="47">
        <v>0.149</v>
      </c>
      <c r="F651" s="24">
        <f t="shared" si="66"/>
        <v>0.149</v>
      </c>
      <c r="G651" s="41">
        <v>0</v>
      </c>
      <c r="H651" s="41"/>
      <c r="I651" s="25">
        <f t="shared" si="71"/>
        <v>0.01899999999999999</v>
      </c>
      <c r="J651" s="26">
        <f t="shared" si="72"/>
        <v>0.14615384615384608</v>
      </c>
      <c r="K651" s="41"/>
      <c r="L651" s="41"/>
      <c r="M651" s="261"/>
    </row>
    <row r="652" spans="1:13" ht="75" customHeight="1">
      <c r="A652" s="260" t="s">
        <v>672</v>
      </c>
      <c r="B652" s="84" t="s">
        <v>638</v>
      </c>
      <c r="C652" s="27"/>
      <c r="D652" s="47">
        <v>0.079</v>
      </c>
      <c r="E652" s="47">
        <v>0.097</v>
      </c>
      <c r="F652" s="24">
        <f t="shared" si="66"/>
        <v>0.097</v>
      </c>
      <c r="G652" s="41">
        <v>0</v>
      </c>
      <c r="H652" s="41"/>
      <c r="I652" s="25">
        <f t="shared" si="71"/>
        <v>0.018000000000000002</v>
      </c>
      <c r="J652" s="26">
        <f t="shared" si="72"/>
        <v>0.2278481012658229</v>
      </c>
      <c r="K652" s="41"/>
      <c r="L652" s="41"/>
      <c r="M652" s="261"/>
    </row>
    <row r="653" spans="1:13" ht="117" customHeight="1">
      <c r="A653" s="260" t="s">
        <v>673</v>
      </c>
      <c r="B653" s="84" t="s">
        <v>639</v>
      </c>
      <c r="C653" s="27"/>
      <c r="D653" s="47">
        <v>0.075</v>
      </c>
      <c r="E653" s="47">
        <v>0.093</v>
      </c>
      <c r="F653" s="24">
        <f aca="true" t="shared" si="73" ref="F653:F716">E653</f>
        <v>0.093</v>
      </c>
      <c r="G653" s="41">
        <v>0</v>
      </c>
      <c r="H653" s="41"/>
      <c r="I653" s="25">
        <f t="shared" si="71"/>
        <v>0.018000000000000002</v>
      </c>
      <c r="J653" s="26">
        <f t="shared" si="72"/>
        <v>0.24</v>
      </c>
      <c r="K653" s="41"/>
      <c r="L653" s="41"/>
      <c r="M653" s="261"/>
    </row>
    <row r="654" spans="1:13" ht="72" customHeight="1">
      <c r="A654" s="260" t="s">
        <v>674</v>
      </c>
      <c r="B654" s="84" t="s">
        <v>640</v>
      </c>
      <c r="C654" s="27"/>
      <c r="D654" s="47">
        <v>0.075</v>
      </c>
      <c r="E654" s="47">
        <v>0.093</v>
      </c>
      <c r="F654" s="24">
        <f t="shared" si="73"/>
        <v>0.093</v>
      </c>
      <c r="G654" s="41">
        <v>0</v>
      </c>
      <c r="H654" s="41"/>
      <c r="I654" s="25">
        <f t="shared" si="71"/>
        <v>0.018000000000000002</v>
      </c>
      <c r="J654" s="26">
        <f t="shared" si="72"/>
        <v>0.24</v>
      </c>
      <c r="K654" s="41"/>
      <c r="L654" s="41"/>
      <c r="M654" s="261"/>
    </row>
    <row r="655" spans="1:13" ht="79.5" customHeight="1">
      <c r="A655" s="260" t="s">
        <v>675</v>
      </c>
      <c r="B655" s="84" t="s">
        <v>1032</v>
      </c>
      <c r="C655" s="27"/>
      <c r="D655" s="47">
        <v>0.089</v>
      </c>
      <c r="E655" s="47">
        <v>0.109</v>
      </c>
      <c r="F655" s="24">
        <f t="shared" si="73"/>
        <v>0.109</v>
      </c>
      <c r="G655" s="41">
        <v>0</v>
      </c>
      <c r="H655" s="41"/>
      <c r="I655" s="25">
        <f t="shared" si="71"/>
        <v>0.020000000000000004</v>
      </c>
      <c r="J655" s="26">
        <f t="shared" si="72"/>
        <v>0.2247191011235956</v>
      </c>
      <c r="K655" s="41"/>
      <c r="L655" s="41"/>
      <c r="M655" s="261"/>
    </row>
    <row r="656" spans="1:13" ht="79.5" customHeight="1">
      <c r="A656" s="260" t="s">
        <v>676</v>
      </c>
      <c r="B656" s="27" t="s">
        <v>1529</v>
      </c>
      <c r="C656" s="142"/>
      <c r="D656" s="143">
        <v>0</v>
      </c>
      <c r="E656" s="144">
        <v>0.26529725</v>
      </c>
      <c r="F656" s="24">
        <f t="shared" si="73"/>
        <v>0.26529725</v>
      </c>
      <c r="G656" s="145">
        <f>F656</f>
        <v>0.26529725</v>
      </c>
      <c r="H656" s="145"/>
      <c r="I656" s="25">
        <f t="shared" si="71"/>
        <v>0.26529725</v>
      </c>
      <c r="J656" s="26"/>
      <c r="K656" s="145"/>
      <c r="L656" s="145"/>
      <c r="M656" s="186" t="s">
        <v>1537</v>
      </c>
    </row>
    <row r="657" spans="1:13" ht="79.5" customHeight="1">
      <c r="A657" s="260" t="s">
        <v>677</v>
      </c>
      <c r="B657" s="27" t="s">
        <v>1530</v>
      </c>
      <c r="C657" s="142"/>
      <c r="D657" s="143">
        <v>0</v>
      </c>
      <c r="E657" s="144">
        <v>0.04415892</v>
      </c>
      <c r="F657" s="24">
        <f t="shared" si="73"/>
        <v>0.04415892</v>
      </c>
      <c r="G657" s="145">
        <f>F657</f>
        <v>0.04415892</v>
      </c>
      <c r="H657" s="145"/>
      <c r="I657" s="25">
        <f t="shared" si="71"/>
        <v>0.04415892</v>
      </c>
      <c r="J657" s="26"/>
      <c r="K657" s="145"/>
      <c r="L657" s="145"/>
      <c r="M657" s="186" t="s">
        <v>1537</v>
      </c>
    </row>
    <row r="658" spans="1:13" ht="28.5" customHeight="1">
      <c r="A658" s="254">
        <v>3</v>
      </c>
      <c r="B658" s="134" t="s">
        <v>1031</v>
      </c>
      <c r="C658" s="67"/>
      <c r="D658" s="47"/>
      <c r="E658" s="47"/>
      <c r="F658" s="24">
        <f t="shared" si="73"/>
        <v>0</v>
      </c>
      <c r="G658" s="41">
        <v>0</v>
      </c>
      <c r="H658" s="41"/>
      <c r="I658" s="25">
        <f t="shared" si="71"/>
        <v>0</v>
      </c>
      <c r="J658" s="26"/>
      <c r="K658" s="41"/>
      <c r="L658" s="41"/>
      <c r="M658" s="261"/>
    </row>
    <row r="659" spans="1:13" ht="42" customHeight="1">
      <c r="A659" s="260" t="s">
        <v>1030</v>
      </c>
      <c r="B659" s="84" t="s">
        <v>811</v>
      </c>
      <c r="C659" s="27"/>
      <c r="D659" s="47">
        <v>1.30699</v>
      </c>
      <c r="E659" s="47">
        <v>1.30699</v>
      </c>
      <c r="F659" s="24">
        <f t="shared" si="73"/>
        <v>1.30699</v>
      </c>
      <c r="G659" s="41">
        <f>F659</f>
        <v>1.30699</v>
      </c>
      <c r="H659" s="41"/>
      <c r="I659" s="25">
        <f t="shared" si="71"/>
        <v>0</v>
      </c>
      <c r="J659" s="26">
        <f>E659/D659-100%</f>
        <v>0</v>
      </c>
      <c r="K659" s="41"/>
      <c r="L659" s="41"/>
      <c r="M659" s="261"/>
    </row>
    <row r="660" spans="1:13" ht="30.75" customHeight="1">
      <c r="A660" s="254">
        <v>4</v>
      </c>
      <c r="B660" s="134" t="s">
        <v>91</v>
      </c>
      <c r="C660" s="67"/>
      <c r="D660" s="47"/>
      <c r="E660" s="47"/>
      <c r="F660" s="24">
        <f t="shared" si="73"/>
        <v>0</v>
      </c>
      <c r="G660" s="41">
        <f>F660</f>
        <v>0</v>
      </c>
      <c r="H660" s="41"/>
      <c r="I660" s="25">
        <f t="shared" si="71"/>
        <v>0</v>
      </c>
      <c r="J660" s="26"/>
      <c r="K660" s="41"/>
      <c r="L660" s="41"/>
      <c r="M660" s="261"/>
    </row>
    <row r="661" spans="1:13" ht="51" customHeight="1">
      <c r="A661" s="260" t="s">
        <v>1029</v>
      </c>
      <c r="B661" s="84" t="s">
        <v>1489</v>
      </c>
      <c r="C661" s="27"/>
      <c r="D661" s="47">
        <v>0.79960106</v>
      </c>
      <c r="E661" s="47">
        <v>0.8953897700000001</v>
      </c>
      <c r="F661" s="24">
        <f t="shared" si="73"/>
        <v>0.8953897700000001</v>
      </c>
      <c r="G661" s="41">
        <f>F661</f>
        <v>0.8953897700000001</v>
      </c>
      <c r="H661" s="41"/>
      <c r="I661" s="25">
        <f t="shared" si="71"/>
        <v>0.09578871000000011</v>
      </c>
      <c r="J661" s="26">
        <f>E661/D661-100%</f>
        <v>0.11979562658408693</v>
      </c>
      <c r="K661" s="41"/>
      <c r="L661" s="41"/>
      <c r="M661" s="261"/>
    </row>
    <row r="662" spans="1:13" ht="46.5" customHeight="1">
      <c r="A662" s="260" t="s">
        <v>1028</v>
      </c>
      <c r="B662" s="84" t="s">
        <v>812</v>
      </c>
      <c r="C662" s="27"/>
      <c r="D662" s="47">
        <v>0.27847251</v>
      </c>
      <c r="E662" s="47">
        <v>0.30154355</v>
      </c>
      <c r="F662" s="24">
        <f t="shared" si="73"/>
        <v>0.30154355</v>
      </c>
      <c r="G662" s="41">
        <f>F662</f>
        <v>0.30154355</v>
      </c>
      <c r="H662" s="41"/>
      <c r="I662" s="25">
        <f t="shared" si="71"/>
        <v>0.023071039999999987</v>
      </c>
      <c r="J662" s="26">
        <f>E662/D662-100%</f>
        <v>0.08284853682684878</v>
      </c>
      <c r="K662" s="41"/>
      <c r="L662" s="41"/>
      <c r="M662" s="261"/>
    </row>
    <row r="663" spans="1:13" ht="51" customHeight="1">
      <c r="A663" s="260" t="s">
        <v>1027</v>
      </c>
      <c r="B663" s="84" t="s">
        <v>813</v>
      </c>
      <c r="C663" s="27"/>
      <c r="D663" s="47">
        <v>0.8</v>
      </c>
      <c r="E663" s="47">
        <v>0.91199968</v>
      </c>
      <c r="F663" s="24">
        <f t="shared" si="73"/>
        <v>0.91199968</v>
      </c>
      <c r="G663" s="41">
        <f>F663</f>
        <v>0.91199968</v>
      </c>
      <c r="H663" s="41"/>
      <c r="I663" s="25">
        <f t="shared" si="71"/>
        <v>0.11199967999999993</v>
      </c>
      <c r="J663" s="26">
        <f>E663/D663-100%</f>
        <v>0.1399995999999999</v>
      </c>
      <c r="K663" s="41"/>
      <c r="L663" s="41"/>
      <c r="M663" s="261"/>
    </row>
    <row r="664" spans="1:13" ht="51" customHeight="1">
      <c r="A664" s="260" t="s">
        <v>1026</v>
      </c>
      <c r="B664" s="84" t="s">
        <v>814</v>
      </c>
      <c r="C664" s="27"/>
      <c r="D664" s="47">
        <v>10.99999418</v>
      </c>
      <c r="E664" s="47">
        <v>12.61728474</v>
      </c>
      <c r="F664" s="24">
        <f t="shared" si="73"/>
        <v>12.61728474</v>
      </c>
      <c r="G664" s="41"/>
      <c r="H664" s="41"/>
      <c r="I664" s="25">
        <f t="shared" si="71"/>
        <v>1.6172905600000007</v>
      </c>
      <c r="J664" s="26">
        <f>E664/D664-100%</f>
        <v>0.1470264923358351</v>
      </c>
      <c r="K664" s="41"/>
      <c r="L664" s="41"/>
      <c r="M664" s="261"/>
    </row>
    <row r="665" spans="1:13" ht="36" customHeight="1">
      <c r="A665" s="254">
        <v>9</v>
      </c>
      <c r="B665" s="134" t="s">
        <v>94</v>
      </c>
      <c r="C665" s="67"/>
      <c r="D665" s="47"/>
      <c r="E665" s="47"/>
      <c r="F665" s="24">
        <f t="shared" si="73"/>
        <v>0</v>
      </c>
      <c r="G665" s="41">
        <v>0</v>
      </c>
      <c r="H665" s="41"/>
      <c r="I665" s="25">
        <f t="shared" si="71"/>
        <v>0</v>
      </c>
      <c r="J665" s="26"/>
      <c r="K665" s="41"/>
      <c r="L665" s="41"/>
      <c r="M665" s="261"/>
    </row>
    <row r="666" spans="1:13" ht="57" customHeight="1">
      <c r="A666" s="260" t="s">
        <v>1025</v>
      </c>
      <c r="B666" s="84" t="s">
        <v>369</v>
      </c>
      <c r="C666" s="27"/>
      <c r="D666" s="47">
        <v>0.2247605</v>
      </c>
      <c r="E666" s="47">
        <v>0.2247605</v>
      </c>
      <c r="F666" s="24">
        <f t="shared" si="73"/>
        <v>0.2247605</v>
      </c>
      <c r="G666" s="41">
        <f>F666</f>
        <v>0.2247605</v>
      </c>
      <c r="H666" s="41"/>
      <c r="I666" s="25">
        <f t="shared" si="71"/>
        <v>0</v>
      </c>
      <c r="J666" s="26"/>
      <c r="K666" s="41"/>
      <c r="L666" s="41"/>
      <c r="M666" s="261"/>
    </row>
    <row r="667" spans="1:13" ht="42.75" customHeight="1">
      <c r="A667" s="254">
        <v>10</v>
      </c>
      <c r="B667" s="134" t="s">
        <v>95</v>
      </c>
      <c r="C667" s="67"/>
      <c r="D667" s="47"/>
      <c r="E667" s="47"/>
      <c r="F667" s="24">
        <f t="shared" si="73"/>
        <v>0</v>
      </c>
      <c r="G667" s="41">
        <v>0</v>
      </c>
      <c r="H667" s="41"/>
      <c r="I667" s="25">
        <f t="shared" si="71"/>
        <v>0</v>
      </c>
      <c r="J667" s="26"/>
      <c r="K667" s="41"/>
      <c r="L667" s="41"/>
      <c r="M667" s="261"/>
    </row>
    <row r="668" spans="1:13" ht="37.5" customHeight="1">
      <c r="A668" s="260" t="s">
        <v>1024</v>
      </c>
      <c r="B668" s="84" t="s">
        <v>1023</v>
      </c>
      <c r="C668" s="27"/>
      <c r="D668" s="47">
        <v>0.063</v>
      </c>
      <c r="E668" s="47">
        <v>0.063</v>
      </c>
      <c r="F668" s="24">
        <f t="shared" si="73"/>
        <v>0.063</v>
      </c>
      <c r="G668" s="41">
        <f>F668</f>
        <v>0.063</v>
      </c>
      <c r="H668" s="41"/>
      <c r="I668" s="25">
        <f t="shared" si="71"/>
        <v>0</v>
      </c>
      <c r="J668" s="26">
        <f>E668/D668-100%</f>
        <v>0</v>
      </c>
      <c r="K668" s="41"/>
      <c r="L668" s="41"/>
      <c r="M668" s="261"/>
    </row>
    <row r="669" spans="1:13" ht="39.75" customHeight="1">
      <c r="A669" s="260" t="s">
        <v>1022</v>
      </c>
      <c r="B669" s="84" t="s">
        <v>1021</v>
      </c>
      <c r="C669" s="27"/>
      <c r="D669" s="47">
        <v>0.0488</v>
      </c>
      <c r="E669" s="47">
        <v>0.0488</v>
      </c>
      <c r="F669" s="24">
        <f t="shared" si="73"/>
        <v>0.0488</v>
      </c>
      <c r="G669" s="41">
        <f>F669</f>
        <v>0.0488</v>
      </c>
      <c r="H669" s="41"/>
      <c r="I669" s="25">
        <f t="shared" si="71"/>
        <v>0</v>
      </c>
      <c r="J669" s="26">
        <f>E669/D669-100%</f>
        <v>0</v>
      </c>
      <c r="K669" s="41"/>
      <c r="L669" s="41"/>
      <c r="M669" s="261"/>
    </row>
    <row r="670" spans="1:13" ht="36" customHeight="1">
      <c r="A670" s="260" t="s">
        <v>1020</v>
      </c>
      <c r="B670" s="84" t="s">
        <v>1019</v>
      </c>
      <c r="C670" s="27"/>
      <c r="D670" s="47">
        <v>0.0599</v>
      </c>
      <c r="E670" s="47">
        <v>0.0599</v>
      </c>
      <c r="F670" s="24">
        <f t="shared" si="73"/>
        <v>0.0599</v>
      </c>
      <c r="G670" s="41">
        <f>F670</f>
        <v>0.0599</v>
      </c>
      <c r="H670" s="41"/>
      <c r="I670" s="25">
        <f t="shared" si="71"/>
        <v>0</v>
      </c>
      <c r="J670" s="26">
        <f>E670/D670-100%</f>
        <v>0</v>
      </c>
      <c r="K670" s="41"/>
      <c r="L670" s="41"/>
      <c r="M670" s="261"/>
    </row>
    <row r="671" spans="1:13" ht="28.5" customHeight="1">
      <c r="A671" s="196" t="s">
        <v>1018</v>
      </c>
      <c r="B671" s="57" t="s">
        <v>1017</v>
      </c>
      <c r="C671" s="57"/>
      <c r="D671" s="15">
        <f>SUM(D673:D700)</f>
        <v>28.827475200000002</v>
      </c>
      <c r="E671" s="15">
        <f>SUM(E673:E700)</f>
        <v>29.66161718000001</v>
      </c>
      <c r="F671" s="15">
        <f>SUM(F673:F700)</f>
        <v>29.66161718000001</v>
      </c>
      <c r="G671" s="15">
        <f>SUM(G673:G700)</f>
        <v>33.63676243</v>
      </c>
      <c r="H671" s="15"/>
      <c r="I671" s="15">
        <f t="shared" si="71"/>
        <v>0.8341419800000089</v>
      </c>
      <c r="J671" s="16">
        <v>0.02893565857616265</v>
      </c>
      <c r="K671" s="15"/>
      <c r="L671" s="15"/>
      <c r="M671" s="263"/>
    </row>
    <row r="672" spans="1:13" ht="27" customHeight="1">
      <c r="A672" s="185" t="s">
        <v>534</v>
      </c>
      <c r="B672" s="146" t="s">
        <v>105</v>
      </c>
      <c r="C672" s="146"/>
      <c r="D672" s="25"/>
      <c r="E672" s="25">
        <v>0</v>
      </c>
      <c r="F672" s="24">
        <f t="shared" si="73"/>
        <v>0</v>
      </c>
      <c r="G672" s="25"/>
      <c r="H672" s="25"/>
      <c r="I672" s="25">
        <f t="shared" si="71"/>
        <v>0</v>
      </c>
      <c r="J672" s="26"/>
      <c r="K672" s="25"/>
      <c r="L672" s="25"/>
      <c r="M672" s="216"/>
    </row>
    <row r="673" spans="1:13" ht="39.75" customHeight="1">
      <c r="A673" s="185" t="s">
        <v>1016</v>
      </c>
      <c r="B673" s="27" t="s">
        <v>8</v>
      </c>
      <c r="C673" s="147"/>
      <c r="D673" s="25">
        <v>6.778763</v>
      </c>
      <c r="E673" s="25">
        <v>6.92951519</v>
      </c>
      <c r="F673" s="24">
        <f t="shared" si="73"/>
        <v>6.92951519</v>
      </c>
      <c r="G673" s="47">
        <v>6.92951519</v>
      </c>
      <c r="H673" s="25"/>
      <c r="I673" s="25">
        <f t="shared" si="71"/>
        <v>0.1507521900000004</v>
      </c>
      <c r="J673" s="26">
        <v>0.022238893733266707</v>
      </c>
      <c r="K673" s="25"/>
      <c r="L673" s="25"/>
      <c r="M673" s="216"/>
    </row>
    <row r="674" spans="1:13" ht="41.25" customHeight="1">
      <c r="A674" s="185" t="s">
        <v>1015</v>
      </c>
      <c r="B674" s="27" t="s">
        <v>9</v>
      </c>
      <c r="C674" s="27"/>
      <c r="D674" s="25">
        <v>0.11593332</v>
      </c>
      <c r="E674" s="25">
        <v>0.11593332</v>
      </c>
      <c r="F674" s="24">
        <f t="shared" si="73"/>
        <v>0.11593332</v>
      </c>
      <c r="G674" s="47">
        <v>0.14257332</v>
      </c>
      <c r="H674" s="25"/>
      <c r="I674" s="25">
        <f t="shared" si="71"/>
        <v>0</v>
      </c>
      <c r="J674" s="26">
        <v>0</v>
      </c>
      <c r="K674" s="25"/>
      <c r="L674" s="25"/>
      <c r="M674" s="216"/>
    </row>
    <row r="675" spans="1:13" ht="37.5" customHeight="1">
      <c r="A675" s="185" t="s">
        <v>1014</v>
      </c>
      <c r="B675" s="27" t="s">
        <v>10</v>
      </c>
      <c r="C675" s="27"/>
      <c r="D675" s="25">
        <v>0.40499341</v>
      </c>
      <c r="E675" s="25">
        <v>0.40499341</v>
      </c>
      <c r="F675" s="24">
        <f t="shared" si="73"/>
        <v>0.40499341</v>
      </c>
      <c r="G675" s="47">
        <v>0.43538341</v>
      </c>
      <c r="H675" s="25"/>
      <c r="I675" s="25">
        <f t="shared" si="71"/>
        <v>0</v>
      </c>
      <c r="J675" s="26">
        <v>0</v>
      </c>
      <c r="K675" s="25"/>
      <c r="L675" s="25"/>
      <c r="M675" s="216"/>
    </row>
    <row r="676" spans="1:13" ht="25.5" customHeight="1">
      <c r="A676" s="185" t="s">
        <v>1013</v>
      </c>
      <c r="B676" s="27" t="s">
        <v>7</v>
      </c>
      <c r="C676" s="27"/>
      <c r="D676" s="25">
        <v>6.49295497</v>
      </c>
      <c r="E676" s="25">
        <v>6.6185909</v>
      </c>
      <c r="F676" s="24">
        <f t="shared" si="73"/>
        <v>6.6185909</v>
      </c>
      <c r="G676" s="47">
        <v>8.77253979</v>
      </c>
      <c r="H676" s="25"/>
      <c r="I676" s="25">
        <f t="shared" si="71"/>
        <v>0.12563592999999962</v>
      </c>
      <c r="J676" s="26">
        <v>0.019349576668941548</v>
      </c>
      <c r="K676" s="25"/>
      <c r="L676" s="25"/>
      <c r="M676" s="216"/>
    </row>
    <row r="677" spans="1:13" ht="48.75" customHeight="1">
      <c r="A677" s="185" t="s">
        <v>1012</v>
      </c>
      <c r="B677" s="45" t="s">
        <v>1011</v>
      </c>
      <c r="C677" s="45"/>
      <c r="D677" s="25">
        <v>0.036</v>
      </c>
      <c r="E677" s="25">
        <v>0.026161</v>
      </c>
      <c r="F677" s="24">
        <f t="shared" si="73"/>
        <v>0.026161</v>
      </c>
      <c r="G677" s="47"/>
      <c r="H677" s="25"/>
      <c r="I677" s="25">
        <f t="shared" si="71"/>
        <v>-0.009838999999999997</v>
      </c>
      <c r="J677" s="26">
        <v>-0.27330555555555547</v>
      </c>
      <c r="K677" s="25"/>
      <c r="L677" s="25"/>
      <c r="M677" s="216"/>
    </row>
    <row r="678" spans="1:13" ht="39" customHeight="1">
      <c r="A678" s="185" t="s">
        <v>1010</v>
      </c>
      <c r="B678" s="45" t="s">
        <v>1009</v>
      </c>
      <c r="C678" s="45"/>
      <c r="D678" s="25">
        <v>0.019</v>
      </c>
      <c r="E678" s="25">
        <v>0</v>
      </c>
      <c r="F678" s="24">
        <f t="shared" si="73"/>
        <v>0</v>
      </c>
      <c r="G678" s="47"/>
      <c r="H678" s="25"/>
      <c r="I678" s="25">
        <f t="shared" si="71"/>
        <v>-0.019</v>
      </c>
      <c r="J678" s="26">
        <v>-1</v>
      </c>
      <c r="K678" s="25"/>
      <c r="L678" s="25"/>
      <c r="M678" s="216"/>
    </row>
    <row r="679" spans="1:13" ht="24" customHeight="1">
      <c r="A679" s="185" t="s">
        <v>104</v>
      </c>
      <c r="B679" s="148" t="s">
        <v>133</v>
      </c>
      <c r="C679" s="149"/>
      <c r="D679" s="25"/>
      <c r="E679" s="25">
        <v>0</v>
      </c>
      <c r="F679" s="24">
        <f t="shared" si="73"/>
        <v>0</v>
      </c>
      <c r="G679" s="47">
        <v>0</v>
      </c>
      <c r="H679" s="25"/>
      <c r="I679" s="25">
        <f t="shared" si="71"/>
        <v>0</v>
      </c>
      <c r="J679" s="26"/>
      <c r="K679" s="25"/>
      <c r="L679" s="25"/>
      <c r="M679" s="216"/>
    </row>
    <row r="680" spans="1:13" ht="33.75" customHeight="1">
      <c r="A680" s="185" t="s">
        <v>477</v>
      </c>
      <c r="B680" s="27" t="s">
        <v>11</v>
      </c>
      <c r="C680" s="147"/>
      <c r="D680" s="25">
        <v>3.5</v>
      </c>
      <c r="E680" s="25">
        <v>3.448562</v>
      </c>
      <c r="F680" s="24">
        <f t="shared" si="73"/>
        <v>3.448562</v>
      </c>
      <c r="G680" s="47">
        <v>3.448562</v>
      </c>
      <c r="H680" s="25"/>
      <c r="I680" s="25">
        <f t="shared" si="71"/>
        <v>-0.051438000000000095</v>
      </c>
      <c r="J680" s="26">
        <v>-0.014696571428571503</v>
      </c>
      <c r="K680" s="25"/>
      <c r="L680" s="25"/>
      <c r="M680" s="216"/>
    </row>
    <row r="681" spans="1:13" ht="30" customHeight="1">
      <c r="A681" s="185" t="s">
        <v>1008</v>
      </c>
      <c r="B681" s="27" t="s">
        <v>12</v>
      </c>
      <c r="C681" s="27"/>
      <c r="D681" s="25">
        <v>5.723964</v>
      </c>
      <c r="E681" s="25">
        <v>6.476142940000001</v>
      </c>
      <c r="F681" s="24">
        <f t="shared" si="73"/>
        <v>6.476142940000001</v>
      </c>
      <c r="G681" s="47">
        <v>8.47196331</v>
      </c>
      <c r="H681" s="25"/>
      <c r="I681" s="25">
        <f aca="true" t="shared" si="74" ref="I681:I710">E681-D681</f>
        <v>0.7521789400000012</v>
      </c>
      <c r="J681" s="26">
        <v>0.13140874750435216</v>
      </c>
      <c r="K681" s="25"/>
      <c r="L681" s="25"/>
      <c r="M681" s="216"/>
    </row>
    <row r="682" spans="1:13" ht="36.75" customHeight="1">
      <c r="A682" s="185" t="s">
        <v>1007</v>
      </c>
      <c r="B682" s="27" t="s">
        <v>13</v>
      </c>
      <c r="C682" s="27"/>
      <c r="D682" s="25">
        <v>0.775</v>
      </c>
      <c r="E682" s="25">
        <v>0.70769223</v>
      </c>
      <c r="F682" s="24">
        <f t="shared" si="73"/>
        <v>0.70769223</v>
      </c>
      <c r="G682" s="47">
        <v>0.88287223</v>
      </c>
      <c r="H682" s="25"/>
      <c r="I682" s="25">
        <f t="shared" si="74"/>
        <v>-0.06730776999999999</v>
      </c>
      <c r="J682" s="26">
        <v>-0.08684873548387095</v>
      </c>
      <c r="K682" s="25"/>
      <c r="L682" s="25"/>
      <c r="M682" s="216"/>
    </row>
    <row r="683" spans="1:13" ht="51" customHeight="1">
      <c r="A683" s="185" t="s">
        <v>1006</v>
      </c>
      <c r="B683" s="27" t="s">
        <v>280</v>
      </c>
      <c r="C683" s="27"/>
      <c r="D683" s="25">
        <v>0.10551788</v>
      </c>
      <c r="E683" s="25">
        <v>0.10551788</v>
      </c>
      <c r="F683" s="24">
        <f t="shared" si="73"/>
        <v>0.10551788</v>
      </c>
      <c r="G683" s="47">
        <v>0.10551788</v>
      </c>
      <c r="H683" s="25"/>
      <c r="I683" s="25">
        <f t="shared" si="74"/>
        <v>0</v>
      </c>
      <c r="J683" s="26">
        <v>0</v>
      </c>
      <c r="K683" s="25"/>
      <c r="L683" s="25"/>
      <c r="M683" s="216"/>
    </row>
    <row r="684" spans="1:13" ht="54.75" customHeight="1">
      <c r="A684" s="185" t="s">
        <v>1005</v>
      </c>
      <c r="B684" s="27" t="s">
        <v>281</v>
      </c>
      <c r="C684" s="27"/>
      <c r="D684" s="25">
        <v>0.08836455</v>
      </c>
      <c r="E684" s="25">
        <v>0.08836455</v>
      </c>
      <c r="F684" s="24">
        <f t="shared" si="73"/>
        <v>0.08836455</v>
      </c>
      <c r="G684" s="47">
        <v>0.08836455</v>
      </c>
      <c r="H684" s="25"/>
      <c r="I684" s="25">
        <f t="shared" si="74"/>
        <v>0</v>
      </c>
      <c r="J684" s="26">
        <v>0</v>
      </c>
      <c r="K684" s="25"/>
      <c r="L684" s="25"/>
      <c r="M684" s="216"/>
    </row>
    <row r="685" spans="1:13" ht="96" customHeight="1">
      <c r="A685" s="185" t="s">
        <v>1004</v>
      </c>
      <c r="B685" s="27" t="s">
        <v>1003</v>
      </c>
      <c r="C685" s="27"/>
      <c r="D685" s="25">
        <v>0.11177679</v>
      </c>
      <c r="E685" s="25">
        <v>0.11177679</v>
      </c>
      <c r="F685" s="24">
        <f t="shared" si="73"/>
        <v>0.11177679</v>
      </c>
      <c r="G685" s="47">
        <v>0.11177679</v>
      </c>
      <c r="H685" s="25"/>
      <c r="I685" s="25">
        <f t="shared" si="74"/>
        <v>0</v>
      </c>
      <c r="J685" s="26">
        <v>0</v>
      </c>
      <c r="K685" s="25"/>
      <c r="L685" s="25"/>
      <c r="M685" s="216"/>
    </row>
    <row r="686" spans="1:13" ht="78" customHeight="1">
      <c r="A686" s="185" t="s">
        <v>1002</v>
      </c>
      <c r="B686" s="27" t="s">
        <v>1001</v>
      </c>
      <c r="C686" s="27"/>
      <c r="D686" s="25">
        <v>0.07987628</v>
      </c>
      <c r="E686" s="25">
        <v>0.07987628</v>
      </c>
      <c r="F686" s="24">
        <f t="shared" si="73"/>
        <v>0.07987628</v>
      </c>
      <c r="G686" s="47">
        <v>0.07987628</v>
      </c>
      <c r="H686" s="25"/>
      <c r="I686" s="25">
        <f t="shared" si="74"/>
        <v>0</v>
      </c>
      <c r="J686" s="26">
        <v>0</v>
      </c>
      <c r="K686" s="25"/>
      <c r="L686" s="25"/>
      <c r="M686" s="216"/>
    </row>
    <row r="687" spans="1:13" ht="105" customHeight="1">
      <c r="A687" s="185" t="s">
        <v>1000</v>
      </c>
      <c r="B687" s="27" t="s">
        <v>678</v>
      </c>
      <c r="C687" s="27"/>
      <c r="D687" s="25">
        <v>0.147</v>
      </c>
      <c r="E687" s="25">
        <v>0.16720846</v>
      </c>
      <c r="F687" s="24">
        <f t="shared" si="73"/>
        <v>0.16720846</v>
      </c>
      <c r="G687" s="47">
        <v>0.16720846</v>
      </c>
      <c r="H687" s="25"/>
      <c r="I687" s="25">
        <f t="shared" si="74"/>
        <v>0.02020846000000001</v>
      </c>
      <c r="J687" s="26">
        <v>0.13747251700680274</v>
      </c>
      <c r="K687" s="25"/>
      <c r="L687" s="25"/>
      <c r="M687" s="216"/>
    </row>
    <row r="688" spans="1:13" ht="120.75" customHeight="1">
      <c r="A688" s="185" t="s">
        <v>999</v>
      </c>
      <c r="B688" s="27" t="s">
        <v>679</v>
      </c>
      <c r="C688" s="27"/>
      <c r="D688" s="25">
        <v>0.11</v>
      </c>
      <c r="E688" s="25">
        <v>0.13478519</v>
      </c>
      <c r="F688" s="24">
        <f t="shared" si="73"/>
        <v>0.13478519</v>
      </c>
      <c r="G688" s="47">
        <v>0.13478519</v>
      </c>
      <c r="H688" s="25"/>
      <c r="I688" s="25">
        <f t="shared" si="74"/>
        <v>0.02478519</v>
      </c>
      <c r="J688" s="26">
        <v>0.22531990909090904</v>
      </c>
      <c r="K688" s="25"/>
      <c r="L688" s="25"/>
      <c r="M688" s="216"/>
    </row>
    <row r="689" spans="1:13" ht="60" customHeight="1">
      <c r="A689" s="185" t="s">
        <v>998</v>
      </c>
      <c r="B689" s="27" t="s">
        <v>997</v>
      </c>
      <c r="C689" s="27"/>
      <c r="D689" s="25">
        <v>0.14233</v>
      </c>
      <c r="E689" s="25">
        <v>0.11267745</v>
      </c>
      <c r="F689" s="24">
        <f t="shared" si="73"/>
        <v>0.11267745</v>
      </c>
      <c r="G689" s="47">
        <v>0.11267745</v>
      </c>
      <c r="H689" s="25"/>
      <c r="I689" s="25">
        <f t="shared" si="74"/>
        <v>-0.029652550000000014</v>
      </c>
      <c r="J689" s="26">
        <v>-0.20833661209864407</v>
      </c>
      <c r="K689" s="25"/>
      <c r="L689" s="25"/>
      <c r="M689" s="216"/>
    </row>
    <row r="690" spans="1:13" ht="51.75" customHeight="1">
      <c r="A690" s="185" t="s">
        <v>996</v>
      </c>
      <c r="B690" s="66" t="s">
        <v>1518</v>
      </c>
      <c r="C690" s="27"/>
      <c r="D690" s="25">
        <v>0.319001</v>
      </c>
      <c r="E690" s="25">
        <v>0.319001</v>
      </c>
      <c r="F690" s="24">
        <f t="shared" si="73"/>
        <v>0.319001</v>
      </c>
      <c r="G690" s="47"/>
      <c r="H690" s="25"/>
      <c r="I690" s="25">
        <f t="shared" si="74"/>
        <v>0</v>
      </c>
      <c r="J690" s="26">
        <v>0</v>
      </c>
      <c r="K690" s="25"/>
      <c r="L690" s="25"/>
      <c r="M690" s="216"/>
    </row>
    <row r="691" spans="1:13" ht="34.5" customHeight="1">
      <c r="A691" s="185" t="s">
        <v>995</v>
      </c>
      <c r="B691" s="27" t="s">
        <v>994</v>
      </c>
      <c r="C691" s="27"/>
      <c r="D691" s="25">
        <v>0.041</v>
      </c>
      <c r="E691" s="25">
        <v>0.030836</v>
      </c>
      <c r="F691" s="24">
        <f t="shared" si="73"/>
        <v>0.030836</v>
      </c>
      <c r="G691" s="47"/>
      <c r="H691" s="25"/>
      <c r="I691" s="25">
        <f t="shared" si="74"/>
        <v>-0.010164000000000003</v>
      </c>
      <c r="J691" s="26">
        <v>-0.24790243902439035</v>
      </c>
      <c r="K691" s="25"/>
      <c r="L691" s="25"/>
      <c r="M691" s="216"/>
    </row>
    <row r="692" spans="1:13" ht="39" customHeight="1">
      <c r="A692" s="185" t="s">
        <v>993</v>
      </c>
      <c r="B692" s="27" t="s">
        <v>992</v>
      </c>
      <c r="C692" s="27"/>
      <c r="D692" s="25">
        <v>0.041</v>
      </c>
      <c r="E692" s="25">
        <v>0.030836</v>
      </c>
      <c r="F692" s="24">
        <f t="shared" si="73"/>
        <v>0.030836</v>
      </c>
      <c r="G692" s="47"/>
      <c r="H692" s="25"/>
      <c r="I692" s="25">
        <f t="shared" si="74"/>
        <v>-0.010164000000000003</v>
      </c>
      <c r="J692" s="26">
        <v>-0.24790243902439035</v>
      </c>
      <c r="K692" s="25"/>
      <c r="L692" s="25"/>
      <c r="M692" s="216"/>
    </row>
    <row r="693" spans="1:13" ht="24.75" customHeight="1">
      <c r="A693" s="185" t="s">
        <v>114</v>
      </c>
      <c r="B693" s="67" t="s">
        <v>991</v>
      </c>
      <c r="C693" s="67"/>
      <c r="D693" s="25"/>
      <c r="E693" s="25">
        <v>0</v>
      </c>
      <c r="F693" s="24">
        <f t="shared" si="73"/>
        <v>0</v>
      </c>
      <c r="G693" s="47"/>
      <c r="H693" s="25"/>
      <c r="I693" s="25">
        <f t="shared" si="74"/>
        <v>0</v>
      </c>
      <c r="J693" s="26"/>
      <c r="K693" s="25"/>
      <c r="L693" s="25"/>
      <c r="M693" s="216"/>
    </row>
    <row r="694" spans="1:13" ht="37.5" customHeight="1">
      <c r="A694" s="185" t="s">
        <v>990</v>
      </c>
      <c r="B694" s="27" t="s">
        <v>218</v>
      </c>
      <c r="C694" s="27"/>
      <c r="D694" s="25">
        <v>0.5</v>
      </c>
      <c r="E694" s="25">
        <v>0.5</v>
      </c>
      <c r="F694" s="24">
        <f t="shared" si="73"/>
        <v>0.5</v>
      </c>
      <c r="G694" s="47">
        <v>0.5</v>
      </c>
      <c r="H694" s="25"/>
      <c r="I694" s="25">
        <f t="shared" si="74"/>
        <v>0</v>
      </c>
      <c r="J694" s="26">
        <v>0</v>
      </c>
      <c r="K694" s="25"/>
      <c r="L694" s="25"/>
      <c r="M694" s="216"/>
    </row>
    <row r="695" spans="1:13" ht="27" customHeight="1">
      <c r="A695" s="185" t="s">
        <v>121</v>
      </c>
      <c r="B695" s="67" t="s">
        <v>14</v>
      </c>
      <c r="C695" s="67"/>
      <c r="D695" s="25"/>
      <c r="E695" s="25">
        <v>0</v>
      </c>
      <c r="F695" s="24">
        <f t="shared" si="73"/>
        <v>0</v>
      </c>
      <c r="G695" s="47">
        <v>0</v>
      </c>
      <c r="H695" s="25"/>
      <c r="I695" s="25">
        <f t="shared" si="74"/>
        <v>0</v>
      </c>
      <c r="J695" s="26"/>
      <c r="K695" s="25"/>
      <c r="L695" s="25"/>
      <c r="M695" s="216"/>
    </row>
    <row r="696" spans="1:13" ht="34.5" customHeight="1">
      <c r="A696" s="185" t="s">
        <v>989</v>
      </c>
      <c r="B696" s="27" t="s">
        <v>14</v>
      </c>
      <c r="C696" s="27"/>
      <c r="D696" s="25">
        <v>3.057</v>
      </c>
      <c r="E696" s="25">
        <v>3.01514659</v>
      </c>
      <c r="F696" s="24">
        <f t="shared" si="73"/>
        <v>3.01514659</v>
      </c>
      <c r="G696" s="47">
        <v>3.01514659</v>
      </c>
      <c r="H696" s="25"/>
      <c r="I696" s="25">
        <f t="shared" si="74"/>
        <v>-0.04185340999999987</v>
      </c>
      <c r="J696" s="26">
        <v>-0.013691007523715992</v>
      </c>
      <c r="K696" s="25"/>
      <c r="L696" s="25"/>
      <c r="M696" s="216"/>
    </row>
    <row r="697" spans="1:13" ht="26.25" customHeight="1">
      <c r="A697" s="185" t="s">
        <v>122</v>
      </c>
      <c r="B697" s="67" t="s">
        <v>94</v>
      </c>
      <c r="C697" s="67"/>
      <c r="D697" s="25"/>
      <c r="E697" s="25">
        <v>0</v>
      </c>
      <c r="F697" s="24">
        <f t="shared" si="73"/>
        <v>0</v>
      </c>
      <c r="G697" s="47"/>
      <c r="H697" s="25"/>
      <c r="I697" s="25">
        <f t="shared" si="74"/>
        <v>0</v>
      </c>
      <c r="J697" s="26"/>
      <c r="K697" s="25"/>
      <c r="L697" s="25"/>
      <c r="M697" s="216"/>
    </row>
    <row r="698" spans="1:13" ht="30" customHeight="1">
      <c r="A698" s="185" t="s">
        <v>988</v>
      </c>
      <c r="B698" s="27" t="s">
        <v>987</v>
      </c>
      <c r="C698" s="147"/>
      <c r="D698" s="25">
        <v>0.1685</v>
      </c>
      <c r="E698" s="25">
        <v>0.1685</v>
      </c>
      <c r="F698" s="24">
        <f t="shared" si="73"/>
        <v>0.1685</v>
      </c>
      <c r="G698" s="47">
        <v>0.16849999</v>
      </c>
      <c r="H698" s="25"/>
      <c r="I698" s="25">
        <f t="shared" si="74"/>
        <v>0</v>
      </c>
      <c r="J698" s="26">
        <v>0</v>
      </c>
      <c r="K698" s="25"/>
      <c r="L698" s="25"/>
      <c r="M698" s="216"/>
    </row>
    <row r="699" spans="1:13" ht="30.75" customHeight="1">
      <c r="A699" s="185" t="s">
        <v>123</v>
      </c>
      <c r="B699" s="67" t="s">
        <v>95</v>
      </c>
      <c r="C699" s="67"/>
      <c r="D699" s="25"/>
      <c r="E699" s="25">
        <v>0</v>
      </c>
      <c r="F699" s="24">
        <f t="shared" si="73"/>
        <v>0</v>
      </c>
      <c r="G699" s="47">
        <v>0</v>
      </c>
      <c r="H699" s="25"/>
      <c r="I699" s="25">
        <f t="shared" si="74"/>
        <v>0</v>
      </c>
      <c r="J699" s="26"/>
      <c r="K699" s="25"/>
      <c r="L699" s="25"/>
      <c r="M699" s="216"/>
    </row>
    <row r="700" spans="1:13" ht="31.5" customHeight="1">
      <c r="A700" s="185" t="s">
        <v>478</v>
      </c>
      <c r="B700" s="27" t="s">
        <v>146</v>
      </c>
      <c r="C700" s="27"/>
      <c r="D700" s="25">
        <v>0.0695</v>
      </c>
      <c r="E700" s="25">
        <v>0.0695</v>
      </c>
      <c r="F700" s="24">
        <f t="shared" si="73"/>
        <v>0.0695</v>
      </c>
      <c r="G700" s="47">
        <v>0.0695</v>
      </c>
      <c r="H700" s="25"/>
      <c r="I700" s="25">
        <f t="shared" si="74"/>
        <v>0</v>
      </c>
      <c r="J700" s="26">
        <v>0</v>
      </c>
      <c r="K700" s="25"/>
      <c r="L700" s="25"/>
      <c r="M700" s="216"/>
    </row>
    <row r="701" spans="1:13" ht="27.75" customHeight="1">
      <c r="A701" s="196" t="s">
        <v>986</v>
      </c>
      <c r="B701" s="57" t="s">
        <v>847</v>
      </c>
      <c r="C701" s="57"/>
      <c r="D701" s="58">
        <f>SUM(D703:D727)</f>
        <v>12.07129221</v>
      </c>
      <c r="E701" s="58">
        <f>SUM(E703:E727)</f>
        <v>12.204794140000002</v>
      </c>
      <c r="F701" s="58">
        <f>SUM(F703:F727)</f>
        <v>12.204794140000002</v>
      </c>
      <c r="G701" s="58">
        <f>SUM(G703:G727)</f>
        <v>11.964544692999999</v>
      </c>
      <c r="H701" s="58"/>
      <c r="I701" s="15">
        <f t="shared" si="74"/>
        <v>0.1335019300000031</v>
      </c>
      <c r="J701" s="16">
        <v>0.011059456409265422</v>
      </c>
      <c r="K701" s="58"/>
      <c r="L701" s="58"/>
      <c r="M701" s="201"/>
    </row>
    <row r="702" spans="1:13" ht="27" customHeight="1">
      <c r="A702" s="235" t="s">
        <v>896</v>
      </c>
      <c r="B702" s="56" t="s">
        <v>105</v>
      </c>
      <c r="C702" s="56"/>
      <c r="D702" s="24">
        <v>0</v>
      </c>
      <c r="E702" s="24">
        <v>0</v>
      </c>
      <c r="F702" s="24">
        <f t="shared" si="73"/>
        <v>0</v>
      </c>
      <c r="G702" s="41"/>
      <c r="H702" s="41"/>
      <c r="I702" s="25">
        <f t="shared" si="74"/>
        <v>0</v>
      </c>
      <c r="J702" s="26"/>
      <c r="K702" s="47"/>
      <c r="L702" s="47"/>
      <c r="M702" s="186"/>
    </row>
    <row r="703" spans="1:13" ht="42" customHeight="1">
      <c r="A703" s="264" t="s">
        <v>402</v>
      </c>
      <c r="B703" s="106" t="s">
        <v>269</v>
      </c>
      <c r="C703" s="106"/>
      <c r="D703" s="24">
        <v>0.63991823</v>
      </c>
      <c r="E703" s="24">
        <v>0.63991823</v>
      </c>
      <c r="F703" s="24">
        <f t="shared" si="73"/>
        <v>0.63991823</v>
      </c>
      <c r="G703" s="41">
        <v>0.639918223</v>
      </c>
      <c r="H703" s="41"/>
      <c r="I703" s="25">
        <f t="shared" si="74"/>
        <v>0</v>
      </c>
      <c r="J703" s="26">
        <v>0</v>
      </c>
      <c r="K703" s="47"/>
      <c r="L703" s="47"/>
      <c r="M703" s="186"/>
    </row>
    <row r="704" spans="1:13" ht="46.5" customHeight="1">
      <c r="A704" s="264" t="s">
        <v>403</v>
      </c>
      <c r="B704" s="150" t="s">
        <v>270</v>
      </c>
      <c r="C704" s="150"/>
      <c r="D704" s="24">
        <v>2.59</v>
      </c>
      <c r="E704" s="24">
        <v>2.66547232</v>
      </c>
      <c r="F704" s="24">
        <f t="shared" si="73"/>
        <v>2.66547232</v>
      </c>
      <c r="G704" s="41">
        <v>2.6654723</v>
      </c>
      <c r="H704" s="41"/>
      <c r="I704" s="25">
        <f t="shared" si="74"/>
        <v>0.07547232000000026</v>
      </c>
      <c r="J704" s="26">
        <v>0.029139891891891923</v>
      </c>
      <c r="K704" s="47"/>
      <c r="L704" s="47"/>
      <c r="M704" s="186"/>
    </row>
    <row r="705" spans="1:13" ht="42" customHeight="1">
      <c r="A705" s="264" t="s">
        <v>404</v>
      </c>
      <c r="B705" s="106" t="s">
        <v>271</v>
      </c>
      <c r="C705" s="106"/>
      <c r="D705" s="24">
        <v>0.48356595</v>
      </c>
      <c r="E705" s="24">
        <v>0.49652595</v>
      </c>
      <c r="F705" s="24">
        <f t="shared" si="73"/>
        <v>0.49652595</v>
      </c>
      <c r="G705" s="41">
        <v>0.49652949999999996</v>
      </c>
      <c r="H705" s="41"/>
      <c r="I705" s="25">
        <f t="shared" si="74"/>
        <v>0.012959999999999972</v>
      </c>
      <c r="J705" s="26">
        <v>0.026800894479853232</v>
      </c>
      <c r="K705" s="47"/>
      <c r="L705" s="47"/>
      <c r="M705" s="186"/>
    </row>
    <row r="706" spans="1:13" ht="43.5" customHeight="1">
      <c r="A706" s="264" t="s">
        <v>405</v>
      </c>
      <c r="B706" s="150" t="s">
        <v>272</v>
      </c>
      <c r="C706" s="150"/>
      <c r="D706" s="24">
        <v>0.692</v>
      </c>
      <c r="E706" s="24">
        <v>0.7564329599999999</v>
      </c>
      <c r="F706" s="24">
        <f t="shared" si="73"/>
        <v>0.7564329599999999</v>
      </c>
      <c r="G706" s="41">
        <v>0.75643296</v>
      </c>
      <c r="H706" s="41"/>
      <c r="I706" s="25">
        <f t="shared" si="74"/>
        <v>0.06443295999999998</v>
      </c>
      <c r="J706" s="26">
        <v>0.09311121387283228</v>
      </c>
      <c r="K706" s="47"/>
      <c r="L706" s="47"/>
      <c r="M706" s="186"/>
    </row>
    <row r="707" spans="1:13" ht="28.5" customHeight="1">
      <c r="A707" s="235" t="s">
        <v>884</v>
      </c>
      <c r="B707" s="56" t="s">
        <v>111</v>
      </c>
      <c r="C707" s="56"/>
      <c r="D707" s="24">
        <v>0</v>
      </c>
      <c r="E707" s="24">
        <v>0</v>
      </c>
      <c r="F707" s="24">
        <f t="shared" si="73"/>
        <v>0</v>
      </c>
      <c r="G707" s="41"/>
      <c r="H707" s="41"/>
      <c r="I707" s="25">
        <f t="shared" si="74"/>
        <v>0</v>
      </c>
      <c r="J707" s="26"/>
      <c r="K707" s="47"/>
      <c r="L707" s="47"/>
      <c r="M707" s="186"/>
    </row>
    <row r="708" spans="1:13" ht="69.75" customHeight="1">
      <c r="A708" s="185" t="s">
        <v>985</v>
      </c>
      <c r="B708" s="27" t="s">
        <v>273</v>
      </c>
      <c r="C708" s="27"/>
      <c r="D708" s="24">
        <v>0.53656111</v>
      </c>
      <c r="E708" s="24">
        <v>0.5455858299999999</v>
      </c>
      <c r="F708" s="24">
        <f t="shared" si="73"/>
        <v>0.5455858299999999</v>
      </c>
      <c r="G708" s="41">
        <v>0.54558583</v>
      </c>
      <c r="H708" s="41"/>
      <c r="I708" s="25">
        <f t="shared" si="74"/>
        <v>0.009024719999999986</v>
      </c>
      <c r="J708" s="26">
        <v>0.016819556676405334</v>
      </c>
      <c r="K708" s="47"/>
      <c r="L708" s="47"/>
      <c r="M708" s="186"/>
    </row>
    <row r="709" spans="1:13" ht="68.25" customHeight="1">
      <c r="A709" s="185" t="s">
        <v>984</v>
      </c>
      <c r="B709" s="27" t="s">
        <v>274</v>
      </c>
      <c r="C709" s="27"/>
      <c r="D709" s="24">
        <v>1.33</v>
      </c>
      <c r="E709" s="24">
        <v>1.34767937</v>
      </c>
      <c r="F709" s="24">
        <f t="shared" si="73"/>
        <v>1.34767937</v>
      </c>
      <c r="G709" s="41">
        <v>1.3476794</v>
      </c>
      <c r="H709" s="41"/>
      <c r="I709" s="25">
        <f t="shared" si="74"/>
        <v>0.017679369999999972</v>
      </c>
      <c r="J709" s="26">
        <v>0.013292759398496168</v>
      </c>
      <c r="K709" s="47"/>
      <c r="L709" s="47"/>
      <c r="M709" s="186"/>
    </row>
    <row r="710" spans="1:13" ht="63" customHeight="1">
      <c r="A710" s="185" t="s">
        <v>983</v>
      </c>
      <c r="B710" s="27" t="s">
        <v>275</v>
      </c>
      <c r="C710" s="27"/>
      <c r="D710" s="24">
        <v>0.74489989</v>
      </c>
      <c r="E710" s="24">
        <v>0.74489989</v>
      </c>
      <c r="F710" s="24">
        <f t="shared" si="73"/>
        <v>0.74489989</v>
      </c>
      <c r="G710" s="41">
        <v>0.74489989</v>
      </c>
      <c r="H710" s="41"/>
      <c r="I710" s="25">
        <f t="shared" si="74"/>
        <v>0</v>
      </c>
      <c r="J710" s="26">
        <v>0</v>
      </c>
      <c r="K710" s="47"/>
      <c r="L710" s="47"/>
      <c r="M710" s="186"/>
    </row>
    <row r="711" spans="1:13" ht="57" customHeight="1">
      <c r="A711" s="185" t="s">
        <v>982</v>
      </c>
      <c r="B711" s="27" t="s">
        <v>276</v>
      </c>
      <c r="C711" s="27"/>
      <c r="D711" s="24">
        <v>0.98927528</v>
      </c>
      <c r="E711" s="24">
        <v>0.98927524</v>
      </c>
      <c r="F711" s="24">
        <f t="shared" si="73"/>
        <v>0.98927524</v>
      </c>
      <c r="G711" s="41">
        <v>0.98927524</v>
      </c>
      <c r="H711" s="41"/>
      <c r="I711" s="25"/>
      <c r="J711" s="26"/>
      <c r="K711" s="47"/>
      <c r="L711" s="47"/>
      <c r="M711" s="186"/>
    </row>
    <row r="712" spans="1:13" ht="57" customHeight="1">
      <c r="A712" s="185" t="s">
        <v>981</v>
      </c>
      <c r="B712" s="27" t="s">
        <v>277</v>
      </c>
      <c r="C712" s="27"/>
      <c r="D712" s="24">
        <v>0.932</v>
      </c>
      <c r="E712" s="24">
        <v>0.88648243</v>
      </c>
      <c r="F712" s="24">
        <f t="shared" si="73"/>
        <v>0.88648243</v>
      </c>
      <c r="G712" s="41">
        <v>0.88648244</v>
      </c>
      <c r="H712" s="41"/>
      <c r="I712" s="25">
        <f aca="true" t="shared" si="75" ref="I712:I740">E712-D712</f>
        <v>-0.04551757000000001</v>
      </c>
      <c r="J712" s="26">
        <v>-0.0488385944206009</v>
      </c>
      <c r="K712" s="47"/>
      <c r="L712" s="47"/>
      <c r="M712" s="186"/>
    </row>
    <row r="713" spans="1:13" ht="41.25" customHeight="1">
      <c r="A713" s="185" t="s">
        <v>980</v>
      </c>
      <c r="B713" s="27" t="s">
        <v>278</v>
      </c>
      <c r="C713" s="27"/>
      <c r="D713" s="24">
        <v>0.145</v>
      </c>
      <c r="E713" s="24">
        <v>0.14445017</v>
      </c>
      <c r="F713" s="24">
        <f t="shared" si="73"/>
        <v>0.14445017</v>
      </c>
      <c r="G713" s="41">
        <v>0.14445017</v>
      </c>
      <c r="H713" s="41"/>
      <c r="I713" s="25">
        <f t="shared" si="75"/>
        <v>-0.0005498300000000012</v>
      </c>
      <c r="J713" s="26">
        <v>-0.0037919310344827206</v>
      </c>
      <c r="K713" s="47"/>
      <c r="L713" s="47"/>
      <c r="M713" s="186"/>
    </row>
    <row r="714" spans="1:13" ht="58.5" customHeight="1">
      <c r="A714" s="185" t="s">
        <v>979</v>
      </c>
      <c r="B714" s="27" t="s">
        <v>518</v>
      </c>
      <c r="C714" s="27"/>
      <c r="D714" s="24">
        <v>0.14516673</v>
      </c>
      <c r="E714" s="24">
        <v>0.14516673</v>
      </c>
      <c r="F714" s="24">
        <f t="shared" si="73"/>
        <v>0.14516673</v>
      </c>
      <c r="G714" s="47">
        <v>0.14516673</v>
      </c>
      <c r="H714" s="41"/>
      <c r="I714" s="25">
        <f t="shared" si="75"/>
        <v>0</v>
      </c>
      <c r="J714" s="26">
        <v>0</v>
      </c>
      <c r="K714" s="47"/>
      <c r="L714" s="47"/>
      <c r="M714" s="186"/>
    </row>
    <row r="715" spans="1:13" ht="48" customHeight="1">
      <c r="A715" s="185" t="s">
        <v>978</v>
      </c>
      <c r="B715" s="27" t="s">
        <v>680</v>
      </c>
      <c r="C715" s="27"/>
      <c r="D715" s="24">
        <v>1.33056098</v>
      </c>
      <c r="E715" s="24">
        <v>1.33056098</v>
      </c>
      <c r="F715" s="24">
        <f t="shared" si="73"/>
        <v>1.33056098</v>
      </c>
      <c r="G715" s="47">
        <v>1.33056098</v>
      </c>
      <c r="H715" s="41"/>
      <c r="I715" s="25">
        <f t="shared" si="75"/>
        <v>0</v>
      </c>
      <c r="J715" s="26">
        <v>0</v>
      </c>
      <c r="K715" s="47"/>
      <c r="L715" s="47"/>
      <c r="M715" s="186"/>
    </row>
    <row r="716" spans="1:13" ht="71.25" customHeight="1">
      <c r="A716" s="185" t="s">
        <v>977</v>
      </c>
      <c r="B716" s="27" t="s">
        <v>681</v>
      </c>
      <c r="C716" s="27"/>
      <c r="D716" s="24">
        <v>0.19636609</v>
      </c>
      <c r="E716" s="24">
        <v>0.20536609</v>
      </c>
      <c r="F716" s="24">
        <f t="shared" si="73"/>
        <v>0.20536609</v>
      </c>
      <c r="G716" s="47">
        <v>0.20536608</v>
      </c>
      <c r="H716" s="41"/>
      <c r="I716" s="25">
        <f t="shared" si="75"/>
        <v>0.009000000000000008</v>
      </c>
      <c r="J716" s="26">
        <v>0.04583276063601405</v>
      </c>
      <c r="K716" s="47"/>
      <c r="L716" s="47"/>
      <c r="M716" s="186"/>
    </row>
    <row r="717" spans="1:13" ht="69.75" customHeight="1">
      <c r="A717" s="185" t="s">
        <v>976</v>
      </c>
      <c r="B717" s="27" t="s">
        <v>975</v>
      </c>
      <c r="C717" s="27"/>
      <c r="D717" s="24">
        <v>0.36322495</v>
      </c>
      <c r="E717" s="24">
        <v>0.36322495</v>
      </c>
      <c r="F717" s="24">
        <f aca="true" t="shared" si="76" ref="F717:F780">E717</f>
        <v>0.36322495</v>
      </c>
      <c r="G717" s="47">
        <v>0.36322495</v>
      </c>
      <c r="H717" s="41"/>
      <c r="I717" s="25">
        <f t="shared" si="75"/>
        <v>0</v>
      </c>
      <c r="J717" s="26">
        <v>0</v>
      </c>
      <c r="K717" s="47"/>
      <c r="L717" s="47"/>
      <c r="M717" s="186"/>
    </row>
    <row r="718" spans="1:13" ht="50.25" customHeight="1">
      <c r="A718" s="185" t="s">
        <v>974</v>
      </c>
      <c r="B718" s="27" t="s">
        <v>973</v>
      </c>
      <c r="C718" s="27"/>
      <c r="D718" s="24">
        <v>0.065483</v>
      </c>
      <c r="E718" s="24">
        <v>0.065483</v>
      </c>
      <c r="F718" s="24">
        <f t="shared" si="76"/>
        <v>0.065483</v>
      </c>
      <c r="G718" s="47"/>
      <c r="H718" s="41"/>
      <c r="I718" s="25">
        <f t="shared" si="75"/>
        <v>0</v>
      </c>
      <c r="J718" s="26">
        <v>0</v>
      </c>
      <c r="K718" s="47"/>
      <c r="L718" s="47"/>
      <c r="M718" s="186"/>
    </row>
    <row r="719" spans="1:13" ht="50.25" customHeight="1">
      <c r="A719" s="185" t="s">
        <v>972</v>
      </c>
      <c r="B719" s="27" t="s">
        <v>971</v>
      </c>
      <c r="C719" s="27"/>
      <c r="D719" s="24">
        <v>0.07347</v>
      </c>
      <c r="E719" s="24">
        <v>0.07347</v>
      </c>
      <c r="F719" s="24">
        <f t="shared" si="76"/>
        <v>0.07347</v>
      </c>
      <c r="G719" s="47"/>
      <c r="H719" s="41"/>
      <c r="I719" s="25">
        <f t="shared" si="75"/>
        <v>0</v>
      </c>
      <c r="J719" s="26">
        <v>0</v>
      </c>
      <c r="K719" s="47"/>
      <c r="L719" s="47"/>
      <c r="M719" s="186"/>
    </row>
    <row r="720" spans="1:13" ht="68.25" customHeight="1">
      <c r="A720" s="185" t="s">
        <v>970</v>
      </c>
      <c r="B720" s="27" t="s">
        <v>969</v>
      </c>
      <c r="C720" s="27"/>
      <c r="D720" s="24">
        <v>0.1035</v>
      </c>
      <c r="E720" s="24">
        <v>0.0945</v>
      </c>
      <c r="F720" s="24">
        <f t="shared" si="76"/>
        <v>0.0945</v>
      </c>
      <c r="G720" s="47"/>
      <c r="H720" s="41"/>
      <c r="I720" s="25">
        <f t="shared" si="75"/>
        <v>-0.008999999999999994</v>
      </c>
      <c r="J720" s="26">
        <v>-0.08695652173913038</v>
      </c>
      <c r="K720" s="47"/>
      <c r="L720" s="47"/>
      <c r="M720" s="186"/>
    </row>
    <row r="721" spans="1:13" ht="36.75" customHeight="1">
      <c r="A721" s="185" t="s">
        <v>968</v>
      </c>
      <c r="B721" s="27" t="s">
        <v>967</v>
      </c>
      <c r="C721" s="27"/>
      <c r="D721" s="24">
        <v>0.0068</v>
      </c>
      <c r="E721" s="24">
        <v>0.0068</v>
      </c>
      <c r="F721" s="24">
        <f t="shared" si="76"/>
        <v>0.0068</v>
      </c>
      <c r="G721" s="105"/>
      <c r="H721" s="41"/>
      <c r="I721" s="25">
        <f t="shared" si="75"/>
        <v>0</v>
      </c>
      <c r="J721" s="26">
        <v>0</v>
      </c>
      <c r="K721" s="47"/>
      <c r="L721" s="47"/>
      <c r="M721" s="186"/>
    </row>
    <row r="722" spans="1:13" ht="27" customHeight="1">
      <c r="A722" s="235" t="s">
        <v>115</v>
      </c>
      <c r="B722" s="56" t="s">
        <v>90</v>
      </c>
      <c r="C722" s="56"/>
      <c r="D722" s="24">
        <v>0</v>
      </c>
      <c r="E722" s="24">
        <v>0</v>
      </c>
      <c r="F722" s="24">
        <f t="shared" si="76"/>
        <v>0</v>
      </c>
      <c r="G722" s="47"/>
      <c r="H722" s="41"/>
      <c r="I722" s="25">
        <f t="shared" si="75"/>
        <v>0</v>
      </c>
      <c r="J722" s="26"/>
      <c r="K722" s="47"/>
      <c r="L722" s="47"/>
      <c r="M722" s="186"/>
    </row>
    <row r="723" spans="1:13" ht="39" customHeight="1">
      <c r="A723" s="221" t="s">
        <v>966</v>
      </c>
      <c r="B723" s="27" t="s">
        <v>220</v>
      </c>
      <c r="C723" s="27"/>
      <c r="D723" s="24">
        <v>0.454</v>
      </c>
      <c r="E723" s="24">
        <v>0.454</v>
      </c>
      <c r="F723" s="24">
        <f t="shared" si="76"/>
        <v>0.454</v>
      </c>
      <c r="G723" s="47">
        <v>0.454</v>
      </c>
      <c r="H723" s="41"/>
      <c r="I723" s="25">
        <f t="shared" si="75"/>
        <v>0</v>
      </c>
      <c r="J723" s="26">
        <v>0</v>
      </c>
      <c r="K723" s="47"/>
      <c r="L723" s="47"/>
      <c r="M723" s="186"/>
    </row>
    <row r="724" spans="1:13" ht="25.5" customHeight="1">
      <c r="A724" s="235" t="s">
        <v>965</v>
      </c>
      <c r="B724" s="12" t="s">
        <v>94</v>
      </c>
      <c r="C724" s="12"/>
      <c r="D724" s="24">
        <v>0</v>
      </c>
      <c r="E724" s="24">
        <v>0</v>
      </c>
      <c r="F724" s="24">
        <f t="shared" si="76"/>
        <v>0</v>
      </c>
      <c r="G724" s="47">
        <v>0</v>
      </c>
      <c r="H724" s="41"/>
      <c r="I724" s="25">
        <f t="shared" si="75"/>
        <v>0</v>
      </c>
      <c r="J724" s="26"/>
      <c r="K724" s="47"/>
      <c r="L724" s="47"/>
      <c r="M724" s="186"/>
    </row>
    <row r="725" spans="1:13" ht="47.25" customHeight="1">
      <c r="A725" s="185" t="s">
        <v>964</v>
      </c>
      <c r="B725" s="27" t="s">
        <v>279</v>
      </c>
      <c r="C725" s="27"/>
      <c r="D725" s="24">
        <v>0.18</v>
      </c>
      <c r="E725" s="24">
        <v>0.18</v>
      </c>
      <c r="F725" s="24">
        <f t="shared" si="76"/>
        <v>0.18</v>
      </c>
      <c r="G725" s="47">
        <v>0.18</v>
      </c>
      <c r="H725" s="41"/>
      <c r="I725" s="25">
        <f t="shared" si="75"/>
        <v>0</v>
      </c>
      <c r="J725" s="26">
        <v>0</v>
      </c>
      <c r="K725" s="25"/>
      <c r="L725" s="47"/>
      <c r="M725" s="186"/>
    </row>
    <row r="726" spans="1:13" ht="24" customHeight="1">
      <c r="A726" s="191">
        <v>10</v>
      </c>
      <c r="B726" s="12" t="s">
        <v>95</v>
      </c>
      <c r="C726" s="12"/>
      <c r="D726" s="24">
        <v>0</v>
      </c>
      <c r="E726" s="24">
        <v>0</v>
      </c>
      <c r="F726" s="24">
        <f t="shared" si="76"/>
        <v>0</v>
      </c>
      <c r="G726" s="47">
        <v>0</v>
      </c>
      <c r="H726" s="41"/>
      <c r="I726" s="25">
        <f t="shared" si="75"/>
        <v>0</v>
      </c>
      <c r="J726" s="26"/>
      <c r="K726" s="47"/>
      <c r="L726" s="47"/>
      <c r="M726" s="186"/>
    </row>
    <row r="727" spans="1:13" ht="39" customHeight="1">
      <c r="A727" s="185" t="s">
        <v>963</v>
      </c>
      <c r="B727" s="27" t="s">
        <v>146</v>
      </c>
      <c r="C727" s="27"/>
      <c r="D727" s="24">
        <v>0.0695</v>
      </c>
      <c r="E727" s="24">
        <v>0.0695</v>
      </c>
      <c r="F727" s="24">
        <f t="shared" si="76"/>
        <v>0.0695</v>
      </c>
      <c r="G727" s="47">
        <v>0.0695</v>
      </c>
      <c r="H727" s="41"/>
      <c r="I727" s="25">
        <f t="shared" si="75"/>
        <v>0</v>
      </c>
      <c r="J727" s="26">
        <v>0</v>
      </c>
      <c r="K727" s="47"/>
      <c r="L727" s="47"/>
      <c r="M727" s="186"/>
    </row>
    <row r="728" spans="1:13" ht="57" customHeight="1">
      <c r="A728" s="196" t="s">
        <v>962</v>
      </c>
      <c r="B728" s="57" t="s">
        <v>848</v>
      </c>
      <c r="C728" s="57"/>
      <c r="D728" s="17">
        <f>SUM(D730:D777)</f>
        <v>23.658094820000017</v>
      </c>
      <c r="E728" s="17">
        <f>SUM(E730:E777)</f>
        <v>23.829269678600017</v>
      </c>
      <c r="F728" s="17">
        <f>SUM(F730:F777)</f>
        <v>23.829269678600017</v>
      </c>
      <c r="G728" s="17">
        <f>SUM(G730:G777)</f>
        <v>22.419238678600006</v>
      </c>
      <c r="H728" s="17"/>
      <c r="I728" s="15">
        <f t="shared" si="75"/>
        <v>0.1711748586000006</v>
      </c>
      <c r="J728" s="16">
        <v>0.007235361084752201</v>
      </c>
      <c r="K728" s="17"/>
      <c r="L728" s="17"/>
      <c r="M728" s="201"/>
    </row>
    <row r="729" spans="1:13" ht="30" customHeight="1">
      <c r="A729" s="265">
        <v>1</v>
      </c>
      <c r="B729" s="151" t="s">
        <v>105</v>
      </c>
      <c r="C729" s="60"/>
      <c r="D729" s="105"/>
      <c r="E729" s="105"/>
      <c r="F729" s="24">
        <f t="shared" si="76"/>
        <v>0</v>
      </c>
      <c r="G729" s="105"/>
      <c r="H729" s="105"/>
      <c r="I729" s="25">
        <f t="shared" si="75"/>
        <v>0</v>
      </c>
      <c r="J729" s="26"/>
      <c r="K729" s="47"/>
      <c r="L729" s="47"/>
      <c r="M729" s="186"/>
    </row>
    <row r="730" spans="1:13" ht="67.5" customHeight="1">
      <c r="A730" s="260" t="s">
        <v>961</v>
      </c>
      <c r="B730" s="84" t="s">
        <v>815</v>
      </c>
      <c r="C730" s="27"/>
      <c r="D730" s="47">
        <v>0.277508</v>
      </c>
      <c r="E730" s="47">
        <v>0.26619314</v>
      </c>
      <c r="F730" s="24">
        <f t="shared" si="76"/>
        <v>0.26619314</v>
      </c>
      <c r="G730" s="144">
        <f>F730</f>
        <v>0.26619314</v>
      </c>
      <c r="H730" s="25"/>
      <c r="I730" s="25">
        <f t="shared" si="75"/>
        <v>-0.011314859999999982</v>
      </c>
      <c r="J730" s="26">
        <v>-0.0407730948296986</v>
      </c>
      <c r="K730" s="47"/>
      <c r="L730" s="47"/>
      <c r="M730" s="186"/>
    </row>
    <row r="731" spans="1:13" ht="27.75" customHeight="1">
      <c r="A731" s="266" t="s">
        <v>104</v>
      </c>
      <c r="B731" s="152" t="s">
        <v>111</v>
      </c>
      <c r="C731" s="56"/>
      <c r="D731" s="47"/>
      <c r="E731" s="47">
        <v>0</v>
      </c>
      <c r="F731" s="24">
        <f t="shared" si="76"/>
        <v>0</v>
      </c>
      <c r="G731" s="153"/>
      <c r="H731" s="44"/>
      <c r="I731" s="25">
        <f t="shared" si="75"/>
        <v>0</v>
      </c>
      <c r="J731" s="26"/>
      <c r="K731" s="44"/>
      <c r="L731" s="44"/>
      <c r="M731" s="186"/>
    </row>
    <row r="732" spans="1:13" ht="72" customHeight="1">
      <c r="A732" s="185" t="s">
        <v>392</v>
      </c>
      <c r="B732" s="84" t="s">
        <v>15</v>
      </c>
      <c r="C732" s="27"/>
      <c r="D732" s="47">
        <v>0.768005</v>
      </c>
      <c r="E732" s="47">
        <v>0.7574609699999999</v>
      </c>
      <c r="F732" s="24">
        <f t="shared" si="76"/>
        <v>0.7574609699999999</v>
      </c>
      <c r="G732" s="25">
        <f>F732</f>
        <v>0.7574609699999999</v>
      </c>
      <c r="H732" s="25"/>
      <c r="I732" s="25">
        <f t="shared" si="75"/>
        <v>-0.010544030000000149</v>
      </c>
      <c r="J732" s="26">
        <v>-0.013729116346898995</v>
      </c>
      <c r="K732" s="25"/>
      <c r="L732" s="25"/>
      <c r="M732" s="186"/>
    </row>
    <row r="733" spans="1:13" ht="73.5" customHeight="1">
      <c r="A733" s="185" t="s">
        <v>393</v>
      </c>
      <c r="B733" s="84" t="s">
        <v>16</v>
      </c>
      <c r="C733" s="27"/>
      <c r="D733" s="47">
        <v>2.5266506</v>
      </c>
      <c r="E733" s="47">
        <v>2.5489369</v>
      </c>
      <c r="F733" s="24">
        <f t="shared" si="76"/>
        <v>2.5489369</v>
      </c>
      <c r="G733" s="25">
        <f aca="true" t="shared" si="77" ref="G733:G749">F733</f>
        <v>2.5489369</v>
      </c>
      <c r="H733" s="25"/>
      <c r="I733" s="25">
        <f t="shared" si="75"/>
        <v>0.022286300000000203</v>
      </c>
      <c r="J733" s="26">
        <v>0.008820491444285983</v>
      </c>
      <c r="K733" s="25"/>
      <c r="L733" s="25"/>
      <c r="M733" s="186"/>
    </row>
    <row r="734" spans="1:13" ht="99" customHeight="1">
      <c r="A734" s="185" t="s">
        <v>394</v>
      </c>
      <c r="B734" s="84" t="s">
        <v>17</v>
      </c>
      <c r="C734" s="27"/>
      <c r="D734" s="47">
        <v>2.69237687</v>
      </c>
      <c r="E734" s="47">
        <v>2.67428035</v>
      </c>
      <c r="F734" s="24">
        <f t="shared" si="76"/>
        <v>2.67428035</v>
      </c>
      <c r="G734" s="25">
        <f t="shared" si="77"/>
        <v>2.67428035</v>
      </c>
      <c r="H734" s="25"/>
      <c r="I734" s="25">
        <f t="shared" si="75"/>
        <v>-0.01809651999999984</v>
      </c>
      <c r="J734" s="26">
        <v>-0.006721391868145021</v>
      </c>
      <c r="K734" s="25"/>
      <c r="L734" s="25"/>
      <c r="M734" s="186"/>
    </row>
    <row r="735" spans="1:13" ht="64.5" customHeight="1">
      <c r="A735" s="185" t="s">
        <v>395</v>
      </c>
      <c r="B735" s="84" t="s">
        <v>18</v>
      </c>
      <c r="C735" s="27"/>
      <c r="D735" s="47">
        <v>1.6988338</v>
      </c>
      <c r="E735" s="47">
        <v>1.728039184</v>
      </c>
      <c r="F735" s="24">
        <f t="shared" si="76"/>
        <v>1.728039184</v>
      </c>
      <c r="G735" s="25">
        <f t="shared" si="77"/>
        <v>1.728039184</v>
      </c>
      <c r="H735" s="25"/>
      <c r="I735" s="25">
        <f t="shared" si="75"/>
        <v>0.029205383999999945</v>
      </c>
      <c r="J735" s="26">
        <v>0.017191430968703347</v>
      </c>
      <c r="K735" s="25"/>
      <c r="L735" s="25"/>
      <c r="M735" s="186"/>
    </row>
    <row r="736" spans="1:13" ht="69" customHeight="1">
      <c r="A736" s="185" t="s">
        <v>396</v>
      </c>
      <c r="B736" s="84" t="s">
        <v>19</v>
      </c>
      <c r="C736" s="27"/>
      <c r="D736" s="47">
        <v>0.792657</v>
      </c>
      <c r="E736" s="47">
        <v>0.77471789</v>
      </c>
      <c r="F736" s="24">
        <f t="shared" si="76"/>
        <v>0.77471789</v>
      </c>
      <c r="G736" s="25">
        <f t="shared" si="77"/>
        <v>0.77471789</v>
      </c>
      <c r="H736" s="25"/>
      <c r="I736" s="25">
        <f t="shared" si="75"/>
        <v>-0.017939109999999925</v>
      </c>
      <c r="J736" s="26">
        <v>-0.02263161745874942</v>
      </c>
      <c r="K736" s="25"/>
      <c r="L736" s="25"/>
      <c r="M736" s="186"/>
    </row>
    <row r="737" spans="1:13" ht="67.5" customHeight="1">
      <c r="A737" s="185" t="s">
        <v>397</v>
      </c>
      <c r="B737" s="84" t="s">
        <v>20</v>
      </c>
      <c r="C737" s="27"/>
      <c r="D737" s="47">
        <v>0.36361920000000003</v>
      </c>
      <c r="E737" s="47">
        <v>0.35559716</v>
      </c>
      <c r="F737" s="24">
        <f t="shared" si="76"/>
        <v>0.35559716</v>
      </c>
      <c r="G737" s="25">
        <f t="shared" si="77"/>
        <v>0.35559716</v>
      </c>
      <c r="H737" s="25"/>
      <c r="I737" s="25">
        <f t="shared" si="75"/>
        <v>-0.008022040000000008</v>
      </c>
      <c r="J737" s="26">
        <v>-0.022061651309941865</v>
      </c>
      <c r="K737" s="119"/>
      <c r="L737" s="119"/>
      <c r="M737" s="186"/>
    </row>
    <row r="738" spans="1:13" ht="87" customHeight="1">
      <c r="A738" s="185" t="s">
        <v>35</v>
      </c>
      <c r="B738" s="84" t="s">
        <v>21</v>
      </c>
      <c r="C738" s="27"/>
      <c r="D738" s="47">
        <v>0.8310872</v>
      </c>
      <c r="E738" s="47">
        <v>0.82440735</v>
      </c>
      <c r="F738" s="24">
        <f t="shared" si="76"/>
        <v>0.82440735</v>
      </c>
      <c r="G738" s="25">
        <f t="shared" si="77"/>
        <v>0.82440735</v>
      </c>
      <c r="H738" s="25"/>
      <c r="I738" s="25">
        <f t="shared" si="75"/>
        <v>-0.006679850000000043</v>
      </c>
      <c r="J738" s="26">
        <v>-0.00803748391263881</v>
      </c>
      <c r="K738" s="25"/>
      <c r="L738" s="25"/>
      <c r="M738" s="186"/>
    </row>
    <row r="739" spans="1:13" ht="65.25" customHeight="1">
      <c r="A739" s="185" t="s">
        <v>37</v>
      </c>
      <c r="B739" s="84" t="s">
        <v>22</v>
      </c>
      <c r="C739" s="27"/>
      <c r="D739" s="47">
        <v>1.7359158</v>
      </c>
      <c r="E739" s="47">
        <v>1.829223945</v>
      </c>
      <c r="F739" s="24">
        <f t="shared" si="76"/>
        <v>1.829223945</v>
      </c>
      <c r="G739" s="25">
        <f t="shared" si="77"/>
        <v>1.829223945</v>
      </c>
      <c r="H739" s="25"/>
      <c r="I739" s="25">
        <f t="shared" si="75"/>
        <v>0.09330814500000018</v>
      </c>
      <c r="J739" s="26">
        <v>0.053751538525082854</v>
      </c>
      <c r="K739" s="47"/>
      <c r="L739" s="25"/>
      <c r="M739" s="186"/>
    </row>
    <row r="740" spans="1:13" ht="87" customHeight="1">
      <c r="A740" s="185" t="s">
        <v>39</v>
      </c>
      <c r="B740" s="84" t="s">
        <v>516</v>
      </c>
      <c r="C740" s="27"/>
      <c r="D740" s="47">
        <v>2.4685592000000005</v>
      </c>
      <c r="E740" s="47">
        <v>2.41302654</v>
      </c>
      <c r="F740" s="24">
        <f t="shared" si="76"/>
        <v>2.41302654</v>
      </c>
      <c r="G740" s="25">
        <f t="shared" si="77"/>
        <v>2.41302654</v>
      </c>
      <c r="H740" s="25"/>
      <c r="I740" s="25">
        <f t="shared" si="75"/>
        <v>-0.055532660000000345</v>
      </c>
      <c r="J740" s="26">
        <v>-0.022495980651385805</v>
      </c>
      <c r="K740" s="47"/>
      <c r="L740" s="25"/>
      <c r="M740" s="186"/>
    </row>
    <row r="741" spans="1:13" ht="61.5" customHeight="1">
      <c r="A741" s="185" t="s">
        <v>41</v>
      </c>
      <c r="B741" s="84" t="s">
        <v>23</v>
      </c>
      <c r="C741" s="27"/>
      <c r="D741" s="47">
        <v>1.1545794</v>
      </c>
      <c r="E741" s="47">
        <v>1.15478055</v>
      </c>
      <c r="F741" s="24">
        <f t="shared" si="76"/>
        <v>1.15478055</v>
      </c>
      <c r="G741" s="25">
        <f t="shared" si="77"/>
        <v>1.15478055</v>
      </c>
      <c r="H741" s="25"/>
      <c r="I741" s="25"/>
      <c r="J741" s="26"/>
      <c r="K741" s="47"/>
      <c r="L741" s="25"/>
      <c r="M741" s="186"/>
    </row>
    <row r="742" spans="1:13" ht="62.25" customHeight="1">
      <c r="A742" s="185" t="s">
        <v>43</v>
      </c>
      <c r="B742" s="84" t="s">
        <v>24</v>
      </c>
      <c r="C742" s="27"/>
      <c r="D742" s="47">
        <v>1.4616724</v>
      </c>
      <c r="E742" s="47">
        <v>1.4308995</v>
      </c>
      <c r="F742" s="24">
        <f t="shared" si="76"/>
        <v>1.4308995</v>
      </c>
      <c r="G742" s="25">
        <f t="shared" si="77"/>
        <v>1.4308995</v>
      </c>
      <c r="H742" s="25"/>
      <c r="I742" s="25">
        <f>E742-D742</f>
        <v>-0.030772900000000103</v>
      </c>
      <c r="J742" s="26">
        <v>-0.021053212744524763</v>
      </c>
      <c r="K742" s="119"/>
      <c r="L742" s="119"/>
      <c r="M742" s="186"/>
    </row>
    <row r="743" spans="1:13" ht="69.75" customHeight="1">
      <c r="A743" s="185" t="s">
        <v>45</v>
      </c>
      <c r="B743" s="84" t="s">
        <v>25</v>
      </c>
      <c r="C743" s="27"/>
      <c r="D743" s="47">
        <v>1.2690378</v>
      </c>
      <c r="E743" s="47">
        <v>1.23572669</v>
      </c>
      <c r="F743" s="24">
        <f t="shared" si="76"/>
        <v>1.23572669</v>
      </c>
      <c r="G743" s="25">
        <f t="shared" si="77"/>
        <v>1.23572669</v>
      </c>
      <c r="H743" s="25"/>
      <c r="I743" s="25">
        <f>E743-D743</f>
        <v>-0.03331111000000009</v>
      </c>
      <c r="J743" s="26">
        <v>-0.026249107788593906</v>
      </c>
      <c r="K743" s="119"/>
      <c r="L743" s="119"/>
      <c r="M743" s="186"/>
    </row>
    <row r="744" spans="1:13" ht="54" customHeight="1">
      <c r="A744" s="185" t="s">
        <v>47</v>
      </c>
      <c r="B744" s="84" t="s">
        <v>26</v>
      </c>
      <c r="C744" s="27"/>
      <c r="D744" s="47">
        <v>0.324396</v>
      </c>
      <c r="E744" s="47">
        <v>0.32237736</v>
      </c>
      <c r="F744" s="24">
        <f t="shared" si="76"/>
        <v>0.32237736</v>
      </c>
      <c r="G744" s="25">
        <f t="shared" si="77"/>
        <v>0.32237736</v>
      </c>
      <c r="H744" s="25"/>
      <c r="I744" s="25">
        <f>E744-D744</f>
        <v>-0.002018640000000016</v>
      </c>
      <c r="J744" s="26">
        <v>-0.006222764768986089</v>
      </c>
      <c r="K744" s="47"/>
      <c r="L744" s="47"/>
      <c r="M744" s="186"/>
    </row>
    <row r="745" spans="1:13" ht="52.5" customHeight="1">
      <c r="A745" s="185" t="s">
        <v>49</v>
      </c>
      <c r="B745" s="154" t="s">
        <v>407</v>
      </c>
      <c r="C745" s="155"/>
      <c r="D745" s="47">
        <v>1.16405715</v>
      </c>
      <c r="E745" s="47">
        <v>1.2642053</v>
      </c>
      <c r="F745" s="24">
        <f t="shared" si="76"/>
        <v>1.2642053</v>
      </c>
      <c r="G745" s="25">
        <f t="shared" si="77"/>
        <v>1.2642053</v>
      </c>
      <c r="H745" s="25"/>
      <c r="I745" s="25">
        <f>E745-D745</f>
        <v>0.10014814999999988</v>
      </c>
      <c r="J745" s="26">
        <v>0.08603370547571476</v>
      </c>
      <c r="K745" s="47"/>
      <c r="L745" s="47"/>
      <c r="M745" s="186"/>
    </row>
    <row r="746" spans="1:13" ht="114.75" customHeight="1">
      <c r="A746" s="185" t="s">
        <v>50</v>
      </c>
      <c r="B746" s="27" t="s">
        <v>682</v>
      </c>
      <c r="C746" s="27"/>
      <c r="D746" s="47">
        <v>0.052765</v>
      </c>
      <c r="E746" s="47">
        <v>0.05275261</v>
      </c>
      <c r="F746" s="24">
        <f t="shared" si="76"/>
        <v>0.05275261</v>
      </c>
      <c r="G746" s="25">
        <f t="shared" si="77"/>
        <v>0.05275261</v>
      </c>
      <c r="H746" s="25"/>
      <c r="I746" s="25"/>
      <c r="J746" s="26"/>
      <c r="K746" s="47"/>
      <c r="L746" s="47"/>
      <c r="M746" s="186"/>
    </row>
    <row r="747" spans="1:13" ht="122.25" customHeight="1">
      <c r="A747" s="185" t="s">
        <v>52</v>
      </c>
      <c r="B747" s="27" t="s">
        <v>683</v>
      </c>
      <c r="C747" s="27"/>
      <c r="D747" s="47">
        <v>0.223616</v>
      </c>
      <c r="E747" s="47">
        <v>0.24471567</v>
      </c>
      <c r="F747" s="24">
        <f t="shared" si="76"/>
        <v>0.24471567</v>
      </c>
      <c r="G747" s="25">
        <f t="shared" si="77"/>
        <v>0.24471567</v>
      </c>
      <c r="H747" s="25"/>
      <c r="I747" s="25">
        <f aca="true" t="shared" si="78" ref="I747:I764">E747-D747</f>
        <v>0.021099669999999987</v>
      </c>
      <c r="J747" s="26">
        <v>0.0943567097166571</v>
      </c>
      <c r="K747" s="47"/>
      <c r="L747" s="47"/>
      <c r="M747" s="186"/>
    </row>
    <row r="748" spans="1:13" ht="87" customHeight="1">
      <c r="A748" s="185" t="s">
        <v>54</v>
      </c>
      <c r="B748" s="27" t="s">
        <v>684</v>
      </c>
      <c r="C748" s="27"/>
      <c r="D748" s="47">
        <v>0.860548</v>
      </c>
      <c r="E748" s="47">
        <v>0.95407434</v>
      </c>
      <c r="F748" s="24">
        <f t="shared" si="76"/>
        <v>0.95407434</v>
      </c>
      <c r="G748" s="25">
        <f t="shared" si="77"/>
        <v>0.95407434</v>
      </c>
      <c r="H748" s="25"/>
      <c r="I748" s="25">
        <f t="shared" si="78"/>
        <v>0.09352634000000004</v>
      </c>
      <c r="J748" s="26">
        <v>0.10868230476394114</v>
      </c>
      <c r="K748" s="47"/>
      <c r="L748" s="47"/>
      <c r="M748" s="186"/>
    </row>
    <row r="749" spans="1:13" ht="57" customHeight="1">
      <c r="A749" s="185" t="s">
        <v>56</v>
      </c>
      <c r="B749" s="27" t="s">
        <v>685</v>
      </c>
      <c r="C749" s="27"/>
      <c r="D749" s="47">
        <v>0.110172</v>
      </c>
      <c r="E749" s="47">
        <v>0.10836956</v>
      </c>
      <c r="F749" s="24">
        <f t="shared" si="76"/>
        <v>0.10836956</v>
      </c>
      <c r="G749" s="25">
        <f t="shared" si="77"/>
        <v>0.10836956</v>
      </c>
      <c r="H749" s="25"/>
      <c r="I749" s="25">
        <f t="shared" si="78"/>
        <v>-0.0018024400000000024</v>
      </c>
      <c r="J749" s="26">
        <v>-0.01636023672076392</v>
      </c>
      <c r="K749" s="47"/>
      <c r="L749" s="47"/>
      <c r="M749" s="186"/>
    </row>
    <row r="750" spans="1:13" ht="69" customHeight="1">
      <c r="A750" s="185" t="s">
        <v>58</v>
      </c>
      <c r="B750" s="84" t="s">
        <v>27</v>
      </c>
      <c r="C750" s="27"/>
      <c r="D750" s="47">
        <v>0.036102999999999996</v>
      </c>
      <c r="E750" s="47">
        <v>0.036102999999999996</v>
      </c>
      <c r="F750" s="24">
        <f t="shared" si="76"/>
        <v>0.036102999999999996</v>
      </c>
      <c r="G750" s="47"/>
      <c r="H750" s="25"/>
      <c r="I750" s="25">
        <f t="shared" si="78"/>
        <v>0</v>
      </c>
      <c r="J750" s="26">
        <v>0</v>
      </c>
      <c r="K750" s="25"/>
      <c r="L750" s="25"/>
      <c r="M750" s="186"/>
    </row>
    <row r="751" spans="1:13" ht="80.25" customHeight="1">
      <c r="A751" s="185" t="s">
        <v>60</v>
      </c>
      <c r="B751" s="84" t="s">
        <v>28</v>
      </c>
      <c r="C751" s="27"/>
      <c r="D751" s="47">
        <v>0.080613</v>
      </c>
      <c r="E751" s="47">
        <v>0.080613</v>
      </c>
      <c r="F751" s="24">
        <f t="shared" si="76"/>
        <v>0.080613</v>
      </c>
      <c r="G751" s="47"/>
      <c r="H751" s="25"/>
      <c r="I751" s="25">
        <f t="shared" si="78"/>
        <v>0</v>
      </c>
      <c r="J751" s="26">
        <v>0</v>
      </c>
      <c r="K751" s="25"/>
      <c r="L751" s="25"/>
      <c r="M751" s="186"/>
    </row>
    <row r="752" spans="1:13" ht="71.25" customHeight="1">
      <c r="A752" s="185" t="s">
        <v>62</v>
      </c>
      <c r="B752" s="84" t="s">
        <v>29</v>
      </c>
      <c r="C752" s="27"/>
      <c r="D752" s="47">
        <v>0.036102999999999996</v>
      </c>
      <c r="E752" s="47">
        <v>0.036102999999999996</v>
      </c>
      <c r="F752" s="24">
        <f t="shared" si="76"/>
        <v>0.036102999999999996</v>
      </c>
      <c r="G752" s="47"/>
      <c r="H752" s="25"/>
      <c r="I752" s="25">
        <f t="shared" si="78"/>
        <v>0</v>
      </c>
      <c r="J752" s="26">
        <v>0</v>
      </c>
      <c r="K752" s="25"/>
      <c r="L752" s="25"/>
      <c r="M752" s="186"/>
    </row>
    <row r="753" spans="1:13" ht="72" customHeight="1">
      <c r="A753" s="185" t="s">
        <v>517</v>
      </c>
      <c r="B753" s="85" t="s">
        <v>30</v>
      </c>
      <c r="C753" s="11"/>
      <c r="D753" s="47">
        <v>0.036102999999999996</v>
      </c>
      <c r="E753" s="47">
        <v>0.036102999999999996</v>
      </c>
      <c r="F753" s="24">
        <f t="shared" si="76"/>
        <v>0.036102999999999996</v>
      </c>
      <c r="G753" s="47"/>
      <c r="H753" s="25"/>
      <c r="I753" s="25">
        <f t="shared" si="78"/>
        <v>0</v>
      </c>
      <c r="J753" s="26">
        <v>0</v>
      </c>
      <c r="K753" s="25"/>
      <c r="L753" s="25"/>
      <c r="M753" s="186"/>
    </row>
    <row r="754" spans="1:13" ht="72.75" customHeight="1">
      <c r="A754" s="185" t="s">
        <v>960</v>
      </c>
      <c r="B754" s="85" t="s">
        <v>31</v>
      </c>
      <c r="C754" s="11"/>
      <c r="D754" s="47">
        <v>0.036102999999999996</v>
      </c>
      <c r="E754" s="47">
        <v>0.036102999999999996</v>
      </c>
      <c r="F754" s="24">
        <f t="shared" si="76"/>
        <v>0.036102999999999996</v>
      </c>
      <c r="G754" s="47"/>
      <c r="H754" s="25"/>
      <c r="I754" s="25">
        <f t="shared" si="78"/>
        <v>0</v>
      </c>
      <c r="J754" s="26">
        <v>0</v>
      </c>
      <c r="K754" s="25"/>
      <c r="L754" s="25"/>
      <c r="M754" s="186"/>
    </row>
    <row r="755" spans="1:13" ht="118.5" customHeight="1">
      <c r="A755" s="185" t="s">
        <v>959</v>
      </c>
      <c r="B755" s="85" t="s">
        <v>32</v>
      </c>
      <c r="C755" s="11"/>
      <c r="D755" s="47">
        <v>0.036102999999999996</v>
      </c>
      <c r="E755" s="47">
        <v>0.036102999999999996</v>
      </c>
      <c r="F755" s="24">
        <f t="shared" si="76"/>
        <v>0.036102999999999996</v>
      </c>
      <c r="G755" s="25"/>
      <c r="H755" s="25"/>
      <c r="I755" s="25">
        <f t="shared" si="78"/>
        <v>0</v>
      </c>
      <c r="J755" s="26">
        <v>0</v>
      </c>
      <c r="K755" s="25"/>
      <c r="L755" s="25"/>
      <c r="M755" s="186"/>
    </row>
    <row r="756" spans="1:13" ht="118.5" customHeight="1">
      <c r="A756" s="185" t="s">
        <v>958</v>
      </c>
      <c r="B756" s="85" t="s">
        <v>33</v>
      </c>
      <c r="C756" s="11"/>
      <c r="D756" s="47">
        <v>0.061043</v>
      </c>
      <c r="E756" s="47">
        <v>0.061043</v>
      </c>
      <c r="F756" s="24">
        <f t="shared" si="76"/>
        <v>0.061043</v>
      </c>
      <c r="G756" s="44"/>
      <c r="H756" s="25"/>
      <c r="I756" s="25">
        <f t="shared" si="78"/>
        <v>0</v>
      </c>
      <c r="J756" s="26">
        <v>0</v>
      </c>
      <c r="K756" s="44"/>
      <c r="L756" s="44"/>
      <c r="M756" s="186"/>
    </row>
    <row r="757" spans="1:13" ht="118.5" customHeight="1">
      <c r="A757" s="185" t="s">
        <v>957</v>
      </c>
      <c r="B757" s="85" t="s">
        <v>34</v>
      </c>
      <c r="C757" s="11"/>
      <c r="D757" s="47">
        <v>0.053112999999999994</v>
      </c>
      <c r="E757" s="47">
        <v>0.053112999999999994</v>
      </c>
      <c r="F757" s="24">
        <f t="shared" si="76"/>
        <v>0.053112999999999994</v>
      </c>
      <c r="G757" s="44"/>
      <c r="H757" s="25"/>
      <c r="I757" s="25">
        <f t="shared" si="78"/>
        <v>0</v>
      </c>
      <c r="J757" s="26">
        <v>0</v>
      </c>
      <c r="K757" s="44"/>
      <c r="L757" s="44"/>
      <c r="M757" s="186"/>
    </row>
    <row r="758" spans="1:13" ht="118.5" customHeight="1">
      <c r="A758" s="185" t="s">
        <v>956</v>
      </c>
      <c r="B758" s="85" t="s">
        <v>249</v>
      </c>
      <c r="C758" s="11"/>
      <c r="D758" s="47">
        <v>0.036873</v>
      </c>
      <c r="E758" s="47">
        <v>0.036873</v>
      </c>
      <c r="F758" s="24">
        <f t="shared" si="76"/>
        <v>0.036873</v>
      </c>
      <c r="G758" s="25"/>
      <c r="H758" s="25"/>
      <c r="I758" s="25">
        <f t="shared" si="78"/>
        <v>0</v>
      </c>
      <c r="J758" s="26">
        <v>0</v>
      </c>
      <c r="K758" s="25"/>
      <c r="L758" s="25"/>
      <c r="M758" s="186"/>
    </row>
    <row r="759" spans="1:13" ht="118.5" customHeight="1">
      <c r="A759" s="185" t="s">
        <v>955</v>
      </c>
      <c r="B759" s="85" t="s">
        <v>250</v>
      </c>
      <c r="C759" s="11"/>
      <c r="D759" s="47">
        <v>0.036102999999999996</v>
      </c>
      <c r="E759" s="47">
        <v>0.036102999999999996</v>
      </c>
      <c r="F759" s="24">
        <f t="shared" si="76"/>
        <v>0.036102999999999996</v>
      </c>
      <c r="G759" s="25"/>
      <c r="H759" s="25"/>
      <c r="I759" s="25">
        <f t="shared" si="78"/>
        <v>0</v>
      </c>
      <c r="J759" s="26">
        <v>0</v>
      </c>
      <c r="K759" s="25"/>
      <c r="L759" s="25"/>
      <c r="M759" s="186"/>
    </row>
    <row r="760" spans="1:13" ht="118.5" customHeight="1">
      <c r="A760" s="185" t="s">
        <v>954</v>
      </c>
      <c r="B760" s="85" t="s">
        <v>251</v>
      </c>
      <c r="C760" s="11"/>
      <c r="D760" s="47">
        <v>0.036102999999999996</v>
      </c>
      <c r="E760" s="47">
        <v>0.036102999999999996</v>
      </c>
      <c r="F760" s="24">
        <f t="shared" si="76"/>
        <v>0.036102999999999996</v>
      </c>
      <c r="G760" s="25"/>
      <c r="H760" s="25"/>
      <c r="I760" s="25">
        <f t="shared" si="78"/>
        <v>0</v>
      </c>
      <c r="J760" s="26">
        <v>0</v>
      </c>
      <c r="K760" s="25"/>
      <c r="L760" s="25"/>
      <c r="M760" s="186"/>
    </row>
    <row r="761" spans="1:13" ht="118.5" customHeight="1">
      <c r="A761" s="185" t="s">
        <v>953</v>
      </c>
      <c r="B761" s="85" t="s">
        <v>252</v>
      </c>
      <c r="C761" s="11"/>
      <c r="D761" s="47">
        <v>0.036102999999999996</v>
      </c>
      <c r="E761" s="47">
        <v>0.036102999999999996</v>
      </c>
      <c r="F761" s="24">
        <f t="shared" si="76"/>
        <v>0.036102999999999996</v>
      </c>
      <c r="G761" s="44"/>
      <c r="H761" s="25"/>
      <c r="I761" s="25">
        <f t="shared" si="78"/>
        <v>0</v>
      </c>
      <c r="J761" s="26">
        <v>0</v>
      </c>
      <c r="K761" s="44"/>
      <c r="L761" s="44"/>
      <c r="M761" s="186"/>
    </row>
    <row r="762" spans="1:13" ht="118.5" customHeight="1">
      <c r="A762" s="185" t="s">
        <v>952</v>
      </c>
      <c r="B762" s="85" t="s">
        <v>253</v>
      </c>
      <c r="C762" s="11"/>
      <c r="D762" s="47">
        <v>0.036102999999999996</v>
      </c>
      <c r="E762" s="47">
        <v>0.036102999999999996</v>
      </c>
      <c r="F762" s="24">
        <f t="shared" si="76"/>
        <v>0.036102999999999996</v>
      </c>
      <c r="G762" s="25"/>
      <c r="H762" s="25"/>
      <c r="I762" s="25">
        <f t="shared" si="78"/>
        <v>0</v>
      </c>
      <c r="J762" s="26">
        <v>0</v>
      </c>
      <c r="K762" s="25"/>
      <c r="L762" s="25"/>
      <c r="M762" s="186"/>
    </row>
    <row r="763" spans="1:13" ht="118.5" customHeight="1">
      <c r="A763" s="185" t="s">
        <v>951</v>
      </c>
      <c r="B763" s="85" t="s">
        <v>254</v>
      </c>
      <c r="C763" s="11"/>
      <c r="D763" s="47">
        <v>0.036102999999999996</v>
      </c>
      <c r="E763" s="47">
        <v>0.036102999999999996</v>
      </c>
      <c r="F763" s="24">
        <f t="shared" si="76"/>
        <v>0.036102999999999996</v>
      </c>
      <c r="G763" s="25"/>
      <c r="H763" s="25"/>
      <c r="I763" s="25">
        <f t="shared" si="78"/>
        <v>0</v>
      </c>
      <c r="J763" s="26">
        <v>0</v>
      </c>
      <c r="K763" s="25"/>
      <c r="L763" s="25"/>
      <c r="M763" s="186"/>
    </row>
    <row r="764" spans="1:13" ht="118.5" customHeight="1">
      <c r="A764" s="185" t="s">
        <v>950</v>
      </c>
      <c r="B764" s="85" t="s">
        <v>255</v>
      </c>
      <c r="C764" s="11"/>
      <c r="D764" s="47">
        <v>0.036102999999999996</v>
      </c>
      <c r="E764" s="47">
        <v>0.036102999999999996</v>
      </c>
      <c r="F764" s="24">
        <f t="shared" si="76"/>
        <v>0.036102999999999996</v>
      </c>
      <c r="G764" s="25"/>
      <c r="H764" s="25"/>
      <c r="I764" s="25">
        <f t="shared" si="78"/>
        <v>0</v>
      </c>
      <c r="J764" s="26">
        <v>0</v>
      </c>
      <c r="K764" s="25"/>
      <c r="L764" s="25"/>
      <c r="M764" s="186"/>
    </row>
    <row r="765" spans="1:13" ht="118.5" customHeight="1">
      <c r="A765" s="185" t="s">
        <v>949</v>
      </c>
      <c r="B765" s="85" t="s">
        <v>256</v>
      </c>
      <c r="C765" s="11"/>
      <c r="D765" s="47">
        <v>0.1611118</v>
      </c>
      <c r="E765" s="47">
        <v>0.161112</v>
      </c>
      <c r="F765" s="24">
        <f t="shared" si="76"/>
        <v>0.161112</v>
      </c>
      <c r="G765" s="25"/>
      <c r="H765" s="25"/>
      <c r="I765" s="25"/>
      <c r="J765" s="26"/>
      <c r="K765" s="25"/>
      <c r="L765" s="25"/>
      <c r="M765" s="186"/>
    </row>
    <row r="766" spans="1:13" ht="118.5" customHeight="1">
      <c r="A766" s="185" t="s">
        <v>948</v>
      </c>
      <c r="B766" s="85" t="s">
        <v>257</v>
      </c>
      <c r="C766" s="11"/>
      <c r="D766" s="47">
        <v>0.051833000000000004</v>
      </c>
      <c r="E766" s="47">
        <v>0.051833000000000004</v>
      </c>
      <c r="F766" s="24">
        <f t="shared" si="76"/>
        <v>0.051833000000000004</v>
      </c>
      <c r="G766" s="25"/>
      <c r="H766" s="25"/>
      <c r="I766" s="25">
        <f>E766-D766</f>
        <v>0</v>
      </c>
      <c r="J766" s="26">
        <v>0</v>
      </c>
      <c r="K766" s="25"/>
      <c r="L766" s="25"/>
      <c r="M766" s="186"/>
    </row>
    <row r="767" spans="1:13" ht="108.75" customHeight="1">
      <c r="A767" s="185" t="s">
        <v>947</v>
      </c>
      <c r="B767" s="85" t="s">
        <v>258</v>
      </c>
      <c r="C767" s="11"/>
      <c r="D767" s="47">
        <v>0.2673906</v>
      </c>
      <c r="E767" s="47">
        <v>0.267391</v>
      </c>
      <c r="F767" s="24">
        <f t="shared" si="76"/>
        <v>0.267391</v>
      </c>
      <c r="G767" s="25"/>
      <c r="H767" s="25"/>
      <c r="I767" s="25"/>
      <c r="J767" s="26"/>
      <c r="K767" s="25"/>
      <c r="L767" s="25"/>
      <c r="M767" s="186"/>
    </row>
    <row r="768" spans="1:13" ht="72.75" customHeight="1">
      <c r="A768" s="185" t="s">
        <v>946</v>
      </c>
      <c r="B768" s="85" t="s">
        <v>259</v>
      </c>
      <c r="C768" s="11"/>
      <c r="D768" s="47">
        <v>0.046146999999999994</v>
      </c>
      <c r="E768" s="47">
        <v>0.046146999999999994</v>
      </c>
      <c r="F768" s="24">
        <f t="shared" si="76"/>
        <v>0.046146999999999994</v>
      </c>
      <c r="G768" s="25"/>
      <c r="H768" s="25"/>
      <c r="I768" s="25">
        <f>E768-D768</f>
        <v>0</v>
      </c>
      <c r="J768" s="26">
        <v>0</v>
      </c>
      <c r="K768" s="25"/>
      <c r="L768" s="25"/>
      <c r="M768" s="186"/>
    </row>
    <row r="769" spans="1:13" ht="73.5" customHeight="1">
      <c r="A769" s="185" t="s">
        <v>945</v>
      </c>
      <c r="B769" s="156" t="s">
        <v>944</v>
      </c>
      <c r="C769" s="157"/>
      <c r="D769" s="47">
        <v>0.036102999999999996</v>
      </c>
      <c r="E769" s="47">
        <v>0.036102999999999996</v>
      </c>
      <c r="F769" s="24">
        <f t="shared" si="76"/>
        <v>0.036102999999999996</v>
      </c>
      <c r="G769" s="41"/>
      <c r="H769" s="25"/>
      <c r="I769" s="25">
        <f>E769-D769</f>
        <v>0</v>
      </c>
      <c r="J769" s="26">
        <v>0</v>
      </c>
      <c r="K769" s="47"/>
      <c r="L769" s="47"/>
      <c r="M769" s="186"/>
    </row>
    <row r="770" spans="1:13" ht="57" customHeight="1">
      <c r="A770" s="185" t="s">
        <v>943</v>
      </c>
      <c r="B770" s="27" t="s">
        <v>942</v>
      </c>
      <c r="C770" s="27"/>
      <c r="D770" s="47">
        <v>0.14486</v>
      </c>
      <c r="E770" s="47">
        <v>0.14486</v>
      </c>
      <c r="F770" s="24">
        <f t="shared" si="76"/>
        <v>0.14486</v>
      </c>
      <c r="G770" s="41"/>
      <c r="H770" s="25"/>
      <c r="I770" s="25">
        <f>E770-D770</f>
        <v>0</v>
      </c>
      <c r="J770" s="26">
        <v>0</v>
      </c>
      <c r="K770" s="47"/>
      <c r="L770" s="47"/>
      <c r="M770" s="186"/>
    </row>
    <row r="771" spans="1:13" ht="57" customHeight="1">
      <c r="A771" s="185" t="s">
        <v>941</v>
      </c>
      <c r="B771" s="156" t="s">
        <v>816</v>
      </c>
      <c r="C771" s="157"/>
      <c r="D771" s="47">
        <v>0.07381</v>
      </c>
      <c r="E771" s="47">
        <v>0.07381</v>
      </c>
      <c r="F771" s="24">
        <f t="shared" si="76"/>
        <v>0.07381</v>
      </c>
      <c r="G771" s="41"/>
      <c r="H771" s="25"/>
      <c r="I771" s="25">
        <f>E771-D771</f>
        <v>0</v>
      </c>
      <c r="J771" s="26">
        <v>0</v>
      </c>
      <c r="K771" s="47"/>
      <c r="L771" s="47"/>
      <c r="M771" s="186"/>
    </row>
    <row r="772" spans="1:13" ht="30.75" customHeight="1">
      <c r="A772" s="267">
        <v>3</v>
      </c>
      <c r="B772" s="158" t="s">
        <v>90</v>
      </c>
      <c r="C772" s="12"/>
      <c r="D772" s="105"/>
      <c r="E772" s="47">
        <v>0</v>
      </c>
      <c r="F772" s="24">
        <f t="shared" si="76"/>
        <v>0</v>
      </c>
      <c r="G772" s="25"/>
      <c r="H772" s="25"/>
      <c r="I772" s="25">
        <f>E772-D772</f>
        <v>0</v>
      </c>
      <c r="J772" s="26"/>
      <c r="K772" s="25"/>
      <c r="L772" s="25"/>
      <c r="M772" s="186"/>
    </row>
    <row r="773" spans="1:13" ht="57" customHeight="1">
      <c r="A773" s="268" t="s">
        <v>940</v>
      </c>
      <c r="B773" s="84" t="s">
        <v>817</v>
      </c>
      <c r="C773" s="27"/>
      <c r="D773" s="47">
        <v>0.052346</v>
      </c>
      <c r="E773" s="47">
        <v>0.05234605</v>
      </c>
      <c r="F773" s="24">
        <f t="shared" si="76"/>
        <v>0.05234605</v>
      </c>
      <c r="G773" s="25">
        <v>0.05234605</v>
      </c>
      <c r="H773" s="25"/>
      <c r="I773" s="25"/>
      <c r="J773" s="26"/>
      <c r="K773" s="25"/>
      <c r="L773" s="25"/>
      <c r="M773" s="186"/>
    </row>
    <row r="774" spans="1:13" ht="57" customHeight="1">
      <c r="A774" s="268" t="s">
        <v>939</v>
      </c>
      <c r="B774" s="84" t="s">
        <v>818</v>
      </c>
      <c r="C774" s="27"/>
      <c r="D774" s="47">
        <v>0.312308</v>
      </c>
      <c r="E774" s="47">
        <v>0.31230803</v>
      </c>
      <c r="F774" s="24">
        <f t="shared" si="76"/>
        <v>0.31230803</v>
      </c>
      <c r="G774" s="25">
        <v>0.31230803</v>
      </c>
      <c r="H774" s="25"/>
      <c r="I774" s="25"/>
      <c r="J774" s="26"/>
      <c r="K774" s="25"/>
      <c r="L774" s="25"/>
      <c r="M774" s="186"/>
    </row>
    <row r="775" spans="1:13" ht="29.25" customHeight="1">
      <c r="A775" s="269">
        <v>4</v>
      </c>
      <c r="B775" s="158" t="s">
        <v>91</v>
      </c>
      <c r="C775" s="12"/>
      <c r="D775" s="47"/>
      <c r="E775" s="47">
        <v>0</v>
      </c>
      <c r="F775" s="24">
        <f t="shared" si="76"/>
        <v>0</v>
      </c>
      <c r="G775" s="25"/>
      <c r="H775" s="25"/>
      <c r="I775" s="25">
        <f>E775-D775</f>
        <v>0</v>
      </c>
      <c r="J775" s="26"/>
      <c r="K775" s="25"/>
      <c r="L775" s="25"/>
      <c r="M775" s="186"/>
    </row>
    <row r="776" spans="1:13" ht="57" customHeight="1">
      <c r="A776" s="185" t="s">
        <v>938</v>
      </c>
      <c r="B776" s="84" t="s">
        <v>686</v>
      </c>
      <c r="C776" s="27"/>
      <c r="D776" s="47">
        <v>1.012991</v>
      </c>
      <c r="E776" s="47">
        <v>1.0204365896</v>
      </c>
      <c r="F776" s="24">
        <f t="shared" si="76"/>
        <v>1.0204365896</v>
      </c>
      <c r="G776" s="25">
        <f>F776</f>
        <v>1.0204365896</v>
      </c>
      <c r="H776" s="25"/>
      <c r="I776" s="25">
        <f>E776-D776</f>
        <v>0.00744558960000008</v>
      </c>
      <c r="J776" s="26">
        <v>0.007350104393820001</v>
      </c>
      <c r="K776" s="25"/>
      <c r="L776" s="25"/>
      <c r="M776" s="186"/>
    </row>
    <row r="777" spans="1:13" ht="57" customHeight="1">
      <c r="A777" s="185" t="s">
        <v>938</v>
      </c>
      <c r="B777" s="156" t="s">
        <v>687</v>
      </c>
      <c r="C777" s="157"/>
      <c r="D777" s="47">
        <v>0.094363</v>
      </c>
      <c r="E777" s="47">
        <v>0.094363</v>
      </c>
      <c r="F777" s="24">
        <f t="shared" si="76"/>
        <v>0.094363</v>
      </c>
      <c r="G777" s="25">
        <f>F777</f>
        <v>0.094363</v>
      </c>
      <c r="H777" s="25"/>
      <c r="I777" s="25">
        <f>E777-D777</f>
        <v>0</v>
      </c>
      <c r="J777" s="26">
        <v>0</v>
      </c>
      <c r="K777" s="25"/>
      <c r="L777" s="25"/>
      <c r="M777" s="186"/>
    </row>
    <row r="778" spans="1:13" ht="38.25" customHeight="1">
      <c r="A778" s="196" t="s">
        <v>937</v>
      </c>
      <c r="B778" s="57" t="s">
        <v>849</v>
      </c>
      <c r="C778" s="57"/>
      <c r="D778" s="58">
        <f>SUM(D780:D790)</f>
        <v>1.6303063990000002</v>
      </c>
      <c r="E778" s="58">
        <f>SUM(E780:E790)</f>
        <v>1.64992253</v>
      </c>
      <c r="F778" s="58">
        <f>SUM(F780:F790)</f>
        <v>1.64992253</v>
      </c>
      <c r="G778" s="58">
        <f>SUM(G780:G790)</f>
        <v>1.50844133</v>
      </c>
      <c r="H778" s="58"/>
      <c r="I778" s="15">
        <f>E778-D778</f>
        <v>0.019616130999999815</v>
      </c>
      <c r="J778" s="16">
        <v>0.012032174450172128</v>
      </c>
      <c r="K778" s="58"/>
      <c r="L778" s="58"/>
      <c r="M778" s="201"/>
    </row>
    <row r="779" spans="1:13" ht="42" customHeight="1">
      <c r="A779" s="235" t="s">
        <v>896</v>
      </c>
      <c r="B779" s="56" t="s">
        <v>105</v>
      </c>
      <c r="C779" s="56"/>
      <c r="D779" s="52"/>
      <c r="E779" s="52"/>
      <c r="F779" s="24">
        <f t="shared" si="76"/>
        <v>0</v>
      </c>
      <c r="G779" s="52"/>
      <c r="H779" s="52"/>
      <c r="I779" s="25">
        <f>E779-D779</f>
        <v>0</v>
      </c>
      <c r="J779" s="26"/>
      <c r="K779" s="52"/>
      <c r="L779" s="52"/>
      <c r="M779" s="184"/>
    </row>
    <row r="780" spans="1:13" ht="84" customHeight="1">
      <c r="A780" s="221" t="s">
        <v>936</v>
      </c>
      <c r="B780" s="51" t="s">
        <v>935</v>
      </c>
      <c r="C780" s="51"/>
      <c r="D780" s="41">
        <v>0.113</v>
      </c>
      <c r="E780" s="41">
        <v>0.112996</v>
      </c>
      <c r="F780" s="24">
        <f t="shared" si="76"/>
        <v>0.112996</v>
      </c>
      <c r="G780" s="41"/>
      <c r="H780" s="41"/>
      <c r="I780" s="25"/>
      <c r="J780" s="26"/>
      <c r="K780" s="41"/>
      <c r="L780" s="41"/>
      <c r="M780" s="216"/>
    </row>
    <row r="781" spans="1:13" ht="42.75" customHeight="1">
      <c r="A781" s="235" t="s">
        <v>104</v>
      </c>
      <c r="B781" s="56" t="s">
        <v>111</v>
      </c>
      <c r="C781" s="56"/>
      <c r="D781" s="52"/>
      <c r="E781" s="41">
        <v>0</v>
      </c>
      <c r="F781" s="24">
        <f aca="true" t="shared" si="79" ref="F781:F844">E781</f>
        <v>0</v>
      </c>
      <c r="G781" s="52"/>
      <c r="H781" s="52"/>
      <c r="I781" s="25">
        <f>E781-D781</f>
        <v>0</v>
      </c>
      <c r="J781" s="26"/>
      <c r="K781" s="52"/>
      <c r="L781" s="52"/>
      <c r="M781" s="270"/>
    </row>
    <row r="782" spans="1:13" ht="96.75" customHeight="1">
      <c r="A782" s="221" t="s">
        <v>934</v>
      </c>
      <c r="B782" s="51" t="s">
        <v>933</v>
      </c>
      <c r="C782" s="51"/>
      <c r="D782" s="41">
        <v>0.23811607999999998</v>
      </c>
      <c r="E782" s="41">
        <v>0.23535308</v>
      </c>
      <c r="F782" s="24">
        <f t="shared" si="79"/>
        <v>0.23535308</v>
      </c>
      <c r="G782" s="41">
        <v>0.23535308</v>
      </c>
      <c r="H782" s="41"/>
      <c r="I782" s="25">
        <f>E782-D782</f>
        <v>-0.0027629999999999877</v>
      </c>
      <c r="J782" s="26">
        <v>-0.011603584268647382</v>
      </c>
      <c r="K782" s="41"/>
      <c r="L782" s="41"/>
      <c r="M782" s="256"/>
    </row>
    <row r="783" spans="1:13" ht="96.75" customHeight="1">
      <c r="A783" s="221" t="s">
        <v>932</v>
      </c>
      <c r="B783" s="51" t="s">
        <v>262</v>
      </c>
      <c r="C783" s="51"/>
      <c r="D783" s="41">
        <v>0.906800059</v>
      </c>
      <c r="E783" s="41">
        <v>0.90766505</v>
      </c>
      <c r="F783" s="24">
        <f t="shared" si="79"/>
        <v>0.90766505</v>
      </c>
      <c r="G783" s="41">
        <v>0.90766505</v>
      </c>
      <c r="H783" s="41"/>
      <c r="I783" s="25">
        <f>E783-D783</f>
        <v>0.0008649909999999261</v>
      </c>
      <c r="J783" s="26">
        <v>0.0009538938505957439</v>
      </c>
      <c r="K783" s="41"/>
      <c r="L783" s="41"/>
      <c r="M783" s="256"/>
    </row>
    <row r="784" spans="1:13" ht="120" customHeight="1">
      <c r="A784" s="221" t="s">
        <v>931</v>
      </c>
      <c r="B784" s="27" t="s">
        <v>688</v>
      </c>
      <c r="C784" s="27"/>
      <c r="D784" s="41">
        <v>0.09122826</v>
      </c>
      <c r="E784" s="41">
        <v>0.09122826</v>
      </c>
      <c r="F784" s="24">
        <f t="shared" si="79"/>
        <v>0.09122826</v>
      </c>
      <c r="G784" s="41">
        <v>0.12356016</v>
      </c>
      <c r="H784" s="41"/>
      <c r="I784" s="25">
        <f>E784-D784</f>
        <v>0</v>
      </c>
      <c r="J784" s="26">
        <v>0</v>
      </c>
      <c r="K784" s="41"/>
      <c r="L784" s="41"/>
      <c r="M784" s="256"/>
    </row>
    <row r="785" spans="1:13" ht="80.25" customHeight="1">
      <c r="A785" s="221" t="s">
        <v>930</v>
      </c>
      <c r="B785" s="107" t="s">
        <v>542</v>
      </c>
      <c r="C785" s="107"/>
      <c r="D785" s="41">
        <v>0.15</v>
      </c>
      <c r="E785" s="41">
        <v>0.1496551</v>
      </c>
      <c r="F785" s="24">
        <f t="shared" si="79"/>
        <v>0.1496551</v>
      </c>
      <c r="G785" s="41">
        <v>0.15</v>
      </c>
      <c r="H785" s="41"/>
      <c r="I785" s="25"/>
      <c r="J785" s="26"/>
      <c r="K785" s="41"/>
      <c r="L785" s="41"/>
      <c r="M785" s="220"/>
    </row>
    <row r="786" spans="1:13" ht="57" customHeight="1">
      <c r="A786" s="221" t="s">
        <v>929</v>
      </c>
      <c r="B786" s="51" t="s">
        <v>928</v>
      </c>
      <c r="C786" s="51"/>
      <c r="D786" s="41">
        <v>0.030831</v>
      </c>
      <c r="E786" s="41">
        <v>0.030831</v>
      </c>
      <c r="F786" s="24">
        <f t="shared" si="79"/>
        <v>0.030831</v>
      </c>
      <c r="G786" s="41">
        <v>0</v>
      </c>
      <c r="H786" s="41"/>
      <c r="I786" s="25">
        <f aca="true" t="shared" si="80" ref="I786:I795">E786-D786</f>
        <v>0</v>
      </c>
      <c r="J786" s="26">
        <v>0</v>
      </c>
      <c r="K786" s="41"/>
      <c r="L786" s="41"/>
      <c r="M786" s="199"/>
    </row>
    <row r="787" spans="1:13" ht="57" customHeight="1">
      <c r="A787" s="221" t="s">
        <v>927</v>
      </c>
      <c r="B787" s="51" t="s">
        <v>926</v>
      </c>
      <c r="C787" s="51"/>
      <c r="D787" s="41">
        <v>0.030831</v>
      </c>
      <c r="E787" s="41">
        <v>0.030831</v>
      </c>
      <c r="F787" s="24">
        <f t="shared" si="79"/>
        <v>0.030831</v>
      </c>
      <c r="G787" s="41">
        <v>0</v>
      </c>
      <c r="H787" s="41"/>
      <c r="I787" s="25">
        <f t="shared" si="80"/>
        <v>0</v>
      </c>
      <c r="J787" s="26">
        <v>0</v>
      </c>
      <c r="K787" s="41"/>
      <c r="L787" s="41"/>
      <c r="M787" s="199"/>
    </row>
    <row r="788" spans="1:13" ht="78" customHeight="1">
      <c r="A788" s="221" t="s">
        <v>1531</v>
      </c>
      <c r="B788" s="159" t="s">
        <v>1519</v>
      </c>
      <c r="C788" s="51"/>
      <c r="D788" s="41"/>
      <c r="E788" s="41">
        <v>0.02186304</v>
      </c>
      <c r="F788" s="24">
        <f t="shared" si="79"/>
        <v>0.02186304</v>
      </c>
      <c r="G788" s="41">
        <f>F788</f>
        <v>0.02186304</v>
      </c>
      <c r="H788" s="41"/>
      <c r="I788" s="25">
        <f t="shared" si="80"/>
        <v>0.02186304</v>
      </c>
      <c r="J788" s="26"/>
      <c r="K788" s="41"/>
      <c r="L788" s="41"/>
      <c r="M788" s="186" t="s">
        <v>1537</v>
      </c>
    </row>
    <row r="789" spans="1:13" ht="57" customHeight="1">
      <c r="A789" s="235" t="s">
        <v>123</v>
      </c>
      <c r="B789" s="56" t="s">
        <v>95</v>
      </c>
      <c r="C789" s="56"/>
      <c r="D789" s="52"/>
      <c r="E789" s="41">
        <v>0</v>
      </c>
      <c r="F789" s="24">
        <f t="shared" si="79"/>
        <v>0</v>
      </c>
      <c r="G789" s="52"/>
      <c r="H789" s="52"/>
      <c r="I789" s="25">
        <f t="shared" si="80"/>
        <v>0</v>
      </c>
      <c r="J789" s="26"/>
      <c r="K789" s="52"/>
      <c r="L789" s="52"/>
      <c r="M789" s="270"/>
    </row>
    <row r="790" spans="1:13" ht="33.75" customHeight="1">
      <c r="A790" s="221" t="s">
        <v>925</v>
      </c>
      <c r="B790" s="160" t="s">
        <v>146</v>
      </c>
      <c r="C790" s="160"/>
      <c r="D790" s="41">
        <v>0.0695</v>
      </c>
      <c r="E790" s="41">
        <v>0.0695</v>
      </c>
      <c r="F790" s="24">
        <f t="shared" si="79"/>
        <v>0.0695</v>
      </c>
      <c r="G790" s="41">
        <v>0.07</v>
      </c>
      <c r="H790" s="41"/>
      <c r="I790" s="25">
        <f t="shared" si="80"/>
        <v>0</v>
      </c>
      <c r="J790" s="26">
        <v>0</v>
      </c>
      <c r="K790" s="119"/>
      <c r="L790" s="119"/>
      <c r="M790" s="246"/>
    </row>
    <row r="791" spans="1:13" ht="57" customHeight="1">
      <c r="A791" s="180" t="s">
        <v>924</v>
      </c>
      <c r="B791" s="43" t="s">
        <v>850</v>
      </c>
      <c r="C791" s="43"/>
      <c r="D791" s="17">
        <f>SUM(D793:D819)</f>
        <v>17.967151050000002</v>
      </c>
      <c r="E791" s="17">
        <f>SUM(E793:E819)</f>
        <v>18.817459470000003</v>
      </c>
      <c r="F791" s="17">
        <f>SUM(F793:F819)</f>
        <v>18.817459470000003</v>
      </c>
      <c r="G791" s="17">
        <f>SUM(G793:G819)</f>
        <v>16.84523547</v>
      </c>
      <c r="H791" s="17"/>
      <c r="I791" s="15">
        <f t="shared" si="80"/>
        <v>0.8503084200000011</v>
      </c>
      <c r="J791" s="16">
        <v>0.04732572335111529</v>
      </c>
      <c r="K791" s="17"/>
      <c r="L791" s="17"/>
      <c r="M791" s="271"/>
    </row>
    <row r="792" spans="1:13" ht="29.25" customHeight="1">
      <c r="A792" s="221" t="s">
        <v>896</v>
      </c>
      <c r="B792" s="161" t="s">
        <v>105</v>
      </c>
      <c r="C792" s="51"/>
      <c r="D792" s="47"/>
      <c r="E792" s="47"/>
      <c r="F792" s="24">
        <f t="shared" si="79"/>
        <v>0</v>
      </c>
      <c r="G792" s="25"/>
      <c r="H792" s="25"/>
      <c r="I792" s="25">
        <f t="shared" si="80"/>
        <v>0</v>
      </c>
      <c r="J792" s="26"/>
      <c r="K792" s="25"/>
      <c r="L792" s="25"/>
      <c r="M792" s="261"/>
    </row>
    <row r="793" spans="1:13" ht="57" customHeight="1">
      <c r="A793" s="185" t="s">
        <v>923</v>
      </c>
      <c r="B793" s="162" t="s">
        <v>266</v>
      </c>
      <c r="C793" s="162"/>
      <c r="D793" s="47">
        <v>0.46676365000000003</v>
      </c>
      <c r="E793" s="47">
        <v>0.48095365</v>
      </c>
      <c r="F793" s="24">
        <f t="shared" si="79"/>
        <v>0.48095365</v>
      </c>
      <c r="G793" s="47">
        <v>0.48095365</v>
      </c>
      <c r="H793" s="25"/>
      <c r="I793" s="25">
        <f t="shared" si="80"/>
        <v>0.01418999999999998</v>
      </c>
      <c r="J793" s="26">
        <v>0.030400824914279312</v>
      </c>
      <c r="K793" s="25"/>
      <c r="L793" s="25"/>
      <c r="M793" s="256"/>
    </row>
    <row r="794" spans="1:13" ht="57" customHeight="1">
      <c r="A794" s="185" t="s">
        <v>922</v>
      </c>
      <c r="B794" s="162" t="s">
        <v>267</v>
      </c>
      <c r="C794" s="162"/>
      <c r="D794" s="47">
        <v>1.003865</v>
      </c>
      <c r="E794" s="47">
        <v>0.87100755</v>
      </c>
      <c r="F794" s="24">
        <f t="shared" si="79"/>
        <v>0.87100755</v>
      </c>
      <c r="G794" s="47">
        <v>0.87100755</v>
      </c>
      <c r="H794" s="25"/>
      <c r="I794" s="25">
        <f t="shared" si="80"/>
        <v>-0.13285745000000004</v>
      </c>
      <c r="J794" s="26">
        <v>-0.1323459329690746</v>
      </c>
      <c r="K794" s="25"/>
      <c r="L794" s="25"/>
      <c r="M794" s="256"/>
    </row>
    <row r="795" spans="1:13" ht="57" customHeight="1">
      <c r="A795" s="185" t="s">
        <v>921</v>
      </c>
      <c r="B795" s="162" t="s">
        <v>559</v>
      </c>
      <c r="C795" s="162"/>
      <c r="D795" s="47">
        <v>0.73198357</v>
      </c>
      <c r="E795" s="47">
        <v>0.73198357</v>
      </c>
      <c r="F795" s="24">
        <f t="shared" si="79"/>
        <v>0.73198357</v>
      </c>
      <c r="G795" s="47">
        <v>0.73198357</v>
      </c>
      <c r="H795" s="25"/>
      <c r="I795" s="25">
        <f t="shared" si="80"/>
        <v>0</v>
      </c>
      <c r="J795" s="26">
        <v>0</v>
      </c>
      <c r="K795" s="25"/>
      <c r="L795" s="25"/>
      <c r="M795" s="256"/>
    </row>
    <row r="796" spans="1:13" ht="57" customHeight="1">
      <c r="A796" s="185" t="s">
        <v>920</v>
      </c>
      <c r="B796" s="162" t="s">
        <v>819</v>
      </c>
      <c r="C796" s="162"/>
      <c r="D796" s="47">
        <v>0.47010223</v>
      </c>
      <c r="E796" s="47">
        <v>0.47040223000000003</v>
      </c>
      <c r="F796" s="24">
        <f t="shared" si="79"/>
        <v>0.47040223000000003</v>
      </c>
      <c r="G796" s="47">
        <v>0.47010223</v>
      </c>
      <c r="H796" s="25"/>
      <c r="I796" s="25"/>
      <c r="J796" s="26"/>
      <c r="K796" s="25"/>
      <c r="L796" s="25"/>
      <c r="M796" s="256"/>
    </row>
    <row r="797" spans="1:13" ht="36" customHeight="1">
      <c r="A797" s="221" t="s">
        <v>104</v>
      </c>
      <c r="B797" s="161" t="s">
        <v>111</v>
      </c>
      <c r="C797" s="161"/>
      <c r="D797" s="47"/>
      <c r="E797" s="47">
        <v>0</v>
      </c>
      <c r="F797" s="24">
        <f t="shared" si="79"/>
        <v>0</v>
      </c>
      <c r="G797" s="25"/>
      <c r="H797" s="25"/>
      <c r="I797" s="25">
        <f aca="true" t="shared" si="81" ref="I797:I802">E797-D797</f>
        <v>0</v>
      </c>
      <c r="J797" s="26"/>
      <c r="K797" s="25"/>
      <c r="L797" s="25"/>
      <c r="M797" s="256"/>
    </row>
    <row r="798" spans="1:13" ht="39.75" customHeight="1">
      <c r="A798" s="272" t="s">
        <v>919</v>
      </c>
      <c r="B798" s="163" t="s">
        <v>1520</v>
      </c>
      <c r="C798" s="162"/>
      <c r="D798" s="47">
        <v>0.914</v>
      </c>
      <c r="E798" s="47">
        <v>0.91083626</v>
      </c>
      <c r="F798" s="24">
        <f t="shared" si="79"/>
        <v>0.91083626</v>
      </c>
      <c r="G798" s="47">
        <v>0.91083626</v>
      </c>
      <c r="H798" s="25"/>
      <c r="I798" s="25">
        <f t="shared" si="81"/>
        <v>-0.0031637400000000815</v>
      </c>
      <c r="J798" s="26">
        <v>-0.0034614223194748828</v>
      </c>
      <c r="K798" s="25"/>
      <c r="L798" s="25"/>
      <c r="M798" s="256"/>
    </row>
    <row r="799" spans="1:13" ht="31.5" customHeight="1">
      <c r="A799" s="272" t="s">
        <v>918</v>
      </c>
      <c r="B799" s="162" t="s">
        <v>263</v>
      </c>
      <c r="C799" s="162"/>
      <c r="D799" s="47">
        <v>6.08784566</v>
      </c>
      <c r="E799" s="47">
        <v>6.2000499399999995</v>
      </c>
      <c r="F799" s="24">
        <f t="shared" si="79"/>
        <v>6.2000499399999995</v>
      </c>
      <c r="G799" s="47">
        <v>6.2000499399999995</v>
      </c>
      <c r="H799" s="25"/>
      <c r="I799" s="25">
        <f t="shared" si="81"/>
        <v>0.11220427999999938</v>
      </c>
      <c r="J799" s="26">
        <v>0.018430868038793013</v>
      </c>
      <c r="K799" s="25"/>
      <c r="L799" s="25"/>
      <c r="M799" s="256"/>
    </row>
    <row r="800" spans="1:13" ht="45.75" customHeight="1">
      <c r="A800" s="272" t="s">
        <v>917</v>
      </c>
      <c r="B800" s="162" t="s">
        <v>264</v>
      </c>
      <c r="C800" s="162"/>
      <c r="D800" s="47">
        <v>1.30106009</v>
      </c>
      <c r="E800" s="47">
        <v>1.1868506699999999</v>
      </c>
      <c r="F800" s="24">
        <f t="shared" si="79"/>
        <v>1.1868506699999999</v>
      </c>
      <c r="G800" s="47">
        <v>1.1868506699999999</v>
      </c>
      <c r="H800" s="25"/>
      <c r="I800" s="25">
        <f t="shared" si="81"/>
        <v>-0.11420942000000012</v>
      </c>
      <c r="J800" s="26">
        <v>-0.08778181797890683</v>
      </c>
      <c r="K800" s="25"/>
      <c r="L800" s="25"/>
      <c r="M800" s="256"/>
    </row>
    <row r="801" spans="1:13" ht="42.75" customHeight="1">
      <c r="A801" s="272" t="s">
        <v>916</v>
      </c>
      <c r="B801" s="162" t="s">
        <v>513</v>
      </c>
      <c r="C801" s="162"/>
      <c r="D801" s="47">
        <v>0.29814</v>
      </c>
      <c r="E801" s="47">
        <v>0.27292456000000004</v>
      </c>
      <c r="F801" s="24">
        <f t="shared" si="79"/>
        <v>0.27292456000000004</v>
      </c>
      <c r="G801" s="47">
        <v>0.27292456000000004</v>
      </c>
      <c r="H801" s="25"/>
      <c r="I801" s="25">
        <f t="shared" si="81"/>
        <v>-0.025215439999999978</v>
      </c>
      <c r="J801" s="26">
        <v>-0.08457583685516867</v>
      </c>
      <c r="K801" s="25"/>
      <c r="L801" s="25"/>
      <c r="M801" s="256"/>
    </row>
    <row r="802" spans="1:13" ht="42.75" customHeight="1">
      <c r="A802" s="272" t="s">
        <v>915</v>
      </c>
      <c r="B802" s="162" t="s">
        <v>689</v>
      </c>
      <c r="C802" s="162"/>
      <c r="D802" s="47">
        <v>0.228</v>
      </c>
      <c r="E802" s="47">
        <v>0.22904249999999998</v>
      </c>
      <c r="F802" s="24">
        <f t="shared" si="79"/>
        <v>0.22904249999999998</v>
      </c>
      <c r="G802" s="47">
        <v>0.22904249999999998</v>
      </c>
      <c r="H802" s="25"/>
      <c r="I802" s="25">
        <f t="shared" si="81"/>
        <v>0.001042499999999974</v>
      </c>
      <c r="J802" s="26">
        <v>0.004572368421052575</v>
      </c>
      <c r="K802" s="25"/>
      <c r="L802" s="25"/>
      <c r="M802" s="256"/>
    </row>
    <row r="803" spans="1:13" ht="101.25" customHeight="1">
      <c r="A803" s="272" t="s">
        <v>914</v>
      </c>
      <c r="B803" s="162" t="s">
        <v>690</v>
      </c>
      <c r="C803" s="162"/>
      <c r="D803" s="47">
        <v>0.14887602</v>
      </c>
      <c r="E803" s="47">
        <v>0.1492545</v>
      </c>
      <c r="F803" s="24">
        <f t="shared" si="79"/>
        <v>0.1492545</v>
      </c>
      <c r="G803" s="47">
        <v>0.1492545</v>
      </c>
      <c r="H803" s="25"/>
      <c r="I803" s="25"/>
      <c r="J803" s="26"/>
      <c r="K803" s="25"/>
      <c r="L803" s="25"/>
      <c r="M803" s="256"/>
    </row>
    <row r="804" spans="1:13" ht="93.75" customHeight="1">
      <c r="A804" s="272" t="s">
        <v>913</v>
      </c>
      <c r="B804" s="162" t="s">
        <v>912</v>
      </c>
      <c r="C804" s="162"/>
      <c r="D804" s="47">
        <v>0.07069204</v>
      </c>
      <c r="E804" s="47">
        <v>0.06816204</v>
      </c>
      <c r="F804" s="24">
        <f t="shared" si="79"/>
        <v>0.06816204</v>
      </c>
      <c r="G804" s="47">
        <v>0.06816204</v>
      </c>
      <c r="H804" s="25"/>
      <c r="I804" s="25">
        <f aca="true" t="shared" si="82" ref="I804:I810">E804-D804</f>
        <v>-0.0025300000000000045</v>
      </c>
      <c r="J804" s="26">
        <v>-0.03578903650255394</v>
      </c>
      <c r="K804" s="25"/>
      <c r="L804" s="25"/>
      <c r="M804" s="256"/>
    </row>
    <row r="805" spans="1:13" ht="120.75" customHeight="1">
      <c r="A805" s="272" t="s">
        <v>911</v>
      </c>
      <c r="B805" s="162" t="s">
        <v>910</v>
      </c>
      <c r="C805" s="162"/>
      <c r="D805" s="47">
        <v>0.0469</v>
      </c>
      <c r="E805" s="47">
        <v>0.0469</v>
      </c>
      <c r="F805" s="24">
        <f t="shared" si="79"/>
        <v>0.0469</v>
      </c>
      <c r="G805" s="47">
        <v>0.0469</v>
      </c>
      <c r="H805" s="25"/>
      <c r="I805" s="25">
        <f t="shared" si="82"/>
        <v>0</v>
      </c>
      <c r="J805" s="26">
        <v>0</v>
      </c>
      <c r="K805" s="25"/>
      <c r="L805" s="25"/>
      <c r="M805" s="256"/>
    </row>
    <row r="806" spans="1:13" ht="121.5" customHeight="1">
      <c r="A806" s="272" t="s">
        <v>909</v>
      </c>
      <c r="B806" s="162" t="s">
        <v>820</v>
      </c>
      <c r="C806" s="162"/>
      <c r="D806" s="47">
        <v>0</v>
      </c>
      <c r="E806" s="47">
        <v>0.04838913</v>
      </c>
      <c r="F806" s="24">
        <f t="shared" si="79"/>
        <v>0.04838913</v>
      </c>
      <c r="G806" s="47">
        <v>0.04838913</v>
      </c>
      <c r="H806" s="25"/>
      <c r="I806" s="25">
        <f t="shared" si="82"/>
        <v>0.04838913</v>
      </c>
      <c r="J806" s="26"/>
      <c r="K806" s="25"/>
      <c r="L806" s="25"/>
      <c r="M806" s="186" t="s">
        <v>1537</v>
      </c>
    </row>
    <row r="807" spans="1:13" ht="105.75" customHeight="1">
      <c r="A807" s="272" t="s">
        <v>908</v>
      </c>
      <c r="B807" s="162" t="s">
        <v>907</v>
      </c>
      <c r="C807" s="162"/>
      <c r="D807" s="47">
        <v>0.0354599</v>
      </c>
      <c r="E807" s="47">
        <v>0.036839449999999996</v>
      </c>
      <c r="F807" s="24">
        <f t="shared" si="79"/>
        <v>0.036839449999999996</v>
      </c>
      <c r="G807" s="47">
        <v>0.036839449999999996</v>
      </c>
      <c r="H807" s="25"/>
      <c r="I807" s="25">
        <f t="shared" si="82"/>
        <v>0.0013795499999999933</v>
      </c>
      <c r="J807" s="26">
        <v>0.038904509036968404</v>
      </c>
      <c r="K807" s="25"/>
      <c r="L807" s="25"/>
      <c r="M807" s="256"/>
    </row>
    <row r="808" spans="1:13" ht="105.75" customHeight="1">
      <c r="A808" s="272" t="s">
        <v>906</v>
      </c>
      <c r="B808" s="162" t="s">
        <v>691</v>
      </c>
      <c r="C808" s="162"/>
      <c r="D808" s="47">
        <v>0.07094204999999999</v>
      </c>
      <c r="E808" s="47">
        <v>0.07634205</v>
      </c>
      <c r="F808" s="24">
        <f t="shared" si="79"/>
        <v>0.07634205</v>
      </c>
      <c r="G808" s="47">
        <f>F808</f>
        <v>0.07634205</v>
      </c>
      <c r="H808" s="25"/>
      <c r="I808" s="25">
        <f t="shared" si="82"/>
        <v>0.005400000000000002</v>
      </c>
      <c r="J808" s="26">
        <v>0.07611846570545966</v>
      </c>
      <c r="K808" s="25"/>
      <c r="L808" s="25"/>
      <c r="M808" s="256"/>
    </row>
    <row r="809" spans="1:13" ht="57" customHeight="1">
      <c r="A809" s="272" t="s">
        <v>905</v>
      </c>
      <c r="B809" s="162" t="s">
        <v>692</v>
      </c>
      <c r="C809" s="162"/>
      <c r="D809" s="47">
        <v>0.097</v>
      </c>
      <c r="E809" s="47">
        <v>0.09242939</v>
      </c>
      <c r="F809" s="24">
        <f t="shared" si="79"/>
        <v>0.09242939</v>
      </c>
      <c r="G809" s="47">
        <v>0.09242939</v>
      </c>
      <c r="H809" s="25"/>
      <c r="I809" s="25">
        <f t="shared" si="82"/>
        <v>-0.004570610000000003</v>
      </c>
      <c r="J809" s="26">
        <v>-0.047119690721649565</v>
      </c>
      <c r="K809" s="25"/>
      <c r="L809" s="25"/>
      <c r="M809" s="256"/>
    </row>
    <row r="810" spans="1:13" ht="98.25" customHeight="1">
      <c r="A810" s="272" t="s">
        <v>904</v>
      </c>
      <c r="B810" s="162" t="s">
        <v>693</v>
      </c>
      <c r="C810" s="162"/>
      <c r="D810" s="47">
        <v>0.218</v>
      </c>
      <c r="E810" s="47">
        <v>0.19543905</v>
      </c>
      <c r="F810" s="24">
        <f t="shared" si="79"/>
        <v>0.19543905</v>
      </c>
      <c r="G810" s="47">
        <v>0.19543905</v>
      </c>
      <c r="H810" s="25"/>
      <c r="I810" s="25">
        <f t="shared" si="82"/>
        <v>-0.022560949999999996</v>
      </c>
      <c r="J810" s="26">
        <v>-0.10349059633027524</v>
      </c>
      <c r="K810" s="25"/>
      <c r="L810" s="25"/>
      <c r="M810" s="256"/>
    </row>
    <row r="811" spans="1:13" ht="57" customHeight="1">
      <c r="A811" s="272" t="s">
        <v>903</v>
      </c>
      <c r="B811" s="162" t="s">
        <v>265</v>
      </c>
      <c r="C811" s="162"/>
      <c r="D811" s="47">
        <v>0.133</v>
      </c>
      <c r="E811" s="47">
        <v>0.13333</v>
      </c>
      <c r="F811" s="24">
        <f t="shared" si="79"/>
        <v>0.13333</v>
      </c>
      <c r="G811" s="25"/>
      <c r="H811" s="25"/>
      <c r="I811" s="25"/>
      <c r="J811" s="26"/>
      <c r="K811" s="25"/>
      <c r="L811" s="25"/>
      <c r="M811" s="256"/>
    </row>
    <row r="812" spans="1:13" ht="57" customHeight="1">
      <c r="A812" s="272" t="s">
        <v>902</v>
      </c>
      <c r="B812" s="162" t="s">
        <v>225</v>
      </c>
      <c r="C812" s="162"/>
      <c r="D812" s="47">
        <v>1.838594</v>
      </c>
      <c r="E812" s="47">
        <v>1.838594</v>
      </c>
      <c r="F812" s="24">
        <f t="shared" si="79"/>
        <v>1.838594</v>
      </c>
      <c r="G812" s="25"/>
      <c r="H812" s="25"/>
      <c r="I812" s="25">
        <f aca="true" t="shared" si="83" ref="I812:I825">E812-D812</f>
        <v>0</v>
      </c>
      <c r="J812" s="26">
        <v>0</v>
      </c>
      <c r="K812" s="25"/>
      <c r="L812" s="25"/>
      <c r="M812" s="256"/>
    </row>
    <row r="813" spans="1:13" ht="57" customHeight="1">
      <c r="A813" s="272" t="s">
        <v>1521</v>
      </c>
      <c r="B813" s="164" t="s">
        <v>1524</v>
      </c>
      <c r="C813" s="162"/>
      <c r="D813" s="47"/>
      <c r="E813" s="47">
        <v>0.23052975999999997</v>
      </c>
      <c r="F813" s="24">
        <f t="shared" si="79"/>
        <v>0.23052975999999997</v>
      </c>
      <c r="G813" s="165">
        <v>0.23052975999999997</v>
      </c>
      <c r="H813" s="25"/>
      <c r="I813" s="25">
        <f t="shared" si="83"/>
        <v>0.23052975999999997</v>
      </c>
      <c r="J813" s="26"/>
      <c r="K813" s="25"/>
      <c r="L813" s="25"/>
      <c r="M813" s="186" t="s">
        <v>1537</v>
      </c>
    </row>
    <row r="814" spans="1:13" ht="73.5" customHeight="1">
      <c r="A814" s="272" t="s">
        <v>1522</v>
      </c>
      <c r="B814" s="164" t="s">
        <v>1525</v>
      </c>
      <c r="C814" s="162"/>
      <c r="D814" s="47"/>
      <c r="E814" s="47">
        <v>0.08548359</v>
      </c>
      <c r="F814" s="24">
        <f t="shared" si="79"/>
        <v>0.08548359</v>
      </c>
      <c r="G814" s="165">
        <v>0.08548359</v>
      </c>
      <c r="H814" s="25"/>
      <c r="I814" s="25">
        <f t="shared" si="83"/>
        <v>0.08548359</v>
      </c>
      <c r="J814" s="26"/>
      <c r="K814" s="25"/>
      <c r="L814" s="25"/>
      <c r="M814" s="186" t="s">
        <v>1537</v>
      </c>
    </row>
    <row r="815" spans="1:13" ht="72.75" customHeight="1">
      <c r="A815" s="272" t="s">
        <v>1523</v>
      </c>
      <c r="B815" s="164" t="s">
        <v>1526</v>
      </c>
      <c r="C815" s="162"/>
      <c r="D815" s="47"/>
      <c r="E815" s="47">
        <v>0.61273264</v>
      </c>
      <c r="F815" s="24">
        <f t="shared" si="79"/>
        <v>0.61273264</v>
      </c>
      <c r="G815" s="165">
        <v>0.61273264</v>
      </c>
      <c r="H815" s="25"/>
      <c r="I815" s="25">
        <f t="shared" si="83"/>
        <v>0.61273264</v>
      </c>
      <c r="J815" s="26"/>
      <c r="K815" s="25"/>
      <c r="L815" s="25"/>
      <c r="M815" s="186" t="s">
        <v>1537</v>
      </c>
    </row>
    <row r="816" spans="1:13" ht="24.75" customHeight="1">
      <c r="A816" s="221" t="s">
        <v>115</v>
      </c>
      <c r="B816" s="161" t="s">
        <v>91</v>
      </c>
      <c r="C816" s="161"/>
      <c r="D816" s="166"/>
      <c r="E816" s="47">
        <v>0</v>
      </c>
      <c r="F816" s="24">
        <f t="shared" si="79"/>
        <v>0</v>
      </c>
      <c r="G816" s="167"/>
      <c r="H816" s="167"/>
      <c r="I816" s="25">
        <f t="shared" si="83"/>
        <v>0</v>
      </c>
      <c r="J816" s="26"/>
      <c r="K816" s="167"/>
      <c r="L816" s="167"/>
      <c r="M816" s="256"/>
    </row>
    <row r="817" spans="1:13" ht="57" customHeight="1">
      <c r="A817" s="272" t="s">
        <v>901</v>
      </c>
      <c r="B817" s="162" t="s">
        <v>900</v>
      </c>
      <c r="C817" s="162"/>
      <c r="D817" s="47">
        <v>0.15</v>
      </c>
      <c r="E817" s="47">
        <v>0.13274448</v>
      </c>
      <c r="F817" s="24">
        <f t="shared" si="79"/>
        <v>0.13274448</v>
      </c>
      <c r="G817" s="47">
        <v>0.13274448</v>
      </c>
      <c r="H817" s="25"/>
      <c r="I817" s="25">
        <f t="shared" si="83"/>
        <v>-0.017255519999999996</v>
      </c>
      <c r="J817" s="26">
        <v>-0.11503679999999994</v>
      </c>
      <c r="K817" s="25"/>
      <c r="L817" s="25"/>
      <c r="M817" s="256"/>
    </row>
    <row r="818" spans="1:13" ht="29.25" customHeight="1">
      <c r="A818" s="221" t="s">
        <v>120</v>
      </c>
      <c r="B818" s="161" t="s">
        <v>79</v>
      </c>
      <c r="C818" s="161"/>
      <c r="D818" s="47"/>
      <c r="E818" s="47">
        <v>0</v>
      </c>
      <c r="F818" s="24">
        <f t="shared" si="79"/>
        <v>0</v>
      </c>
      <c r="G818" s="25"/>
      <c r="H818" s="25"/>
      <c r="I818" s="25">
        <f t="shared" si="83"/>
        <v>0</v>
      </c>
      <c r="J818" s="26"/>
      <c r="K818" s="25"/>
      <c r="L818" s="25"/>
      <c r="M818" s="256"/>
    </row>
    <row r="819" spans="1:13" ht="61.5" customHeight="1">
      <c r="A819" s="185" t="s">
        <v>899</v>
      </c>
      <c r="B819" s="162" t="s">
        <v>543</v>
      </c>
      <c r="C819" s="162"/>
      <c r="D819" s="47">
        <v>3.65592684</v>
      </c>
      <c r="E819" s="47">
        <v>3.7162384599999996</v>
      </c>
      <c r="F819" s="24">
        <f t="shared" si="79"/>
        <v>3.7162384599999996</v>
      </c>
      <c r="G819" s="47">
        <v>3.7162384599999996</v>
      </c>
      <c r="H819" s="25"/>
      <c r="I819" s="25">
        <f t="shared" si="83"/>
        <v>0.06031161999999979</v>
      </c>
      <c r="J819" s="26">
        <v>0.01649694390492784</v>
      </c>
      <c r="K819" s="25"/>
      <c r="L819" s="25"/>
      <c r="M819" s="256"/>
    </row>
    <row r="820" spans="1:13" ht="39" customHeight="1">
      <c r="A820" s="196" t="s">
        <v>898</v>
      </c>
      <c r="B820" s="57" t="s">
        <v>897</v>
      </c>
      <c r="C820" s="57"/>
      <c r="D820" s="20">
        <v>5.03562547</v>
      </c>
      <c r="E820" s="20">
        <v>5.028010640000001</v>
      </c>
      <c r="F820" s="20">
        <f t="shared" si="79"/>
        <v>5.028010640000001</v>
      </c>
      <c r="G820" s="58">
        <f>SUM(G822:G843)</f>
        <v>4.176996204823322</v>
      </c>
      <c r="H820" s="58"/>
      <c r="I820" s="15">
        <f t="shared" si="83"/>
        <v>-0.007614829999999628</v>
      </c>
      <c r="J820" s="16">
        <v>-0.0015121914934630443</v>
      </c>
      <c r="K820" s="58"/>
      <c r="L820" s="58"/>
      <c r="M820" s="244"/>
    </row>
    <row r="821" spans="1:13" ht="32.25" customHeight="1">
      <c r="A821" s="235" t="s">
        <v>896</v>
      </c>
      <c r="B821" s="56" t="s">
        <v>105</v>
      </c>
      <c r="C821" s="56"/>
      <c r="D821" s="52"/>
      <c r="E821" s="52"/>
      <c r="F821" s="24">
        <f t="shared" si="79"/>
        <v>0</v>
      </c>
      <c r="G821" s="44"/>
      <c r="H821" s="44"/>
      <c r="I821" s="25">
        <f t="shared" si="83"/>
        <v>0</v>
      </c>
      <c r="J821" s="26"/>
      <c r="K821" s="118"/>
      <c r="L821" s="118"/>
      <c r="M821" s="245"/>
    </row>
    <row r="822" spans="1:13" ht="62.25" customHeight="1">
      <c r="A822" s="205" t="s">
        <v>479</v>
      </c>
      <c r="B822" s="27" t="s">
        <v>363</v>
      </c>
      <c r="C822" s="28"/>
      <c r="D822" s="25">
        <v>0.28151272</v>
      </c>
      <c r="E822" s="25">
        <v>0.30874658</v>
      </c>
      <c r="F822" s="24">
        <f t="shared" si="79"/>
        <v>0.30874658</v>
      </c>
      <c r="G822" s="25">
        <v>0.09674113482332158</v>
      </c>
      <c r="H822" s="25"/>
      <c r="I822" s="25">
        <f t="shared" si="83"/>
        <v>0.02723386</v>
      </c>
      <c r="J822" s="26">
        <v>0.09674113482332158</v>
      </c>
      <c r="K822" s="25"/>
      <c r="L822" s="25"/>
      <c r="M822" s="186"/>
    </row>
    <row r="823" spans="1:13" ht="58.5" customHeight="1">
      <c r="A823" s="205" t="s">
        <v>480</v>
      </c>
      <c r="B823" s="27" t="s">
        <v>365</v>
      </c>
      <c r="C823" s="28"/>
      <c r="D823" s="25">
        <v>0.07629808</v>
      </c>
      <c r="E823" s="25">
        <v>0.07093596999999999</v>
      </c>
      <c r="F823" s="24">
        <f t="shared" si="79"/>
        <v>0.07093596999999999</v>
      </c>
      <c r="G823" s="25">
        <v>0.07093596999999999</v>
      </c>
      <c r="H823" s="25"/>
      <c r="I823" s="25">
        <f t="shared" si="83"/>
        <v>-0.005362110000000017</v>
      </c>
      <c r="J823" s="26">
        <v>-0.07027843950988044</v>
      </c>
      <c r="K823" s="25"/>
      <c r="L823" s="25"/>
      <c r="M823" s="186"/>
    </row>
    <row r="824" spans="1:13" ht="57" customHeight="1">
      <c r="A824" s="205" t="s">
        <v>481</v>
      </c>
      <c r="B824" s="27" t="s">
        <v>362</v>
      </c>
      <c r="C824" s="28"/>
      <c r="D824" s="25">
        <v>0.40528734</v>
      </c>
      <c r="E824" s="25">
        <v>0.3959867</v>
      </c>
      <c r="F824" s="24">
        <f t="shared" si="79"/>
        <v>0.3959867</v>
      </c>
      <c r="G824" s="25">
        <f>F824</f>
        <v>0.3959867</v>
      </c>
      <c r="H824" s="25"/>
      <c r="I824" s="25">
        <f t="shared" si="83"/>
        <v>-0.009300639999999971</v>
      </c>
      <c r="J824" s="26">
        <v>-0.022948261843066642</v>
      </c>
      <c r="K824" s="25"/>
      <c r="L824" s="25"/>
      <c r="M824" s="186"/>
    </row>
    <row r="825" spans="1:13" ht="36.75" customHeight="1">
      <c r="A825" s="235" t="s">
        <v>884</v>
      </c>
      <c r="B825" s="56" t="s">
        <v>111</v>
      </c>
      <c r="C825" s="28"/>
      <c r="D825" s="52"/>
      <c r="E825" s="25">
        <v>0</v>
      </c>
      <c r="F825" s="24">
        <f t="shared" si="79"/>
        <v>0</v>
      </c>
      <c r="G825" s="44"/>
      <c r="H825" s="44"/>
      <c r="I825" s="25">
        <f t="shared" si="83"/>
        <v>0</v>
      </c>
      <c r="J825" s="26"/>
      <c r="K825" s="44"/>
      <c r="L825" s="44"/>
      <c r="M825" s="184"/>
    </row>
    <row r="826" spans="1:13" ht="57" customHeight="1">
      <c r="A826" s="185" t="s">
        <v>482</v>
      </c>
      <c r="B826" s="27" t="s">
        <v>364</v>
      </c>
      <c r="C826" s="28"/>
      <c r="D826" s="25">
        <v>0.46577086</v>
      </c>
      <c r="E826" s="25">
        <v>0.4662266</v>
      </c>
      <c r="F826" s="24">
        <f t="shared" si="79"/>
        <v>0.4662266</v>
      </c>
      <c r="G826" s="25">
        <f>F826</f>
        <v>0.4662266</v>
      </c>
      <c r="H826" s="25"/>
      <c r="I826" s="25"/>
      <c r="J826" s="26"/>
      <c r="K826" s="25"/>
      <c r="L826" s="25"/>
      <c r="M826" s="186"/>
    </row>
    <row r="827" spans="1:13" ht="57" customHeight="1">
      <c r="A827" s="185" t="s">
        <v>483</v>
      </c>
      <c r="B827" s="27" t="s">
        <v>358</v>
      </c>
      <c r="C827" s="28"/>
      <c r="D827" s="25">
        <v>0.44501672999999997</v>
      </c>
      <c r="E827" s="25">
        <v>0.41763779999999995</v>
      </c>
      <c r="F827" s="24">
        <f t="shared" si="79"/>
        <v>0.41763779999999995</v>
      </c>
      <c r="G827" s="25">
        <f aca="true" t="shared" si="84" ref="G827:G832">F827</f>
        <v>0.41763779999999995</v>
      </c>
      <c r="H827" s="25"/>
      <c r="I827" s="25">
        <f aca="true" t="shared" si="85" ref="I827:I837">E827-D827</f>
        <v>-0.027378930000000024</v>
      </c>
      <c r="J827" s="26">
        <v>-0.06152337239096617</v>
      </c>
      <c r="K827" s="25"/>
      <c r="L827" s="25"/>
      <c r="M827" s="186"/>
    </row>
    <row r="828" spans="1:13" ht="57" customHeight="1">
      <c r="A828" s="185" t="s">
        <v>484</v>
      </c>
      <c r="B828" s="27" t="s">
        <v>359</v>
      </c>
      <c r="C828" s="28"/>
      <c r="D828" s="25">
        <v>0.29216584</v>
      </c>
      <c r="E828" s="25">
        <v>0.28320284</v>
      </c>
      <c r="F828" s="24">
        <f t="shared" si="79"/>
        <v>0.28320284</v>
      </c>
      <c r="G828" s="25">
        <f t="shared" si="84"/>
        <v>0.28320284</v>
      </c>
      <c r="H828" s="25"/>
      <c r="I828" s="25">
        <f t="shared" si="85"/>
        <v>-0.008962999999999999</v>
      </c>
      <c r="J828" s="26">
        <v>-0.03067778218014805</v>
      </c>
      <c r="K828" s="25"/>
      <c r="L828" s="25"/>
      <c r="M828" s="273"/>
    </row>
    <row r="829" spans="1:13" ht="57" customHeight="1">
      <c r="A829" s="185" t="s">
        <v>545</v>
      </c>
      <c r="B829" s="27" t="s">
        <v>360</v>
      </c>
      <c r="C829" s="28"/>
      <c r="D829" s="25">
        <v>0.46084553</v>
      </c>
      <c r="E829" s="25">
        <v>0.46084553</v>
      </c>
      <c r="F829" s="24">
        <f t="shared" si="79"/>
        <v>0.46084553</v>
      </c>
      <c r="G829" s="25">
        <f t="shared" si="84"/>
        <v>0.46084553</v>
      </c>
      <c r="H829" s="25"/>
      <c r="I829" s="25">
        <f t="shared" si="85"/>
        <v>0</v>
      </c>
      <c r="J829" s="26">
        <v>0</v>
      </c>
      <c r="K829" s="25"/>
      <c r="L829" s="25"/>
      <c r="M829" s="273"/>
    </row>
    <row r="830" spans="1:13" ht="68.25" customHeight="1">
      <c r="A830" s="185" t="s">
        <v>695</v>
      </c>
      <c r="B830" s="168" t="s">
        <v>515</v>
      </c>
      <c r="C830" s="28"/>
      <c r="D830" s="25">
        <v>0.47919043</v>
      </c>
      <c r="E830" s="25">
        <v>0.48665242999999997</v>
      </c>
      <c r="F830" s="24">
        <f t="shared" si="79"/>
        <v>0.48665242999999997</v>
      </c>
      <c r="G830" s="25">
        <f t="shared" si="84"/>
        <v>0.48665242999999997</v>
      </c>
      <c r="H830" s="25"/>
      <c r="I830" s="25">
        <f t="shared" si="85"/>
        <v>0.007461999999999969</v>
      </c>
      <c r="J830" s="26">
        <v>0.015572097297519072</v>
      </c>
      <c r="K830" s="25"/>
      <c r="L830" s="25"/>
      <c r="M830" s="186"/>
    </row>
    <row r="831" spans="1:13" ht="68.25" customHeight="1">
      <c r="A831" s="185" t="s">
        <v>696</v>
      </c>
      <c r="B831" s="168" t="s">
        <v>694</v>
      </c>
      <c r="C831" s="28"/>
      <c r="D831" s="25">
        <v>0.18223231</v>
      </c>
      <c r="E831" s="25">
        <v>0.17840031</v>
      </c>
      <c r="F831" s="24">
        <f t="shared" si="79"/>
        <v>0.17840031</v>
      </c>
      <c r="G831" s="25">
        <f t="shared" si="84"/>
        <v>0.17840031</v>
      </c>
      <c r="H831" s="25"/>
      <c r="I831" s="25">
        <f t="shared" si="85"/>
        <v>-0.003832000000000002</v>
      </c>
      <c r="J831" s="26">
        <v>-0.021028104181964213</v>
      </c>
      <c r="K831" s="25"/>
      <c r="L831" s="25"/>
      <c r="M831" s="186"/>
    </row>
    <row r="832" spans="1:13" ht="66.75" customHeight="1">
      <c r="A832" s="185" t="s">
        <v>895</v>
      </c>
      <c r="B832" s="169" t="s">
        <v>514</v>
      </c>
      <c r="C832" s="28"/>
      <c r="D832" s="25">
        <v>0.03962863</v>
      </c>
      <c r="E832" s="25">
        <v>0.03962863</v>
      </c>
      <c r="F832" s="24">
        <f t="shared" si="79"/>
        <v>0.03962863</v>
      </c>
      <c r="G832" s="25">
        <f t="shared" si="84"/>
        <v>0.03962863</v>
      </c>
      <c r="H832" s="25"/>
      <c r="I832" s="25">
        <f t="shared" si="85"/>
        <v>0</v>
      </c>
      <c r="J832" s="26">
        <v>0</v>
      </c>
      <c r="K832" s="25"/>
      <c r="L832" s="25"/>
      <c r="M832" s="186"/>
    </row>
    <row r="833" spans="1:13" ht="57" customHeight="1">
      <c r="A833" s="185" t="s">
        <v>894</v>
      </c>
      <c r="B833" s="27" t="s">
        <v>893</v>
      </c>
      <c r="C833" s="28"/>
      <c r="D833" s="25">
        <v>0.564669</v>
      </c>
      <c r="E833" s="25">
        <v>0.564669</v>
      </c>
      <c r="F833" s="24">
        <f t="shared" si="79"/>
        <v>0.564669</v>
      </c>
      <c r="G833" s="25"/>
      <c r="H833" s="25"/>
      <c r="I833" s="25">
        <f t="shared" si="85"/>
        <v>0</v>
      </c>
      <c r="J833" s="26">
        <v>0</v>
      </c>
      <c r="K833" s="25"/>
      <c r="L833" s="25"/>
      <c r="M833" s="186"/>
    </row>
    <row r="834" spans="1:13" ht="57" customHeight="1">
      <c r="A834" s="185" t="s">
        <v>892</v>
      </c>
      <c r="B834" s="27" t="s">
        <v>821</v>
      </c>
      <c r="C834" s="28"/>
      <c r="D834" s="25">
        <v>0.02219</v>
      </c>
      <c r="E834" s="25">
        <v>0.02219</v>
      </c>
      <c r="F834" s="24">
        <f t="shared" si="79"/>
        <v>0.02219</v>
      </c>
      <c r="G834" s="25"/>
      <c r="H834" s="25"/>
      <c r="I834" s="25">
        <f t="shared" si="85"/>
        <v>0</v>
      </c>
      <c r="J834" s="26">
        <v>0</v>
      </c>
      <c r="K834" s="25"/>
      <c r="L834" s="25"/>
      <c r="M834" s="186"/>
    </row>
    <row r="835" spans="1:13" ht="57" customHeight="1">
      <c r="A835" s="185" t="s">
        <v>891</v>
      </c>
      <c r="B835" s="27" t="s">
        <v>822</v>
      </c>
      <c r="C835" s="28"/>
      <c r="D835" s="25">
        <v>0.02219</v>
      </c>
      <c r="E835" s="25">
        <v>0.02219</v>
      </c>
      <c r="F835" s="24">
        <f t="shared" si="79"/>
        <v>0.02219</v>
      </c>
      <c r="G835" s="25"/>
      <c r="H835" s="25"/>
      <c r="I835" s="25">
        <f t="shared" si="85"/>
        <v>0</v>
      </c>
      <c r="J835" s="26">
        <v>0</v>
      </c>
      <c r="K835" s="25"/>
      <c r="L835" s="25"/>
      <c r="M835" s="186"/>
    </row>
    <row r="836" spans="1:13" ht="57" customHeight="1">
      <c r="A836" s="185" t="s">
        <v>890</v>
      </c>
      <c r="B836" s="27" t="s">
        <v>823</v>
      </c>
      <c r="C836" s="28"/>
      <c r="D836" s="25">
        <v>0.037335</v>
      </c>
      <c r="E836" s="25">
        <v>0.02996</v>
      </c>
      <c r="F836" s="24">
        <f t="shared" si="79"/>
        <v>0.02996</v>
      </c>
      <c r="G836" s="25"/>
      <c r="H836" s="25"/>
      <c r="I836" s="25">
        <f t="shared" si="85"/>
        <v>-0.007375</v>
      </c>
      <c r="J836" s="26">
        <v>-0.19753582429355832</v>
      </c>
      <c r="K836" s="25"/>
      <c r="L836" s="25"/>
      <c r="M836" s="186"/>
    </row>
    <row r="837" spans="1:13" ht="32.25" customHeight="1">
      <c r="A837" s="235" t="s">
        <v>114</v>
      </c>
      <c r="B837" s="56" t="s">
        <v>90</v>
      </c>
      <c r="C837" s="28"/>
      <c r="D837" s="52"/>
      <c r="E837" s="25">
        <v>0</v>
      </c>
      <c r="F837" s="24">
        <f t="shared" si="79"/>
        <v>0</v>
      </c>
      <c r="G837" s="44"/>
      <c r="H837" s="44"/>
      <c r="I837" s="25">
        <f t="shared" si="85"/>
        <v>0</v>
      </c>
      <c r="J837" s="26"/>
      <c r="K837" s="44"/>
      <c r="L837" s="44"/>
      <c r="M837" s="184"/>
    </row>
    <row r="838" spans="1:13" ht="43.5" customHeight="1">
      <c r="A838" s="205" t="s">
        <v>889</v>
      </c>
      <c r="B838" s="27" t="s">
        <v>824</v>
      </c>
      <c r="C838" s="28"/>
      <c r="D838" s="25">
        <v>0.454</v>
      </c>
      <c r="E838" s="25">
        <v>0.45399999</v>
      </c>
      <c r="F838" s="24">
        <f t="shared" si="79"/>
        <v>0.45399999</v>
      </c>
      <c r="G838" s="25">
        <v>0.454</v>
      </c>
      <c r="H838" s="25"/>
      <c r="I838" s="25"/>
      <c r="J838" s="26"/>
      <c r="K838" s="25"/>
      <c r="L838" s="25"/>
      <c r="M838" s="186"/>
    </row>
    <row r="839" spans="1:13" ht="37.5" customHeight="1">
      <c r="A839" s="235" t="s">
        <v>115</v>
      </c>
      <c r="B839" s="56" t="s">
        <v>91</v>
      </c>
      <c r="C839" s="28"/>
      <c r="D839" s="52"/>
      <c r="E839" s="25">
        <v>0</v>
      </c>
      <c r="F839" s="24">
        <f t="shared" si="79"/>
        <v>0</v>
      </c>
      <c r="G839" s="44"/>
      <c r="H839" s="44"/>
      <c r="I839" s="25">
        <f>E839-D839</f>
        <v>0</v>
      </c>
      <c r="J839" s="26"/>
      <c r="K839" s="44"/>
      <c r="L839" s="44"/>
      <c r="M839" s="184"/>
    </row>
    <row r="840" spans="1:13" ht="41.25" customHeight="1">
      <c r="A840" s="188" t="s">
        <v>888</v>
      </c>
      <c r="B840" s="162" t="s">
        <v>366</v>
      </c>
      <c r="C840" s="28"/>
      <c r="D840" s="25">
        <v>0.55</v>
      </c>
      <c r="E840" s="25">
        <v>0.54513279</v>
      </c>
      <c r="F840" s="24">
        <f t="shared" si="79"/>
        <v>0.54513279</v>
      </c>
      <c r="G840" s="25">
        <f>F840</f>
        <v>0.54513279</v>
      </c>
      <c r="H840" s="25"/>
      <c r="I840" s="25">
        <f>E840-D840</f>
        <v>-0.004867210000000011</v>
      </c>
      <c r="J840" s="26">
        <v>-0.008849472727272767</v>
      </c>
      <c r="K840" s="25"/>
      <c r="L840" s="25"/>
      <c r="M840" s="256"/>
    </row>
    <row r="841" spans="1:13" ht="45.75" customHeight="1">
      <c r="A841" s="188" t="s">
        <v>887</v>
      </c>
      <c r="B841" s="168" t="s">
        <v>205</v>
      </c>
      <c r="C841" s="28"/>
      <c r="D841" s="25">
        <v>0.2</v>
      </c>
      <c r="E841" s="25">
        <v>0.22433247</v>
      </c>
      <c r="F841" s="24">
        <f t="shared" si="79"/>
        <v>0.22433247</v>
      </c>
      <c r="G841" s="25">
        <f>F841</f>
        <v>0.22433247</v>
      </c>
      <c r="H841" s="25"/>
      <c r="I841" s="25">
        <f>E841-D841</f>
        <v>0.024332469999999995</v>
      </c>
      <c r="J841" s="26">
        <v>0.12166235000000003</v>
      </c>
      <c r="K841" s="25"/>
      <c r="L841" s="25"/>
      <c r="M841" s="256"/>
    </row>
    <row r="842" spans="1:13" ht="30.75" customHeight="1">
      <c r="A842" s="235" t="s">
        <v>122</v>
      </c>
      <c r="B842" s="56" t="s">
        <v>94</v>
      </c>
      <c r="C842" s="28"/>
      <c r="D842" s="52"/>
      <c r="E842" s="25">
        <v>0</v>
      </c>
      <c r="F842" s="24">
        <f t="shared" si="79"/>
        <v>0</v>
      </c>
      <c r="G842" s="44"/>
      <c r="H842" s="44"/>
      <c r="I842" s="25">
        <f>E842-D842</f>
        <v>0</v>
      </c>
      <c r="J842" s="26"/>
      <c r="K842" s="44"/>
      <c r="L842" s="44"/>
      <c r="M842" s="184"/>
    </row>
    <row r="843" spans="1:13" ht="39.75" customHeight="1">
      <c r="A843" s="188" t="s">
        <v>544</v>
      </c>
      <c r="B843" s="150" t="s">
        <v>361</v>
      </c>
      <c r="C843" s="28"/>
      <c r="D843" s="25">
        <v>0.057293</v>
      </c>
      <c r="E843" s="25">
        <v>0.057273</v>
      </c>
      <c r="F843" s="24">
        <f t="shared" si="79"/>
        <v>0.057273</v>
      </c>
      <c r="G843" s="25">
        <v>0.057273</v>
      </c>
      <c r="H843" s="25"/>
      <c r="I843" s="25"/>
      <c r="J843" s="26"/>
      <c r="K843" s="25"/>
      <c r="L843" s="25"/>
      <c r="M843" s="184"/>
    </row>
    <row r="844" spans="1:13" ht="57" customHeight="1">
      <c r="A844" s="196" t="s">
        <v>886</v>
      </c>
      <c r="B844" s="57" t="s">
        <v>885</v>
      </c>
      <c r="C844" s="57"/>
      <c r="D844" s="20">
        <v>3.64601579</v>
      </c>
      <c r="E844" s="20">
        <v>3.85134016</v>
      </c>
      <c r="F844" s="20">
        <f t="shared" si="79"/>
        <v>3.85134016</v>
      </c>
      <c r="G844" s="15">
        <f>SUM(G846:G855)</f>
        <v>3.77356616</v>
      </c>
      <c r="H844" s="15"/>
      <c r="I844" s="15">
        <f>E844-D844</f>
        <v>0.20532437000000003</v>
      </c>
      <c r="J844" s="16">
        <v>0.05631472320091069</v>
      </c>
      <c r="K844" s="15"/>
      <c r="L844" s="15"/>
      <c r="M844" s="244"/>
    </row>
    <row r="845" spans="1:13" ht="34.5" customHeight="1">
      <c r="A845" s="221" t="s">
        <v>884</v>
      </c>
      <c r="B845" s="161" t="s">
        <v>111</v>
      </c>
      <c r="C845" s="161"/>
      <c r="D845" s="25"/>
      <c r="E845" s="25">
        <v>0</v>
      </c>
      <c r="F845" s="24">
        <f aca="true" t="shared" si="86" ref="F845:F881">E845</f>
        <v>0</v>
      </c>
      <c r="G845" s="41"/>
      <c r="H845" s="41"/>
      <c r="I845" s="25">
        <f>E845-D845</f>
        <v>0</v>
      </c>
      <c r="J845" s="26"/>
      <c r="K845" s="119"/>
      <c r="L845" s="119"/>
      <c r="M845" s="246"/>
    </row>
    <row r="846" spans="1:13" ht="57" customHeight="1">
      <c r="A846" s="188" t="s">
        <v>268</v>
      </c>
      <c r="B846" s="32" t="s">
        <v>883</v>
      </c>
      <c r="C846" s="32"/>
      <c r="D846" s="25">
        <v>1.5903681500000002</v>
      </c>
      <c r="E846" s="25">
        <v>1.7850006600000001</v>
      </c>
      <c r="F846" s="24">
        <f t="shared" si="86"/>
        <v>1.7850006600000001</v>
      </c>
      <c r="G846" s="41">
        <f>F846</f>
        <v>1.7850006600000001</v>
      </c>
      <c r="H846" s="41"/>
      <c r="I846" s="25">
        <f>E846-D846</f>
        <v>0.19463250999999993</v>
      </c>
      <c r="J846" s="26">
        <v>0.12238204720083212</v>
      </c>
      <c r="K846" s="119"/>
      <c r="L846" s="119"/>
      <c r="M846" s="246"/>
    </row>
    <row r="847" spans="1:13" ht="57" customHeight="1">
      <c r="A847" s="188" t="s">
        <v>882</v>
      </c>
      <c r="B847" s="150" t="s">
        <v>511</v>
      </c>
      <c r="C847" s="150"/>
      <c r="D847" s="25">
        <v>0.10110882</v>
      </c>
      <c r="E847" s="25">
        <v>0.10110882</v>
      </c>
      <c r="F847" s="24">
        <f t="shared" si="86"/>
        <v>0.10110882</v>
      </c>
      <c r="G847" s="41">
        <f aca="true" t="shared" si="87" ref="G847:G855">F847</f>
        <v>0.10110882</v>
      </c>
      <c r="H847" s="41"/>
      <c r="I847" s="25">
        <f>E847-D847</f>
        <v>0</v>
      </c>
      <c r="J847" s="26">
        <v>0</v>
      </c>
      <c r="K847" s="119"/>
      <c r="L847" s="119"/>
      <c r="M847" s="246"/>
    </row>
    <row r="848" spans="1:13" ht="57" customHeight="1">
      <c r="A848" s="188" t="s">
        <v>881</v>
      </c>
      <c r="B848" s="150" t="s">
        <v>512</v>
      </c>
      <c r="C848" s="150"/>
      <c r="D848" s="25">
        <v>0.10110882</v>
      </c>
      <c r="E848" s="25">
        <v>0.10110882</v>
      </c>
      <c r="F848" s="24">
        <f t="shared" si="86"/>
        <v>0.10110882</v>
      </c>
      <c r="G848" s="41">
        <f t="shared" si="87"/>
        <v>0.10110882</v>
      </c>
      <c r="H848" s="41"/>
      <c r="I848" s="25">
        <f>E848-D848</f>
        <v>0</v>
      </c>
      <c r="J848" s="26">
        <v>0</v>
      </c>
      <c r="K848" s="119"/>
      <c r="L848" s="119"/>
      <c r="M848" s="246"/>
    </row>
    <row r="849" spans="1:13" ht="57" customHeight="1">
      <c r="A849" s="188" t="s">
        <v>880</v>
      </c>
      <c r="B849" s="170" t="s">
        <v>879</v>
      </c>
      <c r="C849" s="170"/>
      <c r="D849" s="25">
        <v>0.078</v>
      </c>
      <c r="E849" s="25">
        <v>0.077774</v>
      </c>
      <c r="F849" s="24">
        <f t="shared" si="86"/>
        <v>0.077774</v>
      </c>
      <c r="G849" s="41"/>
      <c r="H849" s="41"/>
      <c r="I849" s="25"/>
      <c r="J849" s="26"/>
      <c r="K849" s="119"/>
      <c r="L849" s="119"/>
      <c r="M849" s="246"/>
    </row>
    <row r="850" spans="1:13" ht="57" customHeight="1">
      <c r="A850" s="188" t="s">
        <v>1527</v>
      </c>
      <c r="B850" s="32" t="s">
        <v>1528</v>
      </c>
      <c r="C850" s="170"/>
      <c r="D850" s="25"/>
      <c r="E850" s="25">
        <v>0.01091786</v>
      </c>
      <c r="F850" s="24">
        <f t="shared" si="86"/>
        <v>0.01091786</v>
      </c>
      <c r="G850" s="41">
        <f t="shared" si="87"/>
        <v>0.01091786</v>
      </c>
      <c r="H850" s="41"/>
      <c r="I850" s="25">
        <f aca="true" t="shared" si="88" ref="I850:I881">E850-D850</f>
        <v>0.01091786</v>
      </c>
      <c r="J850" s="26"/>
      <c r="K850" s="119"/>
      <c r="L850" s="119"/>
      <c r="M850" s="186" t="s">
        <v>1537</v>
      </c>
    </row>
    <row r="851" spans="1:13" ht="37.5" customHeight="1">
      <c r="A851" s="221" t="s">
        <v>114</v>
      </c>
      <c r="B851" s="161" t="s">
        <v>90</v>
      </c>
      <c r="C851" s="161"/>
      <c r="D851" s="25"/>
      <c r="E851" s="25">
        <v>0</v>
      </c>
      <c r="F851" s="24">
        <f t="shared" si="86"/>
        <v>0</v>
      </c>
      <c r="G851" s="41">
        <f t="shared" si="87"/>
        <v>0</v>
      </c>
      <c r="H851" s="41"/>
      <c r="I851" s="25">
        <f t="shared" si="88"/>
        <v>0</v>
      </c>
      <c r="J851" s="26"/>
      <c r="K851" s="119"/>
      <c r="L851" s="119"/>
      <c r="M851" s="246"/>
    </row>
    <row r="852" spans="1:13" ht="28.5" customHeight="1">
      <c r="A852" s="221" t="s">
        <v>878</v>
      </c>
      <c r="B852" s="51" t="s">
        <v>220</v>
      </c>
      <c r="C852" s="51"/>
      <c r="D852" s="25">
        <v>0.454</v>
      </c>
      <c r="E852" s="25">
        <v>0.454</v>
      </c>
      <c r="F852" s="24">
        <f t="shared" si="86"/>
        <v>0.454</v>
      </c>
      <c r="G852" s="41">
        <f t="shared" si="87"/>
        <v>0.454</v>
      </c>
      <c r="H852" s="41"/>
      <c r="I852" s="25">
        <f t="shared" si="88"/>
        <v>0</v>
      </c>
      <c r="J852" s="26">
        <v>0</v>
      </c>
      <c r="K852" s="119"/>
      <c r="L852" s="119"/>
      <c r="M852" s="246"/>
    </row>
    <row r="853" spans="1:13" ht="32.25" customHeight="1">
      <c r="A853" s="221" t="s">
        <v>877</v>
      </c>
      <c r="B853" s="51" t="s">
        <v>876</v>
      </c>
      <c r="C853" s="51"/>
      <c r="D853" s="25">
        <v>1.273</v>
      </c>
      <c r="E853" s="25">
        <v>1.273</v>
      </c>
      <c r="F853" s="24">
        <f t="shared" si="86"/>
        <v>1.273</v>
      </c>
      <c r="G853" s="41">
        <f t="shared" si="87"/>
        <v>1.273</v>
      </c>
      <c r="H853" s="41"/>
      <c r="I853" s="25">
        <f t="shared" si="88"/>
        <v>0</v>
      </c>
      <c r="J853" s="26">
        <v>0</v>
      </c>
      <c r="K853" s="119"/>
      <c r="L853" s="119"/>
      <c r="M853" s="246"/>
    </row>
    <row r="854" spans="1:13" ht="30.75" customHeight="1">
      <c r="A854" s="221" t="s">
        <v>123</v>
      </c>
      <c r="B854" s="171" t="s">
        <v>95</v>
      </c>
      <c r="C854" s="171"/>
      <c r="D854" s="25"/>
      <c r="E854" s="25">
        <v>0</v>
      </c>
      <c r="F854" s="24">
        <f t="shared" si="86"/>
        <v>0</v>
      </c>
      <c r="G854" s="41">
        <f t="shared" si="87"/>
        <v>0</v>
      </c>
      <c r="H854" s="41"/>
      <c r="I854" s="25">
        <f t="shared" si="88"/>
        <v>0</v>
      </c>
      <c r="J854" s="26"/>
      <c r="K854" s="119"/>
      <c r="L854" s="119"/>
      <c r="M854" s="246"/>
    </row>
    <row r="855" spans="1:13" ht="47.25" customHeight="1">
      <c r="A855" s="221" t="s">
        <v>875</v>
      </c>
      <c r="B855" s="27" t="s">
        <v>874</v>
      </c>
      <c r="C855" s="27"/>
      <c r="D855" s="25">
        <v>0.04843</v>
      </c>
      <c r="E855" s="25">
        <v>0.04843</v>
      </c>
      <c r="F855" s="24">
        <f t="shared" si="86"/>
        <v>0.04843</v>
      </c>
      <c r="G855" s="41">
        <f t="shared" si="87"/>
        <v>0.04843</v>
      </c>
      <c r="H855" s="41"/>
      <c r="I855" s="25">
        <f t="shared" si="88"/>
        <v>0</v>
      </c>
      <c r="J855" s="26">
        <v>0</v>
      </c>
      <c r="K855" s="119"/>
      <c r="L855" s="119"/>
      <c r="M855" s="246"/>
    </row>
    <row r="856" spans="1:26" s="1" customFormat="1" ht="58.5" customHeight="1">
      <c r="A856" s="196" t="s">
        <v>873</v>
      </c>
      <c r="B856" s="57" t="s">
        <v>872</v>
      </c>
      <c r="C856" s="172"/>
      <c r="D856" s="15">
        <f>SUM(D858:D881)</f>
        <v>61.63315480999999</v>
      </c>
      <c r="E856" s="15">
        <f>SUM(E858:E881)</f>
        <v>61.44167274</v>
      </c>
      <c r="F856" s="15">
        <f>SUM(F858:F881)</f>
        <v>61.44167274</v>
      </c>
      <c r="G856" s="15">
        <f>SUM(G858:G881)</f>
        <v>47.43779559</v>
      </c>
      <c r="H856" s="15"/>
      <c r="I856" s="15">
        <f t="shared" si="88"/>
        <v>-0.19148206999999218</v>
      </c>
      <c r="J856" s="16">
        <v>-0.0031068046182332054</v>
      </c>
      <c r="K856" s="15"/>
      <c r="L856" s="15"/>
      <c r="M856" s="274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13" ht="15.75">
      <c r="A857" s="275">
        <v>3</v>
      </c>
      <c r="B857" s="171" t="s">
        <v>90</v>
      </c>
      <c r="C857" s="171"/>
      <c r="D857" s="173"/>
      <c r="E857" s="105"/>
      <c r="F857" s="24">
        <f t="shared" si="86"/>
        <v>0</v>
      </c>
      <c r="G857" s="105"/>
      <c r="H857" s="174"/>
      <c r="I857" s="25">
        <f t="shared" si="88"/>
        <v>0</v>
      </c>
      <c r="J857" s="26"/>
      <c r="K857" s="119"/>
      <c r="L857" s="119"/>
      <c r="M857" s="246"/>
    </row>
    <row r="858" spans="1:13" ht="15.75">
      <c r="A858" s="221" t="s">
        <v>871</v>
      </c>
      <c r="B858" s="11" t="s">
        <v>546</v>
      </c>
      <c r="C858" s="175"/>
      <c r="D858" s="25">
        <v>5.449256</v>
      </c>
      <c r="E858" s="47">
        <v>5.449256</v>
      </c>
      <c r="F858" s="24">
        <f t="shared" si="86"/>
        <v>5.449256</v>
      </c>
      <c r="G858" s="47">
        <f>E858</f>
        <v>5.449256</v>
      </c>
      <c r="H858" s="174"/>
      <c r="I858" s="25">
        <f t="shared" si="88"/>
        <v>0</v>
      </c>
      <c r="J858" s="26">
        <v>0</v>
      </c>
      <c r="K858" s="119"/>
      <c r="L858" s="119"/>
      <c r="M858" s="246"/>
    </row>
    <row r="859" spans="1:13" ht="31.5">
      <c r="A859" s="221" t="s">
        <v>870</v>
      </c>
      <c r="B859" s="11" t="s">
        <v>547</v>
      </c>
      <c r="C859" s="11"/>
      <c r="D859" s="25">
        <v>8.922</v>
      </c>
      <c r="E859" s="47">
        <v>8.922</v>
      </c>
      <c r="F859" s="24">
        <f t="shared" si="86"/>
        <v>8.922</v>
      </c>
      <c r="G859" s="47">
        <f aca="true" t="shared" si="89" ref="G859:G881">E859</f>
        <v>8.922</v>
      </c>
      <c r="H859" s="174"/>
      <c r="I859" s="25">
        <f t="shared" si="88"/>
        <v>0</v>
      </c>
      <c r="J859" s="26">
        <v>0</v>
      </c>
      <c r="K859" s="119"/>
      <c r="L859" s="119"/>
      <c r="M859" s="246"/>
    </row>
    <row r="860" spans="1:13" ht="15.75">
      <c r="A860" s="221" t="s">
        <v>869</v>
      </c>
      <c r="B860" s="176" t="s">
        <v>529</v>
      </c>
      <c r="C860" s="176"/>
      <c r="D860" s="25">
        <v>0.162</v>
      </c>
      <c r="E860" s="47">
        <v>0.162</v>
      </c>
      <c r="F860" s="24">
        <f t="shared" si="86"/>
        <v>0.162</v>
      </c>
      <c r="G860" s="47">
        <f t="shared" si="89"/>
        <v>0.162</v>
      </c>
      <c r="H860" s="174"/>
      <c r="I860" s="25">
        <f t="shared" si="88"/>
        <v>0</v>
      </c>
      <c r="J860" s="26">
        <v>0</v>
      </c>
      <c r="K860" s="119"/>
      <c r="L860" s="119"/>
      <c r="M860" s="246"/>
    </row>
    <row r="861" spans="1:13" ht="15.75">
      <c r="A861" s="221" t="s">
        <v>868</v>
      </c>
      <c r="B861" s="176" t="s">
        <v>528</v>
      </c>
      <c r="C861" s="176"/>
      <c r="D861" s="25">
        <v>4.1</v>
      </c>
      <c r="E861" s="47">
        <v>4.1</v>
      </c>
      <c r="F861" s="24">
        <f t="shared" si="86"/>
        <v>4.1</v>
      </c>
      <c r="G861" s="47">
        <f t="shared" si="89"/>
        <v>4.1</v>
      </c>
      <c r="H861" s="174"/>
      <c r="I861" s="25">
        <f t="shared" si="88"/>
        <v>0</v>
      </c>
      <c r="J861" s="26">
        <v>0</v>
      </c>
      <c r="K861" s="119"/>
      <c r="L861" s="119"/>
      <c r="M861" s="246"/>
    </row>
    <row r="862" spans="1:13" ht="15.75">
      <c r="A862" s="221" t="s">
        <v>867</v>
      </c>
      <c r="B862" s="176" t="s">
        <v>830</v>
      </c>
      <c r="C862" s="176"/>
      <c r="D862" s="25">
        <v>13.809</v>
      </c>
      <c r="E862" s="47">
        <v>12.7186468</v>
      </c>
      <c r="F862" s="24">
        <f t="shared" si="86"/>
        <v>12.7186468</v>
      </c>
      <c r="G862" s="47">
        <f t="shared" si="89"/>
        <v>12.7186468</v>
      </c>
      <c r="H862" s="174"/>
      <c r="I862" s="25">
        <f t="shared" si="88"/>
        <v>-1.0903531999999991</v>
      </c>
      <c r="J862" s="26">
        <v>-0.07895960605402264</v>
      </c>
      <c r="K862" s="119"/>
      <c r="L862" s="119"/>
      <c r="M862" s="246"/>
    </row>
    <row r="863" spans="1:13" ht="15.75">
      <c r="A863" s="221" t="s">
        <v>866</v>
      </c>
      <c r="B863" s="176" t="s">
        <v>831</v>
      </c>
      <c r="C863" s="176"/>
      <c r="D863" s="25">
        <v>2.88</v>
      </c>
      <c r="E863" s="47">
        <v>2.88</v>
      </c>
      <c r="F863" s="24">
        <f t="shared" si="86"/>
        <v>2.88</v>
      </c>
      <c r="G863" s="47">
        <f t="shared" si="89"/>
        <v>2.88</v>
      </c>
      <c r="H863" s="174"/>
      <c r="I863" s="25">
        <f t="shared" si="88"/>
        <v>0</v>
      </c>
      <c r="J863" s="26">
        <v>0</v>
      </c>
      <c r="K863" s="119"/>
      <c r="L863" s="119"/>
      <c r="M863" s="246"/>
    </row>
    <row r="864" spans="1:13" ht="15.75">
      <c r="A864" s="221" t="s">
        <v>865</v>
      </c>
      <c r="B864" s="176" t="s">
        <v>832</v>
      </c>
      <c r="C864" s="176"/>
      <c r="D864" s="25">
        <v>2.359</v>
      </c>
      <c r="E864" s="47">
        <v>2.36503377</v>
      </c>
      <c r="F864" s="24">
        <f t="shared" si="86"/>
        <v>2.36503377</v>
      </c>
      <c r="G864" s="47">
        <f t="shared" si="89"/>
        <v>2.36503377</v>
      </c>
      <c r="H864" s="174"/>
      <c r="I864" s="25">
        <f t="shared" si="88"/>
        <v>0.00603377000000016</v>
      </c>
      <c r="J864" s="26">
        <v>0.002557766002543538</v>
      </c>
      <c r="K864" s="119"/>
      <c r="L864" s="119"/>
      <c r="M864" s="246"/>
    </row>
    <row r="865" spans="1:13" ht="15.75">
      <c r="A865" s="221" t="s">
        <v>864</v>
      </c>
      <c r="B865" s="176" t="s">
        <v>561</v>
      </c>
      <c r="C865" s="176"/>
      <c r="D865" s="25">
        <v>0.277042</v>
      </c>
      <c r="E865" s="47">
        <v>0.277042</v>
      </c>
      <c r="F865" s="24">
        <f t="shared" si="86"/>
        <v>0.277042</v>
      </c>
      <c r="G865" s="47">
        <f t="shared" si="89"/>
        <v>0.277042</v>
      </c>
      <c r="H865" s="174"/>
      <c r="I865" s="25">
        <f t="shared" si="88"/>
        <v>0</v>
      </c>
      <c r="J865" s="26">
        <v>0</v>
      </c>
      <c r="K865" s="119"/>
      <c r="L865" s="119"/>
      <c r="M865" s="246"/>
    </row>
    <row r="866" spans="1:13" ht="15.75">
      <c r="A866" s="221" t="s">
        <v>115</v>
      </c>
      <c r="B866" s="171" t="s">
        <v>91</v>
      </c>
      <c r="C866" s="171"/>
      <c r="D866" s="173"/>
      <c r="E866" s="47">
        <v>0</v>
      </c>
      <c r="F866" s="24">
        <f t="shared" si="86"/>
        <v>0</v>
      </c>
      <c r="G866" s="47">
        <f t="shared" si="89"/>
        <v>0</v>
      </c>
      <c r="H866" s="174"/>
      <c r="I866" s="25">
        <f t="shared" si="88"/>
        <v>0</v>
      </c>
      <c r="J866" s="26"/>
      <c r="K866" s="119"/>
      <c r="L866" s="119"/>
      <c r="M866" s="246"/>
    </row>
    <row r="867" spans="1:13" ht="15.75">
      <c r="A867" s="276" t="s">
        <v>863</v>
      </c>
      <c r="B867" s="11" t="s">
        <v>282</v>
      </c>
      <c r="C867" s="11"/>
      <c r="D867" s="25">
        <v>3.68</v>
      </c>
      <c r="E867" s="47">
        <v>3.1625693100000003</v>
      </c>
      <c r="F867" s="24">
        <f t="shared" si="86"/>
        <v>3.1625693100000003</v>
      </c>
      <c r="G867" s="47">
        <f t="shared" si="89"/>
        <v>3.1625693100000003</v>
      </c>
      <c r="H867" s="174"/>
      <c r="I867" s="25">
        <f t="shared" si="88"/>
        <v>-0.5174306899999999</v>
      </c>
      <c r="J867" s="26">
        <v>-0.14060616576086948</v>
      </c>
      <c r="K867" s="119"/>
      <c r="L867" s="119"/>
      <c r="M867" s="246"/>
    </row>
    <row r="868" spans="1:13" ht="31.5">
      <c r="A868" s="276" t="s">
        <v>862</v>
      </c>
      <c r="B868" s="11" t="s">
        <v>206</v>
      </c>
      <c r="C868" s="175"/>
      <c r="D868" s="25">
        <v>4.3003550399999995</v>
      </c>
      <c r="E868" s="47">
        <v>4.70128111</v>
      </c>
      <c r="F868" s="24">
        <f t="shared" si="86"/>
        <v>4.70128111</v>
      </c>
      <c r="G868" s="47">
        <f t="shared" si="89"/>
        <v>4.70128111</v>
      </c>
      <c r="H868" s="174"/>
      <c r="I868" s="25">
        <f t="shared" si="88"/>
        <v>0.4009260700000006</v>
      </c>
      <c r="J868" s="26">
        <v>0.09323092309141079</v>
      </c>
      <c r="K868" s="119"/>
      <c r="L868" s="119"/>
      <c r="M868" s="246"/>
    </row>
    <row r="869" spans="1:13" ht="31.5">
      <c r="A869" s="276" t="s">
        <v>861</v>
      </c>
      <c r="B869" s="11" t="s">
        <v>207</v>
      </c>
      <c r="C869" s="11"/>
      <c r="D869" s="25">
        <v>12.999563649999999</v>
      </c>
      <c r="E869" s="47">
        <v>14.003877150000001</v>
      </c>
      <c r="F869" s="24">
        <f t="shared" si="86"/>
        <v>14.003877150000001</v>
      </c>
      <c r="G869" s="47"/>
      <c r="H869" s="174"/>
      <c r="I869" s="25">
        <f t="shared" si="88"/>
        <v>1.004313500000002</v>
      </c>
      <c r="J869" s="26">
        <v>0.07725747779234138</v>
      </c>
      <c r="K869" s="119"/>
      <c r="L869" s="119"/>
      <c r="M869" s="246"/>
    </row>
    <row r="870" spans="1:13" ht="15.75">
      <c r="A870" s="221" t="s">
        <v>116</v>
      </c>
      <c r="B870" s="171" t="s">
        <v>92</v>
      </c>
      <c r="C870" s="171"/>
      <c r="D870" s="49"/>
      <c r="E870" s="47">
        <v>0</v>
      </c>
      <c r="F870" s="24">
        <f t="shared" si="86"/>
        <v>0</v>
      </c>
      <c r="G870" s="47">
        <f t="shared" si="89"/>
        <v>0</v>
      </c>
      <c r="H870" s="174"/>
      <c r="I870" s="25">
        <f t="shared" si="88"/>
        <v>0</v>
      </c>
      <c r="J870" s="26"/>
      <c r="K870" s="119"/>
      <c r="L870" s="119"/>
      <c r="M870" s="246"/>
    </row>
    <row r="871" spans="1:13" ht="15.75">
      <c r="A871" s="221" t="s">
        <v>860</v>
      </c>
      <c r="B871" s="125" t="s">
        <v>202</v>
      </c>
      <c r="C871" s="125"/>
      <c r="D871" s="25">
        <v>0.9866261199999999</v>
      </c>
      <c r="E871" s="47">
        <v>0.98188459</v>
      </c>
      <c r="F871" s="24">
        <f t="shared" si="86"/>
        <v>0.98188459</v>
      </c>
      <c r="G871" s="47">
        <f t="shared" si="89"/>
        <v>0.98188459</v>
      </c>
      <c r="H871" s="174"/>
      <c r="I871" s="25">
        <f t="shared" si="88"/>
        <v>-0.004741529999999994</v>
      </c>
      <c r="J871" s="26">
        <v>-0.0048058022222237096</v>
      </c>
      <c r="K871" s="119"/>
      <c r="L871" s="119"/>
      <c r="M871" s="246"/>
    </row>
    <row r="872" spans="1:13" ht="15.75">
      <c r="A872" s="221" t="s">
        <v>122</v>
      </c>
      <c r="B872" s="171" t="s">
        <v>94</v>
      </c>
      <c r="C872" s="171"/>
      <c r="D872" s="25"/>
      <c r="E872" s="47">
        <v>0</v>
      </c>
      <c r="F872" s="24">
        <f t="shared" si="86"/>
        <v>0</v>
      </c>
      <c r="G872" s="47">
        <f t="shared" si="89"/>
        <v>0</v>
      </c>
      <c r="H872" s="174"/>
      <c r="I872" s="25">
        <f t="shared" si="88"/>
        <v>0</v>
      </c>
      <c r="J872" s="26"/>
      <c r="K872" s="119"/>
      <c r="L872" s="119"/>
      <c r="M872" s="246"/>
    </row>
    <row r="873" spans="1:13" ht="15.75">
      <c r="A873" s="185" t="s">
        <v>859</v>
      </c>
      <c r="B873" s="177" t="s">
        <v>1479</v>
      </c>
      <c r="C873" s="177"/>
      <c r="D873" s="25">
        <v>0.55546</v>
      </c>
      <c r="E873" s="47">
        <v>0.55546</v>
      </c>
      <c r="F873" s="24">
        <f t="shared" si="86"/>
        <v>0.55546</v>
      </c>
      <c r="G873" s="47">
        <f t="shared" si="89"/>
        <v>0.55546</v>
      </c>
      <c r="H873" s="174"/>
      <c r="I873" s="25">
        <f t="shared" si="88"/>
        <v>0</v>
      </c>
      <c r="J873" s="26">
        <v>0</v>
      </c>
      <c r="K873" s="119"/>
      <c r="L873" s="119"/>
      <c r="M873" s="246"/>
    </row>
    <row r="874" spans="1:13" ht="15.75">
      <c r="A874" s="185" t="s">
        <v>858</v>
      </c>
      <c r="B874" s="177" t="s">
        <v>560</v>
      </c>
      <c r="C874" s="177"/>
      <c r="D874" s="25">
        <v>0.26452</v>
      </c>
      <c r="E874" s="47">
        <v>0.26452</v>
      </c>
      <c r="F874" s="24">
        <f t="shared" si="86"/>
        <v>0.26452</v>
      </c>
      <c r="G874" s="47">
        <f t="shared" si="89"/>
        <v>0.26452</v>
      </c>
      <c r="H874" s="174"/>
      <c r="I874" s="25">
        <f t="shared" si="88"/>
        <v>0</v>
      </c>
      <c r="J874" s="26">
        <v>0</v>
      </c>
      <c r="K874" s="119"/>
      <c r="L874" s="119"/>
      <c r="M874" s="246"/>
    </row>
    <row r="875" spans="1:13" ht="15.75">
      <c r="A875" s="185" t="s">
        <v>857</v>
      </c>
      <c r="B875" s="177" t="s">
        <v>833</v>
      </c>
      <c r="C875" s="177"/>
      <c r="D875" s="25">
        <v>0.174176</v>
      </c>
      <c r="E875" s="47">
        <v>0.174176</v>
      </c>
      <c r="F875" s="24">
        <f t="shared" si="86"/>
        <v>0.174176</v>
      </c>
      <c r="G875" s="47">
        <f t="shared" si="89"/>
        <v>0.174176</v>
      </c>
      <c r="H875" s="174"/>
      <c r="I875" s="25">
        <f t="shared" si="88"/>
        <v>0</v>
      </c>
      <c r="J875" s="26">
        <v>0</v>
      </c>
      <c r="K875" s="119"/>
      <c r="L875" s="119"/>
      <c r="M875" s="246"/>
    </row>
    <row r="876" spans="1:13" ht="15.75">
      <c r="A876" s="221" t="s">
        <v>123</v>
      </c>
      <c r="B876" s="171" t="s">
        <v>95</v>
      </c>
      <c r="C876" s="171"/>
      <c r="D876" s="25"/>
      <c r="E876" s="47">
        <v>0</v>
      </c>
      <c r="F876" s="24">
        <f t="shared" si="86"/>
        <v>0</v>
      </c>
      <c r="G876" s="47">
        <f t="shared" si="89"/>
        <v>0</v>
      </c>
      <c r="H876" s="174"/>
      <c r="I876" s="25">
        <f t="shared" si="88"/>
        <v>0</v>
      </c>
      <c r="J876" s="26"/>
      <c r="K876" s="119"/>
      <c r="L876" s="119"/>
      <c r="M876" s="246"/>
    </row>
    <row r="877" spans="1:13" ht="15.75">
      <c r="A877" s="185" t="s">
        <v>856</v>
      </c>
      <c r="B877" s="125" t="s">
        <v>212</v>
      </c>
      <c r="C877" s="125"/>
      <c r="D877" s="25">
        <v>0.082556</v>
      </c>
      <c r="E877" s="47">
        <v>0.082556</v>
      </c>
      <c r="F877" s="24">
        <f t="shared" si="86"/>
        <v>0.082556</v>
      </c>
      <c r="G877" s="47">
        <f t="shared" si="89"/>
        <v>0.082556</v>
      </c>
      <c r="H877" s="174"/>
      <c r="I877" s="25">
        <f t="shared" si="88"/>
        <v>0</v>
      </c>
      <c r="J877" s="26">
        <v>0</v>
      </c>
      <c r="K877" s="119"/>
      <c r="L877" s="119"/>
      <c r="M877" s="246"/>
    </row>
    <row r="878" spans="1:13" ht="15.75">
      <c r="A878" s="185" t="s">
        <v>855</v>
      </c>
      <c r="B878" s="177" t="s">
        <v>146</v>
      </c>
      <c r="C878" s="177"/>
      <c r="D878" s="25">
        <v>0.189</v>
      </c>
      <c r="E878" s="47">
        <v>0.19877001</v>
      </c>
      <c r="F878" s="24">
        <f t="shared" si="86"/>
        <v>0.19877001</v>
      </c>
      <c r="G878" s="47">
        <f t="shared" si="89"/>
        <v>0.19877001</v>
      </c>
      <c r="H878" s="174"/>
      <c r="I878" s="25">
        <f t="shared" si="88"/>
        <v>0.009770009999999996</v>
      </c>
      <c r="J878" s="26">
        <v>0.051693174603174574</v>
      </c>
      <c r="K878" s="119"/>
      <c r="L878" s="119"/>
      <c r="M878" s="246"/>
    </row>
    <row r="879" spans="1:13" ht="15.75">
      <c r="A879" s="185" t="s">
        <v>854</v>
      </c>
      <c r="B879" s="177" t="s">
        <v>146</v>
      </c>
      <c r="C879" s="177"/>
      <c r="D879" s="25">
        <v>0.212</v>
      </c>
      <c r="E879" s="47">
        <v>0.212</v>
      </c>
      <c r="F879" s="24">
        <f t="shared" si="86"/>
        <v>0.212</v>
      </c>
      <c r="G879" s="47">
        <f t="shared" si="89"/>
        <v>0.212</v>
      </c>
      <c r="H879" s="174"/>
      <c r="I879" s="25">
        <f t="shared" si="88"/>
        <v>0</v>
      </c>
      <c r="J879" s="26">
        <v>0</v>
      </c>
      <c r="K879" s="119"/>
      <c r="L879" s="119"/>
      <c r="M879" s="246"/>
    </row>
    <row r="880" spans="1:13" ht="15.75">
      <c r="A880" s="185" t="s">
        <v>853</v>
      </c>
      <c r="B880" s="177" t="s">
        <v>834</v>
      </c>
      <c r="C880" s="177"/>
      <c r="D880" s="25">
        <v>0.0509</v>
      </c>
      <c r="E880" s="47">
        <v>0.0509</v>
      </c>
      <c r="F880" s="24">
        <f t="shared" si="86"/>
        <v>0.0509</v>
      </c>
      <c r="G880" s="47">
        <f t="shared" si="89"/>
        <v>0.0509</v>
      </c>
      <c r="H880" s="174"/>
      <c r="I880" s="25">
        <f t="shared" si="88"/>
        <v>0</v>
      </c>
      <c r="J880" s="26">
        <v>0</v>
      </c>
      <c r="K880" s="119"/>
      <c r="L880" s="119"/>
      <c r="M880" s="246"/>
    </row>
    <row r="881" spans="1:13" ht="16.5" thickBot="1">
      <c r="A881" s="277" t="s">
        <v>852</v>
      </c>
      <c r="B881" s="278" t="s">
        <v>211</v>
      </c>
      <c r="C881" s="278"/>
      <c r="D881" s="279">
        <v>0.1797</v>
      </c>
      <c r="E881" s="280">
        <v>0.1797</v>
      </c>
      <c r="F881" s="281">
        <f t="shared" si="86"/>
        <v>0.1797</v>
      </c>
      <c r="G881" s="280">
        <f t="shared" si="89"/>
        <v>0.1797</v>
      </c>
      <c r="H881" s="282"/>
      <c r="I881" s="279">
        <f t="shared" si="88"/>
        <v>0</v>
      </c>
      <c r="J881" s="283">
        <v>0</v>
      </c>
      <c r="K881" s="284"/>
      <c r="L881" s="284"/>
      <c r="M881" s="285"/>
    </row>
    <row r="882" ht="15.75">
      <c r="E882" s="2"/>
    </row>
    <row r="883" ht="15.75">
      <c r="E883" s="9"/>
    </row>
    <row r="884" ht="15.75">
      <c r="E884" s="9"/>
    </row>
  </sheetData>
  <sheetProtection/>
  <protectedRanges>
    <protectedRange sqref="B419:B430" name="Диапазон1_2_9_1_1_3"/>
    <protectedRange sqref="B431:B435 B437:B456" name="Диапазон1_2_9_1_1_3_1"/>
    <protectedRange sqref="B457:B464" name="Диапазон1_2_9_1_1_1_2"/>
    <protectedRange sqref="B436" name="Диапазон1_2_9_1_1_2_1"/>
    <protectedRange sqref="B292:C292" name="Диапазон1_1_1_9_2"/>
  </protectedRanges>
  <autoFilter ref="A7:B881"/>
  <mergeCells count="14">
    <mergeCell ref="A5:M5"/>
    <mergeCell ref="H7:H9"/>
    <mergeCell ref="B7:B9"/>
    <mergeCell ref="D8:E8"/>
    <mergeCell ref="D7:E7"/>
    <mergeCell ref="A7:A9"/>
    <mergeCell ref="I7:L7"/>
    <mergeCell ref="I8:I9"/>
    <mergeCell ref="J8:J9"/>
    <mergeCell ref="M7:M9"/>
    <mergeCell ref="K8:L8"/>
    <mergeCell ref="C7:C9"/>
    <mergeCell ref="F7:F9"/>
    <mergeCell ref="G7:G9"/>
  </mergeCells>
  <printOptions/>
  <pageMargins left="0.3937007874015748" right="0" top="0.3937007874015748" bottom="0" header="0" footer="0"/>
  <pageSetup fitToHeight="0" fitToWidth="0" horizontalDpi="1200" verticalDpi="1200" orientation="landscape" paperSize="9" scale="60" r:id="rId1"/>
  <rowBreaks count="2" manualBreakCount="2">
    <brk id="650" max="22" man="1"/>
    <brk id="67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antonov</dc:creator>
  <cp:keywords/>
  <dc:description/>
  <cp:lastModifiedBy>Шайтанов Артем Сергеевич</cp:lastModifiedBy>
  <cp:lastPrinted>2015-02-26T10:06:33Z</cp:lastPrinted>
  <dcterms:created xsi:type="dcterms:W3CDTF">2012-05-16T02:11:33Z</dcterms:created>
  <dcterms:modified xsi:type="dcterms:W3CDTF">2015-02-27T06:11:34Z</dcterms:modified>
  <cp:category/>
  <cp:version/>
  <cp:contentType/>
  <cp:contentStatus/>
</cp:coreProperties>
</file>